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asescarboro/Desktop/"/>
    </mc:Choice>
  </mc:AlternateContent>
  <xr:revisionPtr revIDLastSave="0" documentId="8_{4EE550D7-2BC7-7C4A-ACE8-532D8669AFA2}" xr6:coauthVersionLast="47" xr6:coauthVersionMax="47" xr10:uidLastSave="{00000000-0000-0000-0000-000000000000}"/>
  <bookViews>
    <workbookView xWindow="620" yWindow="1940" windowWidth="28800" windowHeight="16300" activeTab="5" xr2:uid="{00000000-000D-0000-FFFF-FFFF00000000}"/>
  </bookViews>
  <sheets>
    <sheet name="CAT" sheetId="2" r:id="rId1"/>
    <sheet name="Sheet2" sheetId="3" r:id="rId2"/>
    <sheet name="SUBCAT" sheetId="4" r:id="rId3"/>
    <sheet name="PTLG" sheetId="6" r:id="rId4"/>
    <sheet name="Kickstarter" sheetId="1" r:id="rId5"/>
    <sheet name="Sheet4" sheetId="5" r:id="rId6"/>
  </sheets>
  <definedNames>
    <definedName name="_xlnm._FilterDatabase" localSheetId="5" hidden="1">Sheet4!$A$1:$D$4115</definedName>
  </definedNames>
  <calcPr calcId="191029"/>
  <pivotCaches>
    <pivotCache cacheId="91" r:id="rId7"/>
    <pivotCache cacheId="9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5" l="1" a="1"/>
  <c r="I7" i="5" s="1"/>
  <c r="I6" i="5"/>
  <c r="I5" i="5"/>
  <c r="I4" i="5"/>
  <c r="I3" i="5"/>
  <c r="I2" i="5"/>
  <c r="D2" i="5" a="1"/>
  <c r="D2" i="5" s="1"/>
  <c r="D3842" i="5" a="1"/>
  <c r="D3842" i="5" s="1"/>
  <c r="D3841" i="5" a="1"/>
  <c r="D3841" i="5" s="1"/>
  <c r="D3840" i="5" a="1"/>
  <c r="D3840" i="5" s="1"/>
  <c r="D3839" i="5" a="1"/>
  <c r="D3839" i="5" s="1"/>
  <c r="D3838" i="5" a="1"/>
  <c r="D3838" i="5" s="1"/>
  <c r="D3837" i="5" a="1"/>
  <c r="D3837" i="5" s="1"/>
  <c r="D3836" i="5" a="1"/>
  <c r="D3836" i="5" s="1"/>
  <c r="D3835" i="5" a="1"/>
  <c r="D3835" i="5" s="1"/>
  <c r="D3834" i="5" a="1"/>
  <c r="D3834" i="5" s="1"/>
  <c r="D3833" i="5" a="1"/>
  <c r="D3833" i="5" s="1"/>
  <c r="D3832" i="5" a="1"/>
  <c r="D3832" i="5" s="1"/>
  <c r="D3831" i="5" a="1"/>
  <c r="D3831" i="5" s="1"/>
  <c r="D3830" i="5" a="1"/>
  <c r="D3830" i="5" s="1"/>
  <c r="D3829" i="5" a="1"/>
  <c r="D3829" i="5" s="1"/>
  <c r="D3828" i="5" a="1"/>
  <c r="D3828" i="5" s="1"/>
  <c r="D3827" i="5" a="1"/>
  <c r="D3827" i="5" s="1"/>
  <c r="D3826" i="5" a="1"/>
  <c r="D3826" i="5" s="1"/>
  <c r="D3825" i="5" a="1"/>
  <c r="D3825" i="5" s="1"/>
  <c r="D3824" i="5" a="1"/>
  <c r="D3824" i="5" s="1"/>
  <c r="D3823" i="5" a="1"/>
  <c r="D3823" i="5" s="1"/>
  <c r="D3822" i="5" a="1"/>
  <c r="D3822" i="5" s="1"/>
  <c r="D3821" i="5" a="1"/>
  <c r="D3821" i="5" s="1"/>
  <c r="D3820" i="5" a="1"/>
  <c r="D3820" i="5" s="1"/>
  <c r="D3819" i="5" a="1"/>
  <c r="D3819" i="5" s="1"/>
  <c r="D3818" i="5" a="1"/>
  <c r="D3818" i="5" s="1"/>
  <c r="D3817" i="5" a="1"/>
  <c r="D3817" i="5" s="1"/>
  <c r="D3816" i="5" a="1"/>
  <c r="D3816" i="5" s="1"/>
  <c r="D3815" i="5" a="1"/>
  <c r="D3815" i="5" s="1"/>
  <c r="D3814" i="5" a="1"/>
  <c r="D3814" i="5" s="1"/>
  <c r="D3813" i="5" a="1"/>
  <c r="D3813" i="5" s="1"/>
  <c r="D3812" i="5" a="1"/>
  <c r="D3812" i="5" s="1"/>
  <c r="D3811" i="5" a="1"/>
  <c r="D3811" i="5" s="1"/>
  <c r="D3810" i="5" a="1"/>
  <c r="D3810" i="5" s="1"/>
  <c r="D3789" i="5" a="1"/>
  <c r="D3789" i="5" s="1"/>
  <c r="D3788" i="5" a="1"/>
  <c r="D3788" i="5" s="1"/>
  <c r="D3787" i="5" a="1"/>
  <c r="D3787" i="5" s="1"/>
  <c r="D3786" i="5" a="1"/>
  <c r="D3786" i="5" s="1"/>
  <c r="D3785" i="5" a="1"/>
  <c r="D3785" i="5" s="1"/>
  <c r="D3784" i="5" a="1"/>
  <c r="D3784" i="5" s="1"/>
  <c r="D3783" i="5" a="1"/>
  <c r="D3783" i="5" s="1"/>
  <c r="D3782" i="5" a="1"/>
  <c r="D3782" i="5" s="1"/>
  <c r="D3781" i="5" a="1"/>
  <c r="D3781" i="5" s="1"/>
  <c r="D3780" i="5" a="1"/>
  <c r="D3780" i="5" s="1"/>
  <c r="D3779" i="5" a="1"/>
  <c r="D3779" i="5" s="1"/>
  <c r="D3778" i="5" a="1"/>
  <c r="D3778" i="5" s="1"/>
  <c r="D3777" i="5" a="1"/>
  <c r="D3777" i="5" s="1"/>
  <c r="D3776" i="5" a="1"/>
  <c r="D3776" i="5" s="1"/>
  <c r="D3775" i="5" a="1"/>
  <c r="D3775" i="5" s="1"/>
  <c r="D3774" i="5" a="1"/>
  <c r="D3774" i="5" s="1"/>
  <c r="D3773" i="5" a="1"/>
  <c r="D3773" i="5" s="1"/>
  <c r="D3772" i="5" a="1"/>
  <c r="D3772" i="5" s="1"/>
  <c r="D3771" i="5" a="1"/>
  <c r="D3771" i="5" s="1"/>
  <c r="D3770" i="5" a="1"/>
  <c r="D3770" i="5" s="1"/>
  <c r="D3769" i="5" a="1"/>
  <c r="D3769" i="5" s="1"/>
  <c r="D3768" i="5" a="1"/>
  <c r="D3768" i="5" s="1"/>
  <c r="D3767" i="5" a="1"/>
  <c r="D3767" i="5" s="1"/>
  <c r="D3766" i="5" a="1"/>
  <c r="D3766" i="5" s="1"/>
  <c r="D3765" i="5" a="1"/>
  <c r="D3765" i="5" s="1"/>
  <c r="D3764" i="5" a="1"/>
  <c r="D3764" i="5" s="1"/>
  <c r="D3763" i="5" a="1"/>
  <c r="D3763" i="5" s="1"/>
  <c r="D3762" i="5" a="1"/>
  <c r="D3762" i="5" s="1"/>
  <c r="D3761" i="5" a="1"/>
  <c r="D3761" i="5" s="1"/>
  <c r="D3760" i="5" a="1"/>
  <c r="D3760" i="5" s="1"/>
  <c r="D3759" i="5" a="1"/>
  <c r="D3759" i="5" s="1"/>
  <c r="D3758" i="5" a="1"/>
  <c r="D3758" i="5" s="1"/>
  <c r="D3757" i="5" a="1"/>
  <c r="D3757" i="5" s="1"/>
  <c r="D3756" i="5" a="1"/>
  <c r="D3756" i="5" s="1"/>
  <c r="D3755" i="5" a="1"/>
  <c r="D3755" i="5" s="1"/>
  <c r="D3754" i="5" a="1"/>
  <c r="D3754" i="5" s="1"/>
  <c r="D3753" i="5" a="1"/>
  <c r="D3753" i="5" s="1"/>
  <c r="D3752" i="5" a="1"/>
  <c r="D3752" i="5" s="1"/>
  <c r="D3751" i="5" a="1"/>
  <c r="D3751" i="5" s="1"/>
  <c r="D3750" i="5" a="1"/>
  <c r="D3750" i="5" s="1"/>
  <c r="D3729" i="5" a="1"/>
  <c r="D3729" i="5" s="1"/>
  <c r="D3728" i="5" a="1"/>
  <c r="D3728" i="5" s="1"/>
  <c r="D3727" i="5" a="1"/>
  <c r="D3727" i="5" s="1"/>
  <c r="D3726" i="5" a="1"/>
  <c r="D3726" i="5" s="1"/>
  <c r="D3725" i="5" a="1"/>
  <c r="D3725" i="5" s="1"/>
  <c r="D3724" i="5" a="1"/>
  <c r="D3724" i="5" s="1"/>
  <c r="D3723" i="5" a="1"/>
  <c r="D3723" i="5" s="1"/>
  <c r="D3722" i="5" a="1"/>
  <c r="D3722" i="5" s="1"/>
  <c r="D3721" i="5" a="1"/>
  <c r="D3721" i="5" s="1"/>
  <c r="D3720" i="5" a="1"/>
  <c r="D3720" i="5" s="1"/>
  <c r="D3719" i="5" a="1"/>
  <c r="D3719" i="5" s="1"/>
  <c r="D3718" i="5" a="1"/>
  <c r="D3718" i="5" s="1"/>
  <c r="D3717" i="5" a="1"/>
  <c r="D3717" i="5" s="1"/>
  <c r="D3716" i="5" a="1"/>
  <c r="D3716" i="5" s="1"/>
  <c r="D3715" i="5" a="1"/>
  <c r="D3715" i="5" s="1"/>
  <c r="D3714" i="5" a="1"/>
  <c r="D3714" i="5" s="1"/>
  <c r="D3713" i="5" a="1"/>
  <c r="D3713" i="5" s="1"/>
  <c r="D3712" i="5" a="1"/>
  <c r="D3712" i="5" s="1"/>
  <c r="D3711" i="5" a="1"/>
  <c r="D3711" i="5" s="1"/>
  <c r="D3710" i="5" a="1"/>
  <c r="D3710" i="5" s="1"/>
  <c r="D3709" i="5" a="1"/>
  <c r="D3709" i="5" s="1"/>
  <c r="D3708" i="5" a="1"/>
  <c r="D3708" i="5" s="1"/>
  <c r="D3707" i="5" a="1"/>
  <c r="D3707" i="5" s="1"/>
  <c r="D3706" i="5" a="1"/>
  <c r="D3706" i="5" s="1"/>
  <c r="D3705" i="5" a="1"/>
  <c r="D3705" i="5" s="1"/>
  <c r="D3704" i="5" a="1"/>
  <c r="D3704" i="5" s="1"/>
  <c r="D3703" i="5" a="1"/>
  <c r="D3703" i="5" s="1"/>
  <c r="D3702" i="5" a="1"/>
  <c r="D3702" i="5" s="1"/>
  <c r="D3701" i="5" a="1"/>
  <c r="D3701" i="5" s="1"/>
  <c r="D3700" i="5" a="1"/>
  <c r="D3700" i="5" s="1"/>
  <c r="D3699" i="5" a="1"/>
  <c r="D3699" i="5" s="1"/>
  <c r="D3698" i="5" a="1"/>
  <c r="D3698" i="5" s="1"/>
  <c r="D3697" i="5" a="1"/>
  <c r="D3697" i="5" s="1"/>
  <c r="D3696" i="5" a="1"/>
  <c r="D3696" i="5" s="1"/>
  <c r="D3695" i="5" a="1"/>
  <c r="D3695" i="5" s="1"/>
  <c r="D3694" i="5" a="1"/>
  <c r="D3694" i="5" s="1"/>
  <c r="D3693" i="5" a="1"/>
  <c r="D3693" i="5" s="1"/>
  <c r="D3692" i="5" a="1"/>
  <c r="D3692" i="5" s="1"/>
  <c r="D3691" i="5" a="1"/>
  <c r="D3691" i="5" s="1"/>
  <c r="D3690" i="5" a="1"/>
  <c r="D3690" i="5" s="1"/>
  <c r="D3689" i="5" a="1"/>
  <c r="D3689" i="5" s="1"/>
  <c r="D3688" i="5" a="1"/>
  <c r="D3688" i="5" s="1"/>
  <c r="D3687" i="5" a="1"/>
  <c r="D3687" i="5" s="1"/>
  <c r="D3686" i="5" a="1"/>
  <c r="D3686" i="5" s="1"/>
  <c r="D3685" i="5" a="1"/>
  <c r="D3685" i="5" s="1"/>
  <c r="D3684" i="5" a="1"/>
  <c r="D3684" i="5" s="1"/>
  <c r="D3683" i="5" a="1"/>
  <c r="D3683" i="5" s="1"/>
  <c r="D3682" i="5" a="1"/>
  <c r="D3682" i="5" s="1"/>
  <c r="D3681" i="5" a="1"/>
  <c r="D3681" i="5" s="1"/>
  <c r="D3680" i="5" a="1"/>
  <c r="D3680" i="5" s="1"/>
  <c r="D3679" i="5" a="1"/>
  <c r="D3679" i="5" s="1"/>
  <c r="D3678" i="5" a="1"/>
  <c r="D3678" i="5" s="1"/>
  <c r="D3677" i="5" a="1"/>
  <c r="D3677" i="5" s="1"/>
  <c r="D3676" i="5" a="1"/>
  <c r="D3676" i="5" s="1"/>
  <c r="D3675" i="5" a="1"/>
  <c r="D3675" i="5" s="1"/>
  <c r="D3674" i="5" a="1"/>
  <c r="D3674" i="5" s="1"/>
  <c r="D3673" i="5" a="1"/>
  <c r="D3673" i="5" s="1"/>
  <c r="D3672" i="5" a="1"/>
  <c r="D3672" i="5" s="1"/>
  <c r="D3671" i="5" a="1"/>
  <c r="D3671" i="5" s="1"/>
  <c r="D3670" i="5" a="1"/>
  <c r="D3670" i="5" s="1"/>
  <c r="D3669" i="5" a="1"/>
  <c r="D3669" i="5" s="1"/>
  <c r="D3668" i="5" a="1"/>
  <c r="D3668" i="5" s="1"/>
  <c r="D3667" i="5" a="1"/>
  <c r="D3667" i="5" s="1"/>
  <c r="D3666" i="5" a="1"/>
  <c r="D3666" i="5" s="1"/>
  <c r="D3665" i="5" a="1"/>
  <c r="D3665" i="5" s="1"/>
  <c r="D3664" i="5" a="1"/>
  <c r="D3664" i="5" s="1"/>
  <c r="D3663" i="5" a="1"/>
  <c r="D3663" i="5" s="1"/>
  <c r="D3662" i="5" a="1"/>
  <c r="D3662" i="5" s="1"/>
  <c r="D3661" i="5" a="1"/>
  <c r="D3661" i="5" s="1"/>
  <c r="D3660" i="5" a="1"/>
  <c r="D3660" i="5" s="1"/>
  <c r="D3659" i="5" a="1"/>
  <c r="D3659" i="5" s="1"/>
  <c r="D3658" i="5" a="1"/>
  <c r="D3658" i="5" s="1"/>
  <c r="D3657" i="5" a="1"/>
  <c r="D3657" i="5" s="1"/>
  <c r="D3656" i="5" a="1"/>
  <c r="D3656" i="5" s="1"/>
  <c r="D3655" i="5" a="1"/>
  <c r="D3655" i="5" s="1"/>
  <c r="D3654" i="5" a="1"/>
  <c r="D3654" i="5" s="1"/>
  <c r="D3653" i="5" a="1"/>
  <c r="D3653" i="5" s="1"/>
  <c r="D3652" i="5" a="1"/>
  <c r="D3652" i="5" s="1"/>
  <c r="D3651" i="5" a="1"/>
  <c r="D3651" i="5" s="1"/>
  <c r="D3650" i="5" a="1"/>
  <c r="D3650" i="5" s="1"/>
  <c r="D3629" i="5" a="1"/>
  <c r="D3629" i="5" s="1"/>
  <c r="D3628" i="5" a="1"/>
  <c r="D3628" i="5" s="1"/>
  <c r="D3627" i="5" a="1"/>
  <c r="D3627" i="5" s="1"/>
  <c r="D3626" i="5" a="1"/>
  <c r="D3626" i="5" s="1"/>
  <c r="D3625" i="5" a="1"/>
  <c r="D3625" i="5" s="1"/>
  <c r="D3624" i="5" a="1"/>
  <c r="D3624" i="5" s="1"/>
  <c r="D3623" i="5" a="1"/>
  <c r="D3623" i="5" s="1"/>
  <c r="D3622" i="5" a="1"/>
  <c r="D3622" i="5" s="1"/>
  <c r="D3621" i="5" a="1"/>
  <c r="D3621" i="5" s="1"/>
  <c r="D3620" i="5" a="1"/>
  <c r="D3620" i="5" s="1"/>
  <c r="D3619" i="5" a="1"/>
  <c r="D3619" i="5" s="1"/>
  <c r="D3618" i="5" a="1"/>
  <c r="D3618" i="5" s="1"/>
  <c r="D3617" i="5" a="1"/>
  <c r="D3617" i="5" s="1"/>
  <c r="D3616" i="5" a="1"/>
  <c r="D3616" i="5" s="1"/>
  <c r="D3615" i="5" a="1"/>
  <c r="D3615" i="5" s="1"/>
  <c r="D3614" i="5" a="1"/>
  <c r="D3614" i="5" s="1"/>
  <c r="D3613" i="5" a="1"/>
  <c r="D3613" i="5" s="1"/>
  <c r="D3612" i="5" a="1"/>
  <c r="D3612" i="5" s="1"/>
  <c r="D3611" i="5" a="1"/>
  <c r="D3611" i="5" s="1"/>
  <c r="D3610" i="5" a="1"/>
  <c r="D3610" i="5" s="1"/>
  <c r="D3609" i="5" a="1"/>
  <c r="D3609" i="5" s="1"/>
  <c r="D3608" i="5" a="1"/>
  <c r="D3608" i="5" s="1"/>
  <c r="D3607" i="5" a="1"/>
  <c r="D3607" i="5" s="1"/>
  <c r="D3606" i="5" a="1"/>
  <c r="D3606" i="5" s="1"/>
  <c r="D3605" i="5" a="1"/>
  <c r="D3605" i="5" s="1"/>
  <c r="D3604" i="5" a="1"/>
  <c r="D3604" i="5" s="1"/>
  <c r="D3603" i="5" a="1"/>
  <c r="D3603" i="5" s="1"/>
  <c r="D3602" i="5" a="1"/>
  <c r="D3602" i="5" s="1"/>
  <c r="D3601" i="5" a="1"/>
  <c r="D3601" i="5" s="1"/>
  <c r="D3600" i="5" a="1"/>
  <c r="D3600" i="5" s="1"/>
  <c r="D3599" i="5" a="1"/>
  <c r="D3599" i="5" s="1"/>
  <c r="D3598" i="5" a="1"/>
  <c r="D3598" i="5" s="1"/>
  <c r="D3597" i="5" a="1"/>
  <c r="D3597" i="5" s="1"/>
  <c r="D3596" i="5" a="1"/>
  <c r="D3596" i="5" s="1"/>
  <c r="D3595" i="5" a="1"/>
  <c r="D3595" i="5" s="1"/>
  <c r="D3594" i="5" a="1"/>
  <c r="D3594" i="5" s="1"/>
  <c r="D3593" i="5" a="1"/>
  <c r="D3593" i="5" s="1"/>
  <c r="D3592" i="5" a="1"/>
  <c r="D3592" i="5" s="1"/>
  <c r="D3591" i="5" a="1"/>
  <c r="D3591" i="5" s="1"/>
  <c r="D3590" i="5" a="1"/>
  <c r="D3590" i="5" s="1"/>
  <c r="D3589" i="5" a="1"/>
  <c r="D3589" i="5" s="1"/>
  <c r="D3588" i="5" a="1"/>
  <c r="D3588" i="5" s="1"/>
  <c r="D3587" i="5" a="1"/>
  <c r="D3587" i="5" s="1"/>
  <c r="D3586" i="5" a="1"/>
  <c r="D3586" i="5" s="1"/>
  <c r="D3585" i="5" a="1"/>
  <c r="D3585" i="5" s="1"/>
  <c r="D3584" i="5" a="1"/>
  <c r="D3584" i="5" s="1"/>
  <c r="D3583" i="5" a="1"/>
  <c r="D3583" i="5" s="1"/>
  <c r="D3582" i="5" a="1"/>
  <c r="D3582" i="5" s="1"/>
  <c r="D3581" i="5" a="1"/>
  <c r="D3581" i="5" s="1"/>
  <c r="D3580" i="5" a="1"/>
  <c r="D3580" i="5" s="1"/>
  <c r="D3579" i="5" a="1"/>
  <c r="D3579" i="5" s="1"/>
  <c r="D3578" i="5" a="1"/>
  <c r="D3578" i="5" s="1"/>
  <c r="D3577" i="5" a="1"/>
  <c r="D3577" i="5" s="1"/>
  <c r="D3576" i="5" a="1"/>
  <c r="D3576" i="5" s="1"/>
  <c r="D3575" i="5" a="1"/>
  <c r="D3575" i="5" s="1"/>
  <c r="D3574" i="5" a="1"/>
  <c r="D3574" i="5" s="1"/>
  <c r="D3573" i="5" a="1"/>
  <c r="D3573" i="5" s="1"/>
  <c r="D3572" i="5" a="1"/>
  <c r="D3572" i="5" s="1"/>
  <c r="D3571" i="5" a="1"/>
  <c r="D3571" i="5" s="1"/>
  <c r="D3570" i="5" a="1"/>
  <c r="D3570" i="5" s="1"/>
  <c r="D3569" i="5" a="1"/>
  <c r="D3569" i="5" s="1"/>
  <c r="D3568" i="5" a="1"/>
  <c r="D3568" i="5" s="1"/>
  <c r="D3567" i="5" a="1"/>
  <c r="D3567" i="5" s="1"/>
  <c r="D3566" i="5" a="1"/>
  <c r="D3566" i="5" s="1"/>
  <c r="D3565" i="5" a="1"/>
  <c r="D3565" i="5" s="1"/>
  <c r="D3564" i="5" a="1"/>
  <c r="D3564" i="5" s="1"/>
  <c r="D3563" i="5" a="1"/>
  <c r="D3563" i="5" s="1"/>
  <c r="D3562" i="5" a="1"/>
  <c r="D3562" i="5" s="1"/>
  <c r="D3561" i="5" a="1"/>
  <c r="D3561" i="5" s="1"/>
  <c r="D3560" i="5" a="1"/>
  <c r="D3560" i="5" s="1"/>
  <c r="D3559" i="5" a="1"/>
  <c r="D3559" i="5" s="1"/>
  <c r="D3558" i="5" a="1"/>
  <c r="D3558" i="5" s="1"/>
  <c r="D3557" i="5" a="1"/>
  <c r="D3557" i="5" s="1"/>
  <c r="D3556" i="5" a="1"/>
  <c r="D3556" i="5" s="1"/>
  <c r="D3555" i="5" a="1"/>
  <c r="D3555" i="5" s="1"/>
  <c r="D3554" i="5" a="1"/>
  <c r="D3554" i="5" s="1"/>
  <c r="D3553" i="5" a="1"/>
  <c r="D3553" i="5" s="1"/>
  <c r="D3552" i="5" a="1"/>
  <c r="D3552" i="5" s="1"/>
  <c r="D3551" i="5" a="1"/>
  <c r="D3551" i="5" s="1"/>
  <c r="D3550" i="5" a="1"/>
  <c r="D3550" i="5" s="1"/>
  <c r="D3549" i="5" a="1"/>
  <c r="D3549" i="5" s="1"/>
  <c r="D3548" i="5" a="1"/>
  <c r="D3548" i="5" s="1"/>
  <c r="D3547" i="5" a="1"/>
  <c r="D3547" i="5" s="1"/>
  <c r="D3546" i="5" a="1"/>
  <c r="D3546" i="5" s="1"/>
  <c r="D3545" i="5" a="1"/>
  <c r="D3545" i="5" s="1"/>
  <c r="D3544" i="5" a="1"/>
  <c r="D3544" i="5" s="1"/>
  <c r="D3543" i="5" a="1"/>
  <c r="D3543" i="5" s="1"/>
  <c r="D3542" i="5" a="1"/>
  <c r="D3542" i="5" s="1"/>
  <c r="D3541" i="5" a="1"/>
  <c r="D3541" i="5" s="1"/>
  <c r="D3540" i="5" a="1"/>
  <c r="D3540" i="5" s="1"/>
  <c r="D3539" i="5" a="1"/>
  <c r="D3539" i="5" s="1"/>
  <c r="D3538" i="5" a="1"/>
  <c r="D3538" i="5" s="1"/>
  <c r="D3537" i="5" a="1"/>
  <c r="D3537" i="5" s="1"/>
  <c r="D3536" i="5" a="1"/>
  <c r="D3536" i="5" s="1"/>
  <c r="D3535" i="5" a="1"/>
  <c r="D3535" i="5" s="1"/>
  <c r="D3534" i="5" a="1"/>
  <c r="D3534" i="5" s="1"/>
  <c r="D3533" i="5" a="1"/>
  <c r="D3533" i="5" s="1"/>
  <c r="D3532" i="5" a="1"/>
  <c r="D3532" i="5" s="1"/>
  <c r="D3531" i="5" a="1"/>
  <c r="D3531" i="5" s="1"/>
  <c r="D3530" i="5" a="1"/>
  <c r="D3530" i="5" s="1"/>
  <c r="D3529" i="5" a="1"/>
  <c r="D3529" i="5" s="1"/>
  <c r="D3528" i="5" a="1"/>
  <c r="D3528" i="5" s="1"/>
  <c r="D3527" i="5" a="1"/>
  <c r="D3527" i="5" s="1"/>
  <c r="D3526" i="5" a="1"/>
  <c r="D3526" i="5" s="1"/>
  <c r="D3525" i="5" a="1"/>
  <c r="D3525" i="5" s="1"/>
  <c r="D3524" i="5" a="1"/>
  <c r="D3524" i="5" s="1"/>
  <c r="D3523" i="5" a="1"/>
  <c r="D3523" i="5" s="1"/>
  <c r="D3522" i="5" a="1"/>
  <c r="D3522" i="5" s="1"/>
  <c r="D3521" i="5" a="1"/>
  <c r="D3521" i="5" s="1"/>
  <c r="D3520" i="5" a="1"/>
  <c r="D3520" i="5" s="1"/>
  <c r="D3519" i="5" a="1"/>
  <c r="D3519" i="5" s="1"/>
  <c r="D3518" i="5" a="1"/>
  <c r="D3518" i="5" s="1"/>
  <c r="D3517" i="5" a="1"/>
  <c r="D3517" i="5" s="1"/>
  <c r="D3516" i="5" a="1"/>
  <c r="D3516" i="5" s="1"/>
  <c r="D3515" i="5" a="1"/>
  <c r="D3515" i="5" s="1"/>
  <c r="D3514" i="5" a="1"/>
  <c r="D3514" i="5" s="1"/>
  <c r="D3513" i="5" a="1"/>
  <c r="D3513" i="5" s="1"/>
  <c r="D3512" i="5" a="1"/>
  <c r="D3512" i="5" s="1"/>
  <c r="D3511" i="5" a="1"/>
  <c r="D3511" i="5" s="1"/>
  <c r="D3510" i="5" a="1"/>
  <c r="D3510" i="5" s="1"/>
  <c r="D3509" i="5" a="1"/>
  <c r="D3509" i="5" s="1"/>
  <c r="D3508" i="5" a="1"/>
  <c r="D3508" i="5" s="1"/>
  <c r="D3507" i="5" a="1"/>
  <c r="D3507" i="5" s="1"/>
  <c r="D3506" i="5" a="1"/>
  <c r="D3506" i="5" s="1"/>
  <c r="D3505" i="5" a="1"/>
  <c r="D3505" i="5" s="1"/>
  <c r="D3504" i="5" a="1"/>
  <c r="D3504" i="5" s="1"/>
  <c r="D3503" i="5" a="1"/>
  <c r="D3503" i="5" s="1"/>
  <c r="D3502" i="5" a="1"/>
  <c r="D3502" i="5" s="1"/>
  <c r="D3501" i="5" a="1"/>
  <c r="D3501" i="5" s="1"/>
  <c r="D3500" i="5" a="1"/>
  <c r="D3500" i="5" s="1"/>
  <c r="D3499" i="5" a="1"/>
  <c r="D3499" i="5" s="1"/>
  <c r="D3498" i="5" a="1"/>
  <c r="D3498" i="5" s="1"/>
  <c r="D3497" i="5" a="1"/>
  <c r="D3497" i="5" s="1"/>
  <c r="D3496" i="5" a="1"/>
  <c r="D3496" i="5" s="1"/>
  <c r="D3495" i="5" a="1"/>
  <c r="D3495" i="5" s="1"/>
  <c r="D3494" i="5" a="1"/>
  <c r="D3494" i="5" s="1"/>
  <c r="D3493" i="5" a="1"/>
  <c r="D3493" i="5" s="1"/>
  <c r="D3492" i="5" a="1"/>
  <c r="D3492" i="5" s="1"/>
  <c r="D3491" i="5" a="1"/>
  <c r="D3491" i="5" s="1"/>
  <c r="D3490" i="5" a="1"/>
  <c r="D3490" i="5" s="1"/>
  <c r="D3489" i="5" a="1"/>
  <c r="D3489" i="5" s="1"/>
  <c r="D3488" i="5" a="1"/>
  <c r="D3488" i="5" s="1"/>
  <c r="D3487" i="5" a="1"/>
  <c r="D3487" i="5" s="1"/>
  <c r="D3486" i="5" a="1"/>
  <c r="D3486" i="5" s="1"/>
  <c r="D3485" i="5" a="1"/>
  <c r="D3485" i="5" s="1"/>
  <c r="D3484" i="5" a="1"/>
  <c r="D3484" i="5" s="1"/>
  <c r="D3483" i="5" a="1"/>
  <c r="D3483" i="5" s="1"/>
  <c r="D3482" i="5" a="1"/>
  <c r="D3482" i="5" s="1"/>
  <c r="D3481" i="5" a="1"/>
  <c r="D3481" i="5" s="1"/>
  <c r="D3480" i="5" a="1"/>
  <c r="D3480" i="5" s="1"/>
  <c r="D3479" i="5" a="1"/>
  <c r="D3479" i="5" s="1"/>
  <c r="D3478" i="5" a="1"/>
  <c r="D3478" i="5" s="1"/>
  <c r="D3477" i="5" a="1"/>
  <c r="D3477" i="5" s="1"/>
  <c r="D3476" i="5" a="1"/>
  <c r="D3476" i="5" s="1"/>
  <c r="D3475" i="5" a="1"/>
  <c r="D3475" i="5" s="1"/>
  <c r="D3474" i="5" a="1"/>
  <c r="D3474" i="5" s="1"/>
  <c r="D3473" i="5" a="1"/>
  <c r="D3473" i="5" s="1"/>
  <c r="D3472" i="5" a="1"/>
  <c r="D3472" i="5" s="1"/>
  <c r="D3471" i="5" a="1"/>
  <c r="D3471" i="5" s="1"/>
  <c r="D3470" i="5" a="1"/>
  <c r="D3470" i="5" s="1"/>
  <c r="D3469" i="5" a="1"/>
  <c r="D3469" i="5" s="1"/>
  <c r="D3468" i="5" a="1"/>
  <c r="D3468" i="5" s="1"/>
  <c r="D3467" i="5" a="1"/>
  <c r="D3467" i="5" s="1"/>
  <c r="D3466" i="5" a="1"/>
  <c r="D3466" i="5" s="1"/>
  <c r="D3465" i="5" a="1"/>
  <c r="D3465" i="5" s="1"/>
  <c r="D3464" i="5" a="1"/>
  <c r="D3464" i="5" s="1"/>
  <c r="D3463" i="5" a="1"/>
  <c r="D3463" i="5" s="1"/>
  <c r="D3462" i="5" a="1"/>
  <c r="D3462" i="5" s="1"/>
  <c r="D3461" i="5" a="1"/>
  <c r="D3461" i="5" s="1"/>
  <c r="D3460" i="5" a="1"/>
  <c r="D3460" i="5" s="1"/>
  <c r="D3459" i="5" a="1"/>
  <c r="D3459" i="5" s="1"/>
  <c r="D3458" i="5" a="1"/>
  <c r="D3458" i="5" s="1"/>
  <c r="D3457" i="5" a="1"/>
  <c r="D3457" i="5" s="1"/>
  <c r="D3456" i="5" a="1"/>
  <c r="D3456" i="5" s="1"/>
  <c r="D3455" i="5" a="1"/>
  <c r="D3455" i="5" s="1"/>
  <c r="D3454" i="5" a="1"/>
  <c r="D3454" i="5" s="1"/>
  <c r="D3453" i="5" a="1"/>
  <c r="D3453" i="5" s="1"/>
  <c r="D3452" i="5" a="1"/>
  <c r="D3452" i="5" s="1"/>
  <c r="D3451" i="5" a="1"/>
  <c r="D3451" i="5" s="1"/>
  <c r="D3450" i="5" a="1"/>
  <c r="D3450" i="5" s="1"/>
  <c r="D3449" i="5" a="1"/>
  <c r="D3449" i="5" s="1"/>
  <c r="D3448" i="5" a="1"/>
  <c r="D3448" i="5" s="1"/>
  <c r="D3447" i="5" a="1"/>
  <c r="D3447" i="5" s="1"/>
  <c r="D3446" i="5" a="1"/>
  <c r="D3446" i="5" s="1"/>
  <c r="D3445" i="5" a="1"/>
  <c r="D3445" i="5" s="1"/>
  <c r="D3444" i="5" a="1"/>
  <c r="D3444" i="5" s="1"/>
  <c r="D3443" i="5" a="1"/>
  <c r="D3443" i="5" s="1"/>
  <c r="D3442" i="5" a="1"/>
  <c r="D3442" i="5" s="1"/>
  <c r="D3441" i="5" a="1"/>
  <c r="D3441" i="5" s="1"/>
  <c r="D3440" i="5" a="1"/>
  <c r="D3440" i="5" s="1"/>
  <c r="D3439" i="5" a="1"/>
  <c r="D3439" i="5" s="1"/>
  <c r="D3438" i="5" a="1"/>
  <c r="D3438" i="5" s="1"/>
  <c r="D3437" i="5" a="1"/>
  <c r="D3437" i="5" s="1"/>
  <c r="D3436" i="5" a="1"/>
  <c r="D3436" i="5" s="1"/>
  <c r="D3435" i="5" a="1"/>
  <c r="D3435" i="5" s="1"/>
  <c r="D3434" i="5" a="1"/>
  <c r="D3434" i="5" s="1"/>
  <c r="D3433" i="5" a="1"/>
  <c r="D3433" i="5" s="1"/>
  <c r="D3432" i="5" a="1"/>
  <c r="D3432" i="5" s="1"/>
  <c r="D3431" i="5" a="1"/>
  <c r="D3431" i="5" s="1"/>
  <c r="D3430" i="5" a="1"/>
  <c r="D3430" i="5" s="1"/>
  <c r="D3429" i="5" a="1"/>
  <c r="D3429" i="5" s="1"/>
  <c r="D3428" i="5" a="1"/>
  <c r="D3428" i="5" s="1"/>
  <c r="D3427" i="5" a="1"/>
  <c r="D3427" i="5" s="1"/>
  <c r="D3426" i="5" a="1"/>
  <c r="D3426" i="5" s="1"/>
  <c r="D3425" i="5" a="1"/>
  <c r="D3425" i="5" s="1"/>
  <c r="D3424" i="5" a="1"/>
  <c r="D3424" i="5" s="1"/>
  <c r="D3423" i="5" a="1"/>
  <c r="D3423" i="5" s="1"/>
  <c r="D3422" i="5" a="1"/>
  <c r="D3422" i="5" s="1"/>
  <c r="D3421" i="5" a="1"/>
  <c r="D3421" i="5" s="1"/>
  <c r="D3420" i="5" a="1"/>
  <c r="D3420" i="5" s="1"/>
  <c r="D3419" i="5" a="1"/>
  <c r="D3419" i="5" s="1"/>
  <c r="D3418" i="5" a="1"/>
  <c r="D3418" i="5" s="1"/>
  <c r="D3417" i="5" a="1"/>
  <c r="D3417" i="5" s="1"/>
  <c r="D3416" i="5" a="1"/>
  <c r="D3416" i="5" s="1"/>
  <c r="D3415" i="5" a="1"/>
  <c r="D3415" i="5" s="1"/>
  <c r="D3414" i="5" a="1"/>
  <c r="D3414" i="5" s="1"/>
  <c r="D3413" i="5" a="1"/>
  <c r="D3413" i="5" s="1"/>
  <c r="D3412" i="5" a="1"/>
  <c r="D3412" i="5" s="1"/>
  <c r="D3411" i="5" a="1"/>
  <c r="D3411" i="5" s="1"/>
  <c r="D3410" i="5" a="1"/>
  <c r="D3410" i="5" s="1"/>
  <c r="D3409" i="5" a="1"/>
  <c r="D3409" i="5" s="1"/>
  <c r="D3408" i="5" a="1"/>
  <c r="D3408" i="5" s="1"/>
  <c r="D3407" i="5" a="1"/>
  <c r="D3407" i="5" s="1"/>
  <c r="D3406" i="5" a="1"/>
  <c r="D3406" i="5" s="1"/>
  <c r="D3405" i="5" a="1"/>
  <c r="D3405" i="5" s="1"/>
  <c r="D3404" i="5" a="1"/>
  <c r="D3404" i="5" s="1"/>
  <c r="D3403" i="5" a="1"/>
  <c r="D3403" i="5" s="1"/>
  <c r="D3402" i="5" a="1"/>
  <c r="D3402" i="5" s="1"/>
  <c r="D3401" i="5" a="1"/>
  <c r="D3401" i="5" s="1"/>
  <c r="D3400" i="5" a="1"/>
  <c r="D3400" i="5" s="1"/>
  <c r="D3399" i="5" a="1"/>
  <c r="D3399" i="5" s="1"/>
  <c r="D3398" i="5" a="1"/>
  <c r="D3398" i="5" s="1"/>
  <c r="D3397" i="5" a="1"/>
  <c r="D3397" i="5" s="1"/>
  <c r="D3396" i="5" a="1"/>
  <c r="D3396" i="5" s="1"/>
  <c r="D3395" i="5" a="1"/>
  <c r="D3395" i="5" s="1"/>
  <c r="D3394" i="5" a="1"/>
  <c r="D3394" i="5" s="1"/>
  <c r="D3393" i="5" a="1"/>
  <c r="D3393" i="5" s="1"/>
  <c r="D3392" i="5" a="1"/>
  <c r="D3392" i="5" s="1"/>
  <c r="D3391" i="5" a="1"/>
  <c r="D3391" i="5" s="1"/>
  <c r="D3390" i="5" a="1"/>
  <c r="D3390" i="5" s="1"/>
  <c r="D3389" i="5" a="1"/>
  <c r="D3389" i="5" s="1"/>
  <c r="D3388" i="5" a="1"/>
  <c r="D3388" i="5" s="1"/>
  <c r="D3387" i="5" a="1"/>
  <c r="D3387" i="5" s="1"/>
  <c r="D3386" i="5" a="1"/>
  <c r="D3386" i="5" s="1"/>
  <c r="D3385" i="5" a="1"/>
  <c r="D3385" i="5" s="1"/>
  <c r="D3384" i="5" a="1"/>
  <c r="D3384" i="5" s="1"/>
  <c r="D3383" i="5" a="1"/>
  <c r="D3383" i="5" s="1"/>
  <c r="D3382" i="5" a="1"/>
  <c r="D3382" i="5" s="1"/>
  <c r="D3381" i="5" a="1"/>
  <c r="D3381" i="5" s="1"/>
  <c r="D3380" i="5" a="1"/>
  <c r="D3380" i="5" s="1"/>
  <c r="D3379" i="5" a="1"/>
  <c r="D3379" i="5" s="1"/>
  <c r="D3378" i="5" a="1"/>
  <c r="D3378" i="5" s="1"/>
  <c r="D3377" i="5" a="1"/>
  <c r="D3377" i="5" s="1"/>
  <c r="D3376" i="5" a="1"/>
  <c r="D3376" i="5" s="1"/>
  <c r="D3375" i="5" a="1"/>
  <c r="D3375" i="5" s="1"/>
  <c r="D3374" i="5" a="1"/>
  <c r="D3374" i="5" s="1"/>
  <c r="D3373" i="5" a="1"/>
  <c r="D3373" i="5" s="1"/>
  <c r="D3372" i="5" a="1"/>
  <c r="D3372" i="5" s="1"/>
  <c r="D3371" i="5" a="1"/>
  <c r="D3371" i="5" s="1"/>
  <c r="D3370" i="5" a="1"/>
  <c r="D3370" i="5" s="1"/>
  <c r="D3369" i="5" a="1"/>
  <c r="D3369" i="5" s="1"/>
  <c r="D3368" i="5" a="1"/>
  <c r="D3368" i="5" s="1"/>
  <c r="D3367" i="5" a="1"/>
  <c r="D3367" i="5" s="1"/>
  <c r="D3366" i="5" a="1"/>
  <c r="D3366" i="5" s="1"/>
  <c r="D3365" i="5" a="1"/>
  <c r="D3365" i="5" s="1"/>
  <c r="D3364" i="5" a="1"/>
  <c r="D3364" i="5" s="1"/>
  <c r="D3363" i="5" a="1"/>
  <c r="D3363" i="5" s="1"/>
  <c r="D3362" i="5" a="1"/>
  <c r="D3362" i="5" s="1"/>
  <c r="D3361" i="5" a="1"/>
  <c r="D3361" i="5" s="1"/>
  <c r="D3360" i="5" a="1"/>
  <c r="D3360" i="5" s="1"/>
  <c r="D3359" i="5" a="1"/>
  <c r="D3359" i="5" s="1"/>
  <c r="D3358" i="5" a="1"/>
  <c r="D3358" i="5" s="1"/>
  <c r="D3357" i="5" a="1"/>
  <c r="D3357" i="5" s="1"/>
  <c r="D3356" i="5" a="1"/>
  <c r="D3356" i="5" s="1"/>
  <c r="D3355" i="5" a="1"/>
  <c r="D3355" i="5" s="1"/>
  <c r="D3354" i="5" a="1"/>
  <c r="D3354" i="5" s="1"/>
  <c r="D3353" i="5" a="1"/>
  <c r="D3353" i="5" s="1"/>
  <c r="D3352" i="5" a="1"/>
  <c r="D3352" i="5" s="1"/>
  <c r="D3351" i="5" a="1"/>
  <c r="D3351" i="5" s="1"/>
  <c r="D3350" i="5" a="1"/>
  <c r="D3350" i="5" s="1"/>
  <c r="D3349" i="5" a="1"/>
  <c r="D3349" i="5" s="1"/>
  <c r="D3348" i="5" a="1"/>
  <c r="D3348" i="5" s="1"/>
  <c r="D3347" i="5" a="1"/>
  <c r="D3347" i="5" s="1"/>
  <c r="D3346" i="5" a="1"/>
  <c r="D3346" i="5" s="1"/>
  <c r="D3345" i="5" a="1"/>
  <c r="D3345" i="5" s="1"/>
  <c r="D3344" i="5" a="1"/>
  <c r="D3344" i="5" s="1"/>
  <c r="D3343" i="5" a="1"/>
  <c r="D3343" i="5" s="1"/>
  <c r="D3342" i="5" a="1"/>
  <c r="D3342" i="5" s="1"/>
  <c r="D3341" i="5" a="1"/>
  <c r="D3341" i="5" s="1"/>
  <c r="D3340" i="5" a="1"/>
  <c r="D3340" i="5" s="1"/>
  <c r="D3339" i="5" a="1"/>
  <c r="D3339" i="5" s="1"/>
  <c r="D3338" i="5" a="1"/>
  <c r="D3338" i="5" s="1"/>
  <c r="D3337" i="5" a="1"/>
  <c r="D3337" i="5" s="1"/>
  <c r="D3336" i="5" a="1"/>
  <c r="D3336" i="5" s="1"/>
  <c r="D3335" i="5" a="1"/>
  <c r="D3335" i="5" s="1"/>
  <c r="D3334" i="5" a="1"/>
  <c r="D3334" i="5" s="1"/>
  <c r="D3333" i="5" a="1"/>
  <c r="D3333" i="5" s="1"/>
  <c r="D3332" i="5" a="1"/>
  <c r="D3332" i="5" s="1"/>
  <c r="D3331" i="5" a="1"/>
  <c r="D3331" i="5" s="1"/>
  <c r="D3330" i="5" a="1"/>
  <c r="D3330" i="5" s="1"/>
  <c r="D3329" i="5" a="1"/>
  <c r="D3329" i="5" s="1"/>
  <c r="D3328" i="5" a="1"/>
  <c r="D3328" i="5" s="1"/>
  <c r="D3327" i="5" a="1"/>
  <c r="D3327" i="5" s="1"/>
  <c r="D3326" i="5" a="1"/>
  <c r="D3326" i="5" s="1"/>
  <c r="D3325" i="5" a="1"/>
  <c r="D3325" i="5" s="1"/>
  <c r="D3324" i="5" a="1"/>
  <c r="D3324" i="5" s="1"/>
  <c r="D3323" i="5" a="1"/>
  <c r="D3323" i="5" s="1"/>
  <c r="D3322" i="5" a="1"/>
  <c r="D3322" i="5" s="1"/>
  <c r="D3321" i="5" a="1"/>
  <c r="D3321" i="5" s="1"/>
  <c r="D3320" i="5" a="1"/>
  <c r="D3320" i="5" s="1"/>
  <c r="D3319" i="5" a="1"/>
  <c r="D3319" i="5" s="1"/>
  <c r="D3318" i="5" a="1"/>
  <c r="D3318" i="5" s="1"/>
  <c r="D3317" i="5" a="1"/>
  <c r="D3317" i="5" s="1"/>
  <c r="D3316" i="5" a="1"/>
  <c r="D3316" i="5" s="1"/>
  <c r="D3315" i="5" a="1"/>
  <c r="D3315" i="5" s="1"/>
  <c r="D3314" i="5" a="1"/>
  <c r="D3314" i="5" s="1"/>
  <c r="D3313" i="5" a="1"/>
  <c r="D3313" i="5" s="1"/>
  <c r="D3312" i="5" a="1"/>
  <c r="D3312" i="5" s="1"/>
  <c r="D3311" i="5" a="1"/>
  <c r="D3311" i="5" s="1"/>
  <c r="D3310" i="5" a="1"/>
  <c r="D3310" i="5" s="1"/>
  <c r="D3309" i="5" a="1"/>
  <c r="D3309" i="5" s="1"/>
  <c r="D3308" i="5" a="1"/>
  <c r="D3308" i="5" s="1"/>
  <c r="D3307" i="5" a="1"/>
  <c r="D3307" i="5" s="1"/>
  <c r="D3306" i="5" a="1"/>
  <c r="D3306" i="5" s="1"/>
  <c r="D3305" i="5" a="1"/>
  <c r="D3305" i="5" s="1"/>
  <c r="D3304" i="5" a="1"/>
  <c r="D3304" i="5" s="1"/>
  <c r="D3303" i="5" a="1"/>
  <c r="D3303" i="5" s="1"/>
  <c r="D3302" i="5" a="1"/>
  <c r="D3302" i="5" s="1"/>
  <c r="D3301" i="5" a="1"/>
  <c r="D3301" i="5" s="1"/>
  <c r="D3300" i="5" a="1"/>
  <c r="D3300" i="5" s="1"/>
  <c r="D3299" i="5" a="1"/>
  <c r="D3299" i="5" s="1"/>
  <c r="D3298" i="5" a="1"/>
  <c r="D3298" i="5" s="1"/>
  <c r="D3297" i="5" a="1"/>
  <c r="D3297" i="5" s="1"/>
  <c r="D3296" i="5" a="1"/>
  <c r="D3296" i="5" s="1"/>
  <c r="D3295" i="5" a="1"/>
  <c r="D3295" i="5" s="1"/>
  <c r="D3294" i="5" a="1"/>
  <c r="D3294" i="5" s="1"/>
  <c r="D3293" i="5" a="1"/>
  <c r="D3293" i="5" s="1"/>
  <c r="D3292" i="5" a="1"/>
  <c r="D3292" i="5" s="1"/>
  <c r="D3291" i="5" a="1"/>
  <c r="D3291" i="5" s="1"/>
  <c r="D3290" i="5" a="1"/>
  <c r="D3290" i="5" s="1"/>
  <c r="D3289" i="5" a="1"/>
  <c r="D3289" i="5" s="1"/>
  <c r="D3288" i="5" a="1"/>
  <c r="D3288" i="5" s="1"/>
  <c r="D3287" i="5" a="1"/>
  <c r="D3287" i="5" s="1"/>
  <c r="D3286" i="5" a="1"/>
  <c r="D3286" i="5" s="1"/>
  <c r="D3285" i="5" a="1"/>
  <c r="D3285" i="5" s="1"/>
  <c r="D3284" i="5" a="1"/>
  <c r="D3284" i="5" s="1"/>
  <c r="D3283" i="5" a="1"/>
  <c r="D3283" i="5" s="1"/>
  <c r="D3282" i="5" a="1"/>
  <c r="D3282" i="5" s="1"/>
  <c r="D3281" i="5" a="1"/>
  <c r="D3281" i="5" s="1"/>
  <c r="D3280" i="5" a="1"/>
  <c r="D3280" i="5" s="1"/>
  <c r="D3279" i="5" a="1"/>
  <c r="D3279" i="5" s="1"/>
  <c r="D3278" i="5" a="1"/>
  <c r="D3278" i="5" s="1"/>
  <c r="D3277" i="5" a="1"/>
  <c r="D3277" i="5" s="1"/>
  <c r="D3276" i="5" a="1"/>
  <c r="D3276" i="5" s="1"/>
  <c r="D3275" i="5" a="1"/>
  <c r="D3275" i="5" s="1"/>
  <c r="D3274" i="5" a="1"/>
  <c r="D3274" i="5" s="1"/>
  <c r="D3273" i="5" a="1"/>
  <c r="D3273" i="5" s="1"/>
  <c r="D3272" i="5" a="1"/>
  <c r="D3272" i="5" s="1"/>
  <c r="D3271" i="5" a="1"/>
  <c r="D3271" i="5" s="1"/>
  <c r="D3270" i="5" a="1"/>
  <c r="D3270" i="5" s="1"/>
  <c r="D3269" i="5" a="1"/>
  <c r="D3269" i="5" s="1"/>
  <c r="D3268" i="5" a="1"/>
  <c r="D3268" i="5" s="1"/>
  <c r="D3267" i="5" a="1"/>
  <c r="D3267" i="5" s="1"/>
  <c r="D3266" i="5" a="1"/>
  <c r="D3266" i="5" s="1"/>
  <c r="D3265" i="5" a="1"/>
  <c r="D3265" i="5" s="1"/>
  <c r="D3264" i="5" a="1"/>
  <c r="D3264" i="5" s="1"/>
  <c r="D3263" i="5" a="1"/>
  <c r="D3263" i="5" s="1"/>
  <c r="D3262" i="5" a="1"/>
  <c r="D3262" i="5" s="1"/>
  <c r="D3261" i="5" a="1"/>
  <c r="D3261" i="5" s="1"/>
  <c r="D3260" i="5" a="1"/>
  <c r="D3260" i="5" s="1"/>
  <c r="D3259" i="5" a="1"/>
  <c r="D3259" i="5" s="1"/>
  <c r="D3258" i="5" a="1"/>
  <c r="D3258" i="5" s="1"/>
  <c r="D3257" i="5" a="1"/>
  <c r="D3257" i="5" s="1"/>
  <c r="D3256" i="5" a="1"/>
  <c r="D3256" i="5" s="1"/>
  <c r="D3255" i="5" a="1"/>
  <c r="D3255" i="5" s="1"/>
  <c r="D3254" i="5" a="1"/>
  <c r="D3254" i="5" s="1"/>
  <c r="D3253" i="5" a="1"/>
  <c r="D3253" i="5" s="1"/>
  <c r="D3252" i="5" a="1"/>
  <c r="D3252" i="5" s="1"/>
  <c r="D3251" i="5" a="1"/>
  <c r="D3251" i="5" s="1"/>
  <c r="D3250" i="5" a="1"/>
  <c r="D3250" i="5" s="1"/>
  <c r="D3249" i="5" a="1"/>
  <c r="D3249" i="5" s="1"/>
  <c r="D3248" i="5" a="1"/>
  <c r="D3248" i="5" s="1"/>
  <c r="D3247" i="5" a="1"/>
  <c r="D3247" i="5" s="1"/>
  <c r="D3246" i="5" a="1"/>
  <c r="D3246" i="5" s="1"/>
  <c r="D3245" i="5" a="1"/>
  <c r="D3245" i="5" s="1"/>
  <c r="D3244" i="5" a="1"/>
  <c r="D3244" i="5" s="1"/>
  <c r="D3243" i="5" a="1"/>
  <c r="D3243" i="5" s="1"/>
  <c r="D3242" i="5" a="1"/>
  <c r="D3242" i="5" s="1"/>
  <c r="D3241" i="5" a="1"/>
  <c r="D3241" i="5" s="1"/>
  <c r="D3240" i="5" a="1"/>
  <c r="D3240" i="5" s="1"/>
  <c r="D3239" i="5" a="1"/>
  <c r="D3239" i="5" s="1"/>
  <c r="D3238" i="5" a="1"/>
  <c r="D3238" i="5" s="1"/>
  <c r="D3237" i="5" a="1"/>
  <c r="D3237" i="5" s="1"/>
  <c r="D3236" i="5" a="1"/>
  <c r="D3236" i="5" s="1"/>
  <c r="D3235" i="5" a="1"/>
  <c r="D3235" i="5" s="1"/>
  <c r="D3234" i="5" a="1"/>
  <c r="D3234" i="5" s="1"/>
  <c r="D3233" i="5" a="1"/>
  <c r="D3233" i="5" s="1"/>
  <c r="D3232" i="5" a="1"/>
  <c r="D3232" i="5" s="1"/>
  <c r="D3231" i="5" a="1"/>
  <c r="D3231" i="5" s="1"/>
  <c r="D3230" i="5" a="1"/>
  <c r="D3230" i="5" s="1"/>
  <c r="D3229" i="5" a="1"/>
  <c r="D3229" i="5" s="1"/>
  <c r="D3228" i="5" a="1"/>
  <c r="D3228" i="5" s="1"/>
  <c r="D3227" i="5" a="1"/>
  <c r="D3227" i="5" s="1"/>
  <c r="D3226" i="5" a="1"/>
  <c r="D3226" i="5" s="1"/>
  <c r="D3225" i="5" a="1"/>
  <c r="D3225" i="5" s="1"/>
  <c r="D3224" i="5" a="1"/>
  <c r="D3224" i="5" s="1"/>
  <c r="D3223" i="5" a="1"/>
  <c r="D3223" i="5" s="1"/>
  <c r="D3222" i="5" a="1"/>
  <c r="D3222" i="5" s="1"/>
  <c r="D3221" i="5" a="1"/>
  <c r="D3221" i="5" s="1"/>
  <c r="D3220" i="5" a="1"/>
  <c r="D3220" i="5" s="1"/>
  <c r="D3219" i="5" a="1"/>
  <c r="D3219" i="5" s="1"/>
  <c r="D3218" i="5" a="1"/>
  <c r="D3218" i="5" s="1"/>
  <c r="D3217" i="5" a="1"/>
  <c r="D3217" i="5" s="1"/>
  <c r="D3216" i="5" a="1"/>
  <c r="D3216" i="5" s="1"/>
  <c r="D3215" i="5" a="1"/>
  <c r="D3215" i="5" s="1"/>
  <c r="D3214" i="5" a="1"/>
  <c r="D3214" i="5" s="1"/>
  <c r="D3213" i="5" a="1"/>
  <c r="D3213" i="5" s="1"/>
  <c r="D3212" i="5" a="1"/>
  <c r="D3212" i="5" s="1"/>
  <c r="D3211" i="5" a="1"/>
  <c r="D3211" i="5" s="1"/>
  <c r="D3210" i="5" a="1"/>
  <c r="D3210" i="5" s="1"/>
  <c r="D3189" i="5" a="1"/>
  <c r="D3189" i="5" s="1"/>
  <c r="D3188" i="5" a="1"/>
  <c r="D3188" i="5" s="1"/>
  <c r="D3187" i="5" a="1"/>
  <c r="D3187" i="5" s="1"/>
  <c r="D3186" i="5" a="1"/>
  <c r="D3186" i="5" s="1"/>
  <c r="D3185" i="5" a="1"/>
  <c r="D3185" i="5" s="1"/>
  <c r="D3184" i="5" a="1"/>
  <c r="D3184" i="5" s="1"/>
  <c r="D3183" i="5" a="1"/>
  <c r="D3183" i="5" s="1"/>
  <c r="D3182" i="5" a="1"/>
  <c r="D3182" i="5" s="1"/>
  <c r="D3181" i="5" a="1"/>
  <c r="D3181" i="5" s="1"/>
  <c r="D3180" i="5" a="1"/>
  <c r="D3180" i="5" s="1"/>
  <c r="D3179" i="5" a="1"/>
  <c r="D3179" i="5" s="1"/>
  <c r="D3178" i="5" a="1"/>
  <c r="D3178" i="5" s="1"/>
  <c r="D3177" i="5" a="1"/>
  <c r="D3177" i="5" s="1"/>
  <c r="D3176" i="5" a="1"/>
  <c r="D3176" i="5" s="1"/>
  <c r="D3175" i="5" a="1"/>
  <c r="D3175" i="5" s="1"/>
  <c r="D3174" i="5" a="1"/>
  <c r="D3174" i="5" s="1"/>
  <c r="D3173" i="5" a="1"/>
  <c r="D3173" i="5" s="1"/>
  <c r="D3172" i="5" a="1"/>
  <c r="D3172" i="5" s="1"/>
  <c r="D3171" i="5" a="1"/>
  <c r="D3171" i="5" s="1"/>
  <c r="D3170" i="5" a="1"/>
  <c r="D3170" i="5" s="1"/>
  <c r="D3169" i="5" a="1"/>
  <c r="D3169" i="5" s="1"/>
  <c r="D3168" i="5" a="1"/>
  <c r="D3168" i="5" s="1"/>
  <c r="D3167" i="5" a="1"/>
  <c r="D3167" i="5" s="1"/>
  <c r="D3166" i="5" a="1"/>
  <c r="D3166" i="5" s="1"/>
  <c r="D3165" i="5" a="1"/>
  <c r="D3165" i="5" s="1"/>
  <c r="D3164" i="5" a="1"/>
  <c r="D3164" i="5" s="1"/>
  <c r="D3163" i="5" a="1"/>
  <c r="D3163" i="5" s="1"/>
  <c r="D3162" i="5" a="1"/>
  <c r="D3162" i="5" s="1"/>
  <c r="D3161" i="5" a="1"/>
  <c r="D3161" i="5" s="1"/>
  <c r="D3160" i="5" a="1"/>
  <c r="D3160" i="5" s="1"/>
  <c r="D3159" i="5" a="1"/>
  <c r="D3159" i="5" s="1"/>
  <c r="D3158" i="5" a="1"/>
  <c r="D3158" i="5" s="1"/>
  <c r="D3157" i="5" a="1"/>
  <c r="D3157" i="5" s="1"/>
  <c r="D3156" i="5" a="1"/>
  <c r="D3156" i="5" s="1"/>
  <c r="D3155" i="5" a="1"/>
  <c r="D3155" i="5" s="1"/>
  <c r="D3154" i="5" a="1"/>
  <c r="D3154" i="5" s="1"/>
  <c r="D3153" i="5" a="1"/>
  <c r="D3153" i="5" s="1"/>
  <c r="D3152" i="5" a="1"/>
  <c r="D3152" i="5" s="1"/>
  <c r="D3151" i="5" a="1"/>
  <c r="D3151" i="5" s="1"/>
  <c r="D3150" i="5" a="1"/>
  <c r="D3150" i="5" s="1"/>
  <c r="D3149" i="5" a="1"/>
  <c r="D3149" i="5" s="1"/>
  <c r="D3052" i="5" a="1"/>
  <c r="D3052" i="5" s="1"/>
  <c r="D3051" i="5" a="1"/>
  <c r="D3051" i="5" s="1"/>
  <c r="D3050" i="5" a="1"/>
  <c r="D3050" i="5" s="1"/>
  <c r="D3049" i="5" a="1"/>
  <c r="D3049" i="5" s="1"/>
  <c r="D3048" i="5" a="1"/>
  <c r="D3048" i="5" s="1"/>
  <c r="D3047" i="5" a="1"/>
  <c r="D3047" i="5" s="1"/>
  <c r="D3046" i="5" a="1"/>
  <c r="D3046" i="5" s="1"/>
  <c r="D3045" i="5" a="1"/>
  <c r="D3045" i="5" s="1"/>
  <c r="D3044" i="5" a="1"/>
  <c r="D3044" i="5" s="1"/>
  <c r="D3043" i="5" a="1"/>
  <c r="D3043" i="5" s="1"/>
  <c r="D3042" i="5" a="1"/>
  <c r="D3042" i="5" s="1"/>
  <c r="D3041" i="5" a="1"/>
  <c r="D3041" i="5" s="1"/>
  <c r="D3040" i="5" a="1"/>
  <c r="D3040" i="5" s="1"/>
  <c r="D3039" i="5" a="1"/>
  <c r="D3039" i="5" s="1"/>
  <c r="D3038" i="5" a="1"/>
  <c r="D3038" i="5" s="1"/>
  <c r="D3037" i="5" a="1"/>
  <c r="D3037" i="5" s="1"/>
  <c r="D3036" i="5" a="1"/>
  <c r="D3036" i="5" s="1"/>
  <c r="D3035" i="5" a="1"/>
  <c r="D3035" i="5" s="1"/>
  <c r="D3034" i="5" a="1"/>
  <c r="D3034" i="5" s="1"/>
  <c r="D3033" i="5" a="1"/>
  <c r="D3033" i="5" s="1"/>
  <c r="D3032" i="5" a="1"/>
  <c r="D3032" i="5" s="1"/>
  <c r="D3031" i="5" a="1"/>
  <c r="D3031" i="5" s="1"/>
  <c r="D3030" i="5" a="1"/>
  <c r="D3030" i="5" s="1"/>
  <c r="D3029" i="5" a="1"/>
  <c r="D3029" i="5" s="1"/>
  <c r="D3028" i="5" a="1"/>
  <c r="D3028" i="5" s="1"/>
  <c r="D3027" i="5" a="1"/>
  <c r="D3027" i="5" s="1"/>
  <c r="D3026" i="5" a="1"/>
  <c r="D3026" i="5" s="1"/>
  <c r="D3025" i="5" a="1"/>
  <c r="D3025" i="5" s="1"/>
  <c r="D3024" i="5" a="1"/>
  <c r="D3024" i="5" s="1"/>
  <c r="D3023" i="5" a="1"/>
  <c r="D3023" i="5" s="1"/>
  <c r="D3022" i="5" a="1"/>
  <c r="D3022" i="5" s="1"/>
  <c r="D3021" i="5" a="1"/>
  <c r="D3021" i="5" s="1"/>
  <c r="D3020" i="5" a="1"/>
  <c r="D3020" i="5" s="1"/>
  <c r="D3019" i="5" a="1"/>
  <c r="D3019" i="5" s="1"/>
  <c r="D3018" i="5" a="1"/>
  <c r="D3018" i="5" s="1"/>
  <c r="D3017" i="5" a="1"/>
  <c r="D3017" i="5" s="1"/>
  <c r="D3016" i="5" a="1"/>
  <c r="D3016" i="5" s="1"/>
  <c r="D3015" i="5" a="1"/>
  <c r="D3015" i="5" s="1"/>
  <c r="D3014" i="5" a="1"/>
  <c r="D3014" i="5" s="1"/>
  <c r="D3013" i="5" a="1"/>
  <c r="D3013" i="5" s="1"/>
  <c r="D3012" i="5" a="1"/>
  <c r="D3012" i="5" s="1"/>
  <c r="D3011" i="5" a="1"/>
  <c r="D3011" i="5" s="1"/>
  <c r="D3010" i="5" a="1"/>
  <c r="D3010" i="5" s="1"/>
  <c r="D3009" i="5" a="1"/>
  <c r="D3009" i="5" s="1"/>
  <c r="D3008" i="5" a="1"/>
  <c r="D3008" i="5" s="1"/>
  <c r="D3007" i="5" a="1"/>
  <c r="D3007" i="5" s="1"/>
  <c r="D3006" i="5" a="1"/>
  <c r="D3006" i="5" s="1"/>
  <c r="D3005" i="5" a="1"/>
  <c r="D3005" i="5" s="1"/>
  <c r="D3004" i="5" a="1"/>
  <c r="D3004" i="5" s="1"/>
  <c r="D3003" i="5" a="1"/>
  <c r="D3003" i="5" s="1"/>
  <c r="D3002" i="5" a="1"/>
  <c r="D3002" i="5" s="1"/>
  <c r="D3001" i="5" a="1"/>
  <c r="D3001" i="5" s="1"/>
  <c r="D3000" i="5" a="1"/>
  <c r="D3000" i="5" s="1"/>
  <c r="D2999" i="5" a="1"/>
  <c r="D2999" i="5" s="1"/>
  <c r="D2998" i="5" a="1"/>
  <c r="D2998" i="5" s="1"/>
  <c r="D2997" i="5" a="1"/>
  <c r="D2997" i="5" s="1"/>
  <c r="D2996" i="5" a="1"/>
  <c r="D2996" i="5" s="1"/>
  <c r="D2995" i="5" a="1"/>
  <c r="D2995" i="5" s="1"/>
  <c r="D2994" i="5" a="1"/>
  <c r="D2994" i="5" s="1"/>
  <c r="D2993" i="5" a="1"/>
  <c r="D2993" i="5" s="1"/>
  <c r="D2992" i="5" a="1"/>
  <c r="D2992" i="5" s="1"/>
  <c r="D2991" i="5" a="1"/>
  <c r="D2991" i="5" s="1"/>
  <c r="D2990" i="5" a="1"/>
  <c r="D2990" i="5" s="1"/>
  <c r="D2989" i="5" a="1"/>
  <c r="D2989" i="5" s="1"/>
  <c r="D2988" i="5" a="1"/>
  <c r="D2988" i="5" s="1"/>
  <c r="D2987" i="5" a="1"/>
  <c r="D2987" i="5" s="1"/>
  <c r="D2986" i="5" a="1"/>
  <c r="D2986" i="5" s="1"/>
  <c r="D2985" i="5" a="1"/>
  <c r="D2985" i="5" s="1"/>
  <c r="D2984" i="5" a="1"/>
  <c r="D2984" i="5" s="1"/>
  <c r="D2983" i="5" a="1"/>
  <c r="D2983" i="5" s="1"/>
  <c r="D2982" i="5" a="1"/>
  <c r="D2982" i="5" s="1"/>
  <c r="D2981" i="5" a="1"/>
  <c r="D2981" i="5" s="1"/>
  <c r="D2980" i="5" a="1"/>
  <c r="D2980" i="5" s="1"/>
  <c r="D2979" i="5" a="1"/>
  <c r="D2979" i="5" s="1"/>
  <c r="D2978" i="5" a="1"/>
  <c r="D2978" i="5" s="1"/>
  <c r="D2977" i="5" a="1"/>
  <c r="D2977" i="5" s="1"/>
  <c r="D2976" i="5" a="1"/>
  <c r="D2976" i="5" s="1"/>
  <c r="D2975" i="5" a="1"/>
  <c r="D2975" i="5" s="1"/>
  <c r="D2974" i="5" a="1"/>
  <c r="D2974" i="5" s="1"/>
  <c r="D2973" i="5" a="1"/>
  <c r="D2973" i="5" s="1"/>
  <c r="D2972" i="5" a="1"/>
  <c r="D2972" i="5" s="1"/>
  <c r="D2971" i="5" a="1"/>
  <c r="D2971" i="5" s="1"/>
  <c r="D2970" i="5" a="1"/>
  <c r="D2970" i="5" s="1"/>
  <c r="D2969" i="5" a="1"/>
  <c r="D2969" i="5" s="1"/>
  <c r="D2968" i="5" a="1"/>
  <c r="D2968" i="5" s="1"/>
  <c r="D2967" i="5" a="1"/>
  <c r="D2967" i="5" s="1"/>
  <c r="D2966" i="5" a="1"/>
  <c r="D2966" i="5" s="1"/>
  <c r="D2965" i="5" a="1"/>
  <c r="D2965" i="5" s="1"/>
  <c r="D2964" i="5" a="1"/>
  <c r="D2964" i="5" s="1"/>
  <c r="D2963" i="5" a="1"/>
  <c r="D2963" i="5" s="1"/>
  <c r="D2942" i="5" a="1"/>
  <c r="D2942" i="5" s="1"/>
  <c r="D2941" i="5" a="1"/>
  <c r="D2941" i="5" s="1"/>
  <c r="D2940" i="5" a="1"/>
  <c r="D2940" i="5" s="1"/>
  <c r="D2939" i="5" a="1"/>
  <c r="D2939" i="5" s="1"/>
  <c r="D2938" i="5" a="1"/>
  <c r="D2938" i="5" s="1"/>
  <c r="D2937" i="5" a="1"/>
  <c r="D2937" i="5" s="1"/>
  <c r="D2936" i="5" a="1"/>
  <c r="D2936" i="5" s="1"/>
  <c r="D2935" i="5" a="1"/>
  <c r="D2935" i="5" s="1"/>
  <c r="D2934" i="5" a="1"/>
  <c r="D2934" i="5" s="1"/>
  <c r="D2933" i="5" a="1"/>
  <c r="D2933" i="5" s="1"/>
  <c r="D2932" i="5" a="1"/>
  <c r="D2932" i="5" s="1"/>
  <c r="D2931" i="5" a="1"/>
  <c r="D2931" i="5" s="1"/>
  <c r="D2930" i="5" a="1"/>
  <c r="D2930" i="5" s="1"/>
  <c r="D2929" i="5" a="1"/>
  <c r="D2929" i="5" s="1"/>
  <c r="D2928" i="5" a="1"/>
  <c r="D2928" i="5" s="1"/>
  <c r="D2927" i="5" a="1"/>
  <c r="D2927" i="5" s="1"/>
  <c r="D2926" i="5" a="1"/>
  <c r="D2926" i="5" s="1"/>
  <c r="D2925" i="5" a="1"/>
  <c r="D2925" i="5" s="1"/>
  <c r="D2924" i="5" a="1"/>
  <c r="D2924" i="5" s="1"/>
  <c r="D2923" i="5" a="1"/>
  <c r="D2923" i="5" s="1"/>
  <c r="D2842" i="5" a="1"/>
  <c r="D2842" i="5" s="1"/>
  <c r="D2841" i="5" a="1"/>
  <c r="D2841" i="5" s="1"/>
  <c r="D2840" i="5" a="1"/>
  <c r="D2840" i="5" s="1"/>
  <c r="D2839" i="5" a="1"/>
  <c r="D2839" i="5" s="1"/>
  <c r="D2838" i="5" a="1"/>
  <c r="D2838" i="5" s="1"/>
  <c r="D2837" i="5" a="1"/>
  <c r="D2837" i="5" s="1"/>
  <c r="D2836" i="5" a="1"/>
  <c r="D2836" i="5" s="1"/>
  <c r="D2835" i="5" a="1"/>
  <c r="D2835" i="5" s="1"/>
  <c r="D2834" i="5" a="1"/>
  <c r="D2834" i="5" s="1"/>
  <c r="D2833" i="5" a="1"/>
  <c r="D2833" i="5" s="1"/>
  <c r="D2832" i="5" a="1"/>
  <c r="D2832" i="5" s="1"/>
  <c r="D2831" i="5" a="1"/>
  <c r="D2831" i="5" s="1"/>
  <c r="D2830" i="5" a="1"/>
  <c r="D2830" i="5" s="1"/>
  <c r="D2829" i="5" a="1"/>
  <c r="D2829" i="5" s="1"/>
  <c r="D2828" i="5" a="1"/>
  <c r="D2828" i="5" s="1"/>
  <c r="D2827" i="5" a="1"/>
  <c r="D2827" i="5" s="1"/>
  <c r="D2826" i="5" a="1"/>
  <c r="D2826" i="5" s="1"/>
  <c r="D2825" i="5" a="1"/>
  <c r="D2825" i="5" s="1"/>
  <c r="D2824" i="5" a="1"/>
  <c r="D2824" i="5" s="1"/>
  <c r="D2823" i="5" a="1"/>
  <c r="D2823" i="5" s="1"/>
  <c r="D2822" i="5" a="1"/>
  <c r="D2822" i="5" s="1"/>
  <c r="D2821" i="5" a="1"/>
  <c r="D2821" i="5" s="1"/>
  <c r="D2820" i="5" a="1"/>
  <c r="D2820" i="5" s="1"/>
  <c r="D2819" i="5" a="1"/>
  <c r="D2819" i="5" s="1"/>
  <c r="D2818" i="5" a="1"/>
  <c r="D2818" i="5" s="1"/>
  <c r="D2817" i="5" a="1"/>
  <c r="D2817" i="5" s="1"/>
  <c r="D2816" i="5" a="1"/>
  <c r="D2816" i="5" s="1"/>
  <c r="D2815" i="5" a="1"/>
  <c r="D2815" i="5" s="1"/>
  <c r="D2814" i="5" a="1"/>
  <c r="D2814" i="5" s="1"/>
  <c r="D2813" i="5" a="1"/>
  <c r="D2813" i="5" s="1"/>
  <c r="D2812" i="5" a="1"/>
  <c r="D2812" i="5" s="1"/>
  <c r="D2811" i="5" a="1"/>
  <c r="D2811" i="5" s="1"/>
  <c r="D2810" i="5" a="1"/>
  <c r="D2810" i="5" s="1"/>
  <c r="D2809" i="5" a="1"/>
  <c r="D2809" i="5" s="1"/>
  <c r="D2808" i="5" a="1"/>
  <c r="D2808" i="5" s="1"/>
  <c r="D2807" i="5" a="1"/>
  <c r="D2807" i="5" s="1"/>
  <c r="D2806" i="5" a="1"/>
  <c r="D2806" i="5" s="1"/>
  <c r="D2805" i="5" a="1"/>
  <c r="D2805" i="5" s="1"/>
  <c r="D2804" i="5" a="1"/>
  <c r="D2804" i="5" s="1"/>
  <c r="D2803" i="5" a="1"/>
  <c r="D2803" i="5" s="1"/>
  <c r="D2802" i="5" a="1"/>
  <c r="D2802" i="5" s="1"/>
  <c r="D2801" i="5" a="1"/>
  <c r="D2801" i="5" s="1"/>
  <c r="D2800" i="5" a="1"/>
  <c r="D2800" i="5" s="1"/>
  <c r="D2799" i="5" a="1"/>
  <c r="D2799" i="5" s="1"/>
  <c r="D2798" i="5" a="1"/>
  <c r="D2798" i="5" s="1"/>
  <c r="D2797" i="5" a="1"/>
  <c r="D2797" i="5" s="1"/>
  <c r="D2796" i="5" a="1"/>
  <c r="D2796" i="5" s="1"/>
  <c r="D2795" i="5" a="1"/>
  <c r="D2795" i="5" s="1"/>
  <c r="D2794" i="5" a="1"/>
  <c r="D2794" i="5" s="1"/>
  <c r="D2793" i="5" a="1"/>
  <c r="D2793" i="5" s="1"/>
  <c r="D2792" i="5" a="1"/>
  <c r="D2792" i="5" s="1"/>
  <c r="D2791" i="5" a="1"/>
  <c r="D2791" i="5" s="1"/>
  <c r="D2790" i="5" a="1"/>
  <c r="D2790" i="5" s="1"/>
  <c r="D2789" i="5" a="1"/>
  <c r="D2789" i="5" s="1"/>
  <c r="D2788" i="5" a="1"/>
  <c r="D2788" i="5" s="1"/>
  <c r="D2787" i="5" a="1"/>
  <c r="D2787" i="5" s="1"/>
  <c r="D2786" i="5" a="1"/>
  <c r="D2786" i="5" s="1"/>
  <c r="D2785" i="5" a="1"/>
  <c r="D2785" i="5" s="1"/>
  <c r="D2784" i="5" a="1"/>
  <c r="D2784" i="5" s="1"/>
  <c r="D2783" i="5" a="1"/>
  <c r="D2783" i="5" s="1"/>
  <c r="D2742" i="5" a="1"/>
  <c r="D2742" i="5" s="1"/>
  <c r="D2741" i="5" a="1"/>
  <c r="D2741" i="5" s="1"/>
  <c r="D2740" i="5" a="1"/>
  <c r="D2740" i="5" s="1"/>
  <c r="D2739" i="5" a="1"/>
  <c r="D2739" i="5" s="1"/>
  <c r="D2738" i="5" a="1"/>
  <c r="D2738" i="5" s="1"/>
  <c r="D2737" i="5" a="1"/>
  <c r="D2737" i="5" s="1"/>
  <c r="D2736" i="5" a="1"/>
  <c r="D2736" i="5" s="1"/>
  <c r="D2735" i="5" a="1"/>
  <c r="D2735" i="5" s="1"/>
  <c r="D2734" i="5" a="1"/>
  <c r="D2734" i="5" s="1"/>
  <c r="D2733" i="5" a="1"/>
  <c r="D2733" i="5" s="1"/>
  <c r="D2732" i="5" a="1"/>
  <c r="D2732" i="5" s="1"/>
  <c r="D2731" i="5" a="1"/>
  <c r="D2731" i="5" s="1"/>
  <c r="D2730" i="5" a="1"/>
  <c r="D2730" i="5" s="1"/>
  <c r="D2729" i="5" a="1"/>
  <c r="D2729" i="5" s="1"/>
  <c r="D2728" i="5" a="1"/>
  <c r="D2728" i="5" s="1"/>
  <c r="D2727" i="5" a="1"/>
  <c r="D2727" i="5" s="1"/>
  <c r="D2726" i="5" a="1"/>
  <c r="D2726" i="5" s="1"/>
  <c r="D2725" i="5" a="1"/>
  <c r="D2725" i="5" s="1"/>
  <c r="D2724" i="5" a="1"/>
  <c r="D2724" i="5" s="1"/>
  <c r="D2723" i="5" a="1"/>
  <c r="D2723" i="5" s="1"/>
  <c r="D2722" i="5" a="1"/>
  <c r="D2722" i="5" s="1"/>
  <c r="D2721" i="5" a="1"/>
  <c r="D2721" i="5" s="1"/>
  <c r="D2720" i="5" a="1"/>
  <c r="D2720" i="5" s="1"/>
  <c r="D2719" i="5" a="1"/>
  <c r="D2719" i="5" s="1"/>
  <c r="D2718" i="5" a="1"/>
  <c r="D2718" i="5" s="1"/>
  <c r="D2717" i="5" a="1"/>
  <c r="D2717" i="5" s="1"/>
  <c r="D2716" i="5" a="1"/>
  <c r="D2716" i="5" s="1"/>
  <c r="D2715" i="5" a="1"/>
  <c r="D2715" i="5" s="1"/>
  <c r="D2714" i="5" a="1"/>
  <c r="D2714" i="5" s="1"/>
  <c r="D2713" i="5" a="1"/>
  <c r="D2713" i="5" s="1"/>
  <c r="D2712" i="5" a="1"/>
  <c r="D2712" i="5" s="1"/>
  <c r="D2711" i="5" a="1"/>
  <c r="D2711" i="5" s="1"/>
  <c r="D2710" i="5" a="1"/>
  <c r="D2710" i="5" s="1"/>
  <c r="D2709" i="5" a="1"/>
  <c r="D2709" i="5" s="1"/>
  <c r="D2708" i="5" a="1"/>
  <c r="D2708" i="5" s="1"/>
  <c r="D2671" i="5" a="1"/>
  <c r="D2671" i="5" s="1"/>
  <c r="D2670" i="5" a="1"/>
  <c r="D2670" i="5" s="1"/>
  <c r="D2669" i="5" a="1"/>
  <c r="D2669" i="5" s="1"/>
  <c r="D2668" i="5" a="1"/>
  <c r="D2668" i="5" s="1"/>
  <c r="D2667" i="5" a="1"/>
  <c r="D2667" i="5" s="1"/>
  <c r="D2666" i="5" a="1"/>
  <c r="D2666" i="5" s="1"/>
  <c r="D2665" i="5" a="1"/>
  <c r="D2665" i="5" s="1"/>
  <c r="D2664" i="5" a="1"/>
  <c r="D2664" i="5" s="1"/>
  <c r="D2663" i="5" a="1"/>
  <c r="D2663" i="5" s="1"/>
  <c r="D2642" i="5" a="1"/>
  <c r="D2642" i="5" s="1"/>
  <c r="D2641" i="5" a="1"/>
  <c r="D2641" i="5" s="1"/>
  <c r="D2640" i="5" a="1"/>
  <c r="D2640" i="5" s="1"/>
  <c r="D2639" i="5" a="1"/>
  <c r="D2639" i="5" s="1"/>
  <c r="D2638" i="5" a="1"/>
  <c r="D2638" i="5" s="1"/>
  <c r="D2637" i="5" a="1"/>
  <c r="D2637" i="5" s="1"/>
  <c r="D2636" i="5" a="1"/>
  <c r="D2636" i="5" s="1"/>
  <c r="D2635" i="5" a="1"/>
  <c r="D2635" i="5" s="1"/>
  <c r="D2634" i="5" a="1"/>
  <c r="D2634" i="5" s="1"/>
  <c r="D2633" i="5" a="1"/>
  <c r="D2633" i="5" s="1"/>
  <c r="D2632" i="5" a="1"/>
  <c r="D2632" i="5" s="1"/>
  <c r="D2631" i="5" a="1"/>
  <c r="D2631" i="5" s="1"/>
  <c r="D2630" i="5" a="1"/>
  <c r="D2630" i="5" s="1"/>
  <c r="D2629" i="5" a="1"/>
  <c r="D2629" i="5" s="1"/>
  <c r="D2628" i="5" a="1"/>
  <c r="D2628" i="5" s="1"/>
  <c r="D2627" i="5" a="1"/>
  <c r="D2627" i="5" s="1"/>
  <c r="D2626" i="5" a="1"/>
  <c r="D2626" i="5" s="1"/>
  <c r="D2625" i="5" a="1"/>
  <c r="D2625" i="5" s="1"/>
  <c r="D2624" i="5" a="1"/>
  <c r="D2624" i="5" s="1"/>
  <c r="D2623" i="5" a="1"/>
  <c r="D2623" i="5" s="1"/>
  <c r="D2622" i="5" a="1"/>
  <c r="D2622" i="5" s="1"/>
  <c r="D2621" i="5" a="1"/>
  <c r="D2621" i="5" s="1"/>
  <c r="D2620" i="5" a="1"/>
  <c r="D2620" i="5" s="1"/>
  <c r="D2619" i="5" a="1"/>
  <c r="D2619" i="5" s="1"/>
  <c r="D2618" i="5" a="1"/>
  <c r="D2618" i="5" s="1"/>
  <c r="D2617" i="5" a="1"/>
  <c r="D2617" i="5" s="1"/>
  <c r="D2616" i="5" a="1"/>
  <c r="D2616" i="5" s="1"/>
  <c r="D2615" i="5" a="1"/>
  <c r="D2615" i="5" s="1"/>
  <c r="D2614" i="5" a="1"/>
  <c r="D2614" i="5" s="1"/>
  <c r="D2613" i="5" a="1"/>
  <c r="D2613" i="5" s="1"/>
  <c r="D2612" i="5" a="1"/>
  <c r="D2612" i="5" s="1"/>
  <c r="D2611" i="5" a="1"/>
  <c r="D2611" i="5" s="1"/>
  <c r="D2610" i="5" a="1"/>
  <c r="D2610" i="5" s="1"/>
  <c r="D2609" i="5" a="1"/>
  <c r="D2609" i="5" s="1"/>
  <c r="D2608" i="5" a="1"/>
  <c r="D2608" i="5" s="1"/>
  <c r="D2607" i="5" a="1"/>
  <c r="D2607" i="5" s="1"/>
  <c r="D2606" i="5" a="1"/>
  <c r="D2606" i="5" s="1"/>
  <c r="D2605" i="5" a="1"/>
  <c r="D2605" i="5" s="1"/>
  <c r="D2604" i="5" a="1"/>
  <c r="D2604" i="5" s="1"/>
  <c r="D2603" i="5" a="1"/>
  <c r="D2603" i="5" s="1"/>
  <c r="D2562" i="5" a="1"/>
  <c r="D2562" i="5" s="1"/>
  <c r="D2561" i="5" a="1"/>
  <c r="D2561" i="5" s="1"/>
  <c r="D2560" i="5" a="1"/>
  <c r="D2560" i="5" s="1"/>
  <c r="D2559" i="5" a="1"/>
  <c r="D2559" i="5" s="1"/>
  <c r="D2558" i="5" a="1"/>
  <c r="D2558" i="5" s="1"/>
  <c r="D2557" i="5" a="1"/>
  <c r="D2557" i="5" s="1"/>
  <c r="D2556" i="5" a="1"/>
  <c r="D2556" i="5" s="1"/>
  <c r="D2555" i="5" a="1"/>
  <c r="D2555" i="5" s="1"/>
  <c r="D2554" i="5" a="1"/>
  <c r="D2554" i="5" s="1"/>
  <c r="D2553" i="5" a="1"/>
  <c r="D2553" i="5" s="1"/>
  <c r="D2552" i="5" a="1"/>
  <c r="D2552" i="5" s="1"/>
  <c r="D2551" i="5" a="1"/>
  <c r="D2551" i="5" s="1"/>
  <c r="D2550" i="5" a="1"/>
  <c r="D2550" i="5" s="1"/>
  <c r="D2549" i="5" a="1"/>
  <c r="D2549" i="5" s="1"/>
  <c r="D2548" i="5" a="1"/>
  <c r="D2548" i="5" s="1"/>
  <c r="D2547" i="5" a="1"/>
  <c r="D2547" i="5" s="1"/>
  <c r="D2546" i="5" a="1"/>
  <c r="D2546" i="5" s="1"/>
  <c r="D2545" i="5" a="1"/>
  <c r="D2545" i="5" s="1"/>
  <c r="D2544" i="5" a="1"/>
  <c r="D2544" i="5" s="1"/>
  <c r="D2543" i="5" a="1"/>
  <c r="D2543" i="5" s="1"/>
  <c r="D2542" i="5" a="1"/>
  <c r="D2542" i="5" s="1"/>
  <c r="D2541" i="5" a="1"/>
  <c r="D2541" i="5" s="1"/>
  <c r="D2540" i="5" a="1"/>
  <c r="D2540" i="5" s="1"/>
  <c r="D2539" i="5" a="1"/>
  <c r="D2539" i="5" s="1"/>
  <c r="D2538" i="5" a="1"/>
  <c r="D2538" i="5" s="1"/>
  <c r="D2537" i="5" a="1"/>
  <c r="D2537" i="5" s="1"/>
  <c r="D2536" i="5" a="1"/>
  <c r="D2536" i="5" s="1"/>
  <c r="D2535" i="5" a="1"/>
  <c r="D2535" i="5" s="1"/>
  <c r="D2534" i="5" a="1"/>
  <c r="D2534" i="5" s="1"/>
  <c r="D2533" i="5" a="1"/>
  <c r="D2533" i="5" s="1"/>
  <c r="D2532" i="5" a="1"/>
  <c r="D2532" i="5" s="1"/>
  <c r="D2531" i="5" a="1"/>
  <c r="D2531" i="5" s="1"/>
  <c r="D2530" i="5" a="1"/>
  <c r="D2530" i="5" s="1"/>
  <c r="D2529" i="5" a="1"/>
  <c r="D2529" i="5" s="1"/>
  <c r="D2528" i="5" a="1"/>
  <c r="D2528" i="5" s="1"/>
  <c r="D2527" i="5" a="1"/>
  <c r="D2527" i="5" s="1"/>
  <c r="D2526" i="5" a="1"/>
  <c r="D2526" i="5" s="1"/>
  <c r="D2525" i="5" a="1"/>
  <c r="D2525" i="5" s="1"/>
  <c r="D2524" i="5" a="1"/>
  <c r="D2524" i="5" s="1"/>
  <c r="D2523" i="5" a="1"/>
  <c r="D2523" i="5" s="1"/>
  <c r="D2502" i="5" a="1"/>
  <c r="D2502" i="5" s="1"/>
  <c r="D2501" i="5" a="1"/>
  <c r="D2501" i="5" s="1"/>
  <c r="D2500" i="5" a="1"/>
  <c r="D2500" i="5" s="1"/>
  <c r="D2499" i="5" a="1"/>
  <c r="D2499" i="5" s="1"/>
  <c r="D2498" i="5" a="1"/>
  <c r="D2498" i="5" s="1"/>
  <c r="D2497" i="5" a="1"/>
  <c r="D2497" i="5" s="1"/>
  <c r="D2496" i="5" a="1"/>
  <c r="D2496" i="5" s="1"/>
  <c r="D2495" i="5" a="1"/>
  <c r="D2495" i="5" s="1"/>
  <c r="D2494" i="5" a="1"/>
  <c r="D2494" i="5" s="1"/>
  <c r="D2493" i="5" a="1"/>
  <c r="D2493" i="5" s="1"/>
  <c r="D2492" i="5" a="1"/>
  <c r="D2492" i="5" s="1"/>
  <c r="D2491" i="5" a="1"/>
  <c r="D2491" i="5" s="1"/>
  <c r="D2490" i="5" a="1"/>
  <c r="D2490" i="5" s="1"/>
  <c r="D2489" i="5" a="1"/>
  <c r="D2489" i="5" s="1"/>
  <c r="D2488" i="5" a="1"/>
  <c r="D2488" i="5" s="1"/>
  <c r="D2487" i="5" a="1"/>
  <c r="D2487" i="5" s="1"/>
  <c r="D2486" i="5" a="1"/>
  <c r="D2486" i="5" s="1"/>
  <c r="D2485" i="5" a="1"/>
  <c r="D2485" i="5" s="1"/>
  <c r="D2484" i="5" a="1"/>
  <c r="D2484" i="5" s="1"/>
  <c r="D2483" i="5" a="1"/>
  <c r="D2483" i="5" s="1"/>
  <c r="D2482" i="5" a="1"/>
  <c r="D2482" i="5" s="1"/>
  <c r="D2481" i="5" a="1"/>
  <c r="D2481" i="5" s="1"/>
  <c r="D2480" i="5" a="1"/>
  <c r="D2480" i="5" s="1"/>
  <c r="D2479" i="5" a="1"/>
  <c r="D2479" i="5" s="1"/>
  <c r="D2478" i="5" a="1"/>
  <c r="D2478" i="5" s="1"/>
  <c r="D2477" i="5" a="1"/>
  <c r="D2477" i="5" s="1"/>
  <c r="D2476" i="5" a="1"/>
  <c r="D2476" i="5" s="1"/>
  <c r="D2475" i="5" a="1"/>
  <c r="D2475" i="5" s="1"/>
  <c r="D2474" i="5" a="1"/>
  <c r="D2474" i="5" s="1"/>
  <c r="D2473" i="5" a="1"/>
  <c r="D2473" i="5" s="1"/>
  <c r="D2472" i="5" a="1"/>
  <c r="D2472" i="5" s="1"/>
  <c r="D2471" i="5" a="1"/>
  <c r="D2471" i="5" s="1"/>
  <c r="D2470" i="5" a="1"/>
  <c r="D2470" i="5" s="1"/>
  <c r="D2469" i="5" a="1"/>
  <c r="D2469" i="5" s="1"/>
  <c r="D2468" i="5" a="1"/>
  <c r="D2468" i="5" s="1"/>
  <c r="D2467" i="5" a="1"/>
  <c r="D2467" i="5" s="1"/>
  <c r="D2466" i="5" a="1"/>
  <c r="D2466" i="5" s="1"/>
  <c r="D2465" i="5" a="1"/>
  <c r="D2465" i="5" s="1"/>
  <c r="D2464" i="5" a="1"/>
  <c r="D2464" i="5" s="1"/>
  <c r="D2463" i="5" a="1"/>
  <c r="D2463" i="5" s="1"/>
  <c r="D2462" i="5" a="1"/>
  <c r="D2462" i="5" s="1"/>
  <c r="D2461" i="5" a="1"/>
  <c r="D2461" i="5" s="1"/>
  <c r="D2460" i="5" a="1"/>
  <c r="D2460" i="5" s="1"/>
  <c r="D2459" i="5" a="1"/>
  <c r="D2459" i="5" s="1"/>
  <c r="D2458" i="5" a="1"/>
  <c r="D2458" i="5" s="1"/>
  <c r="D2457" i="5" a="1"/>
  <c r="D2457" i="5" s="1"/>
  <c r="D2456" i="5" a="1"/>
  <c r="D2456" i="5" s="1"/>
  <c r="D2455" i="5" a="1"/>
  <c r="D2455" i="5" s="1"/>
  <c r="D2454" i="5" a="1"/>
  <c r="D2454" i="5" s="1"/>
  <c r="D2453" i="5" a="1"/>
  <c r="D2453" i="5" s="1"/>
  <c r="D2452" i="5" a="1"/>
  <c r="D2452" i="5" s="1"/>
  <c r="D2451" i="5" a="1"/>
  <c r="D2451" i="5" s="1"/>
  <c r="D2450" i="5" a="1"/>
  <c r="D2450" i="5" s="1"/>
  <c r="D2449" i="5" a="1"/>
  <c r="D2449" i="5" s="1"/>
  <c r="D2448" i="5" a="1"/>
  <c r="D2448" i="5" s="1"/>
  <c r="D2447" i="5" a="1"/>
  <c r="D2447" i="5" s="1"/>
  <c r="D2446" i="5" a="1"/>
  <c r="D2446" i="5" s="1"/>
  <c r="D2445" i="5" a="1"/>
  <c r="D2445" i="5" s="1"/>
  <c r="D2444" i="5" a="1"/>
  <c r="D2444" i="5" s="1"/>
  <c r="D2443" i="5" a="1"/>
  <c r="D2443" i="5" s="1"/>
  <c r="D2342" i="5" a="1"/>
  <c r="D2342" i="5" s="1"/>
  <c r="D2341" i="5" a="1"/>
  <c r="D2341" i="5" s="1"/>
  <c r="D2340" i="5" a="1"/>
  <c r="D2340" i="5" s="1"/>
  <c r="D2339" i="5" a="1"/>
  <c r="D2339" i="5" s="1"/>
  <c r="D2338" i="5" a="1"/>
  <c r="D2338" i="5" s="1"/>
  <c r="D2337" i="5" a="1"/>
  <c r="D2337" i="5" s="1"/>
  <c r="D2336" i="5" a="1"/>
  <c r="D2336" i="5" s="1"/>
  <c r="D2335" i="5" a="1"/>
  <c r="D2335" i="5" s="1"/>
  <c r="D2334" i="5" a="1"/>
  <c r="D2334" i="5" s="1"/>
  <c r="D2333" i="5" a="1"/>
  <c r="D2333" i="5" s="1"/>
  <c r="D2332" i="5" a="1"/>
  <c r="D2332" i="5" s="1"/>
  <c r="D2331" i="5" a="1"/>
  <c r="D2331" i="5" s="1"/>
  <c r="D2330" i="5" a="1"/>
  <c r="D2330" i="5" s="1"/>
  <c r="D2329" i="5" a="1"/>
  <c r="D2329" i="5" s="1"/>
  <c r="D2322" i="5" a="1"/>
  <c r="D2322" i="5" s="1"/>
  <c r="D2321" i="5" a="1"/>
  <c r="D2321" i="5" s="1"/>
  <c r="D2320" i="5" a="1"/>
  <c r="D2320" i="5" s="1"/>
  <c r="D2319" i="5" a="1"/>
  <c r="D2319" i="5" s="1"/>
  <c r="D2318" i="5" a="1"/>
  <c r="D2318" i="5" s="1"/>
  <c r="D2317" i="5" a="1"/>
  <c r="D2317" i="5" s="1"/>
  <c r="D2316" i="5" a="1"/>
  <c r="D2316" i="5" s="1"/>
  <c r="D2315" i="5" a="1"/>
  <c r="D2315" i="5" s="1"/>
  <c r="D2314" i="5" a="1"/>
  <c r="D2314" i="5" s="1"/>
  <c r="D2313" i="5" a="1"/>
  <c r="D2313" i="5" s="1"/>
  <c r="D2312" i="5" a="1"/>
  <c r="D2312" i="5" s="1"/>
  <c r="D2311" i="5" a="1"/>
  <c r="D2311" i="5" s="1"/>
  <c r="D2310" i="5" a="1"/>
  <c r="D2310" i="5" s="1"/>
  <c r="D2309" i="5" a="1"/>
  <c r="D2309" i="5" s="1"/>
  <c r="D2308" i="5" a="1"/>
  <c r="D2308" i="5" s="1"/>
  <c r="D2307" i="5" a="1"/>
  <c r="D2307" i="5" s="1"/>
  <c r="D2306" i="5" a="1"/>
  <c r="D2306" i="5" s="1"/>
  <c r="D2305" i="5" a="1"/>
  <c r="D2305" i="5" s="1"/>
  <c r="D2304" i="5" a="1"/>
  <c r="D2304" i="5" s="1"/>
  <c r="D2303" i="5" a="1"/>
  <c r="D2303" i="5" s="1"/>
  <c r="D2302" i="5" a="1"/>
  <c r="D2302" i="5" s="1"/>
  <c r="D2301" i="5" a="1"/>
  <c r="D2301" i="5" s="1"/>
  <c r="D2300" i="5" a="1"/>
  <c r="D2300" i="5" s="1"/>
  <c r="D2299" i="5" a="1"/>
  <c r="D2299" i="5" s="1"/>
  <c r="D2298" i="5" a="1"/>
  <c r="D2298" i="5" s="1"/>
  <c r="D2297" i="5" a="1"/>
  <c r="D2297" i="5" s="1"/>
  <c r="D2296" i="5" a="1"/>
  <c r="D2296" i="5" s="1"/>
  <c r="D2295" i="5" a="1"/>
  <c r="D2295" i="5" s="1"/>
  <c r="D2294" i="5" a="1"/>
  <c r="D2294" i="5" s="1"/>
  <c r="D2293" i="5" a="1"/>
  <c r="D2293" i="5" s="1"/>
  <c r="D2292" i="5" a="1"/>
  <c r="D2292" i="5" s="1"/>
  <c r="D2291" i="5" a="1"/>
  <c r="D2291" i="5" s="1"/>
  <c r="D2290" i="5" a="1"/>
  <c r="D2290" i="5" s="1"/>
  <c r="D2289" i="5" a="1"/>
  <c r="D2289" i="5" s="1"/>
  <c r="D2288" i="5" a="1"/>
  <c r="D2288" i="5" s="1"/>
  <c r="D2287" i="5" a="1"/>
  <c r="D2287" i="5" s="1"/>
  <c r="D2286" i="5" a="1"/>
  <c r="D2286" i="5" s="1"/>
  <c r="D2285" i="5" a="1"/>
  <c r="D2285" i="5" s="1"/>
  <c r="D2284" i="5" a="1"/>
  <c r="D2284" i="5" s="1"/>
  <c r="D2283" i="5" a="1"/>
  <c r="D2283" i="5" s="1"/>
  <c r="D2282" i="5" a="1"/>
  <c r="D2282" i="5" s="1"/>
  <c r="D2281" i="5" a="1"/>
  <c r="D2281" i="5" s="1"/>
  <c r="D2280" i="5" a="1"/>
  <c r="D2280" i="5" s="1"/>
  <c r="D2279" i="5" a="1"/>
  <c r="D2279" i="5" s="1"/>
  <c r="D2278" i="5" a="1"/>
  <c r="D2278" i="5" s="1"/>
  <c r="D2277" i="5" a="1"/>
  <c r="D2277" i="5" s="1"/>
  <c r="D2276" i="5" a="1"/>
  <c r="D2276" i="5" s="1"/>
  <c r="D2275" i="5" a="1"/>
  <c r="D2275" i="5" s="1"/>
  <c r="D2274" i="5" a="1"/>
  <c r="D2274" i="5" s="1"/>
  <c r="D2273" i="5" a="1"/>
  <c r="D2273" i="5" s="1"/>
  <c r="D2272" i="5" a="1"/>
  <c r="D2272" i="5" s="1"/>
  <c r="D2271" i="5" a="1"/>
  <c r="D2271" i="5" s="1"/>
  <c r="D2270" i="5" a="1"/>
  <c r="D2270" i="5" s="1"/>
  <c r="D2269" i="5" a="1"/>
  <c r="D2269" i="5" s="1"/>
  <c r="D2268" i="5" a="1"/>
  <c r="D2268" i="5" s="1"/>
  <c r="D2267" i="5" a="1"/>
  <c r="D2267" i="5" s="1"/>
  <c r="D2266" i="5" a="1"/>
  <c r="D2266" i="5" s="1"/>
  <c r="D2265" i="5" a="1"/>
  <c r="D2265" i="5" s="1"/>
  <c r="D2264" i="5" a="1"/>
  <c r="D2264" i="5" s="1"/>
  <c r="D2263" i="5" a="1"/>
  <c r="D2263" i="5" s="1"/>
  <c r="D2262" i="5" a="1"/>
  <c r="D2262" i="5" s="1"/>
  <c r="D2261" i="5" a="1"/>
  <c r="D2261" i="5" s="1"/>
  <c r="D2260" i="5" a="1"/>
  <c r="D2260" i="5" s="1"/>
  <c r="D2259" i="5" a="1"/>
  <c r="D2259" i="5" s="1"/>
  <c r="D2258" i="5" a="1"/>
  <c r="D2258" i="5" s="1"/>
  <c r="D2257" i="5" a="1"/>
  <c r="D2257" i="5" s="1"/>
  <c r="D2256" i="5" a="1"/>
  <c r="D2256" i="5" s="1"/>
  <c r="D2255" i="5" a="1"/>
  <c r="D2255" i="5" s="1"/>
  <c r="D2254" i="5" a="1"/>
  <c r="D2254" i="5" s="1"/>
  <c r="D2253" i="5" a="1"/>
  <c r="D2253" i="5" s="1"/>
  <c r="D2252" i="5" a="1"/>
  <c r="D2252" i="5" s="1"/>
  <c r="D2251" i="5" a="1"/>
  <c r="D2251" i="5" s="1"/>
  <c r="D2250" i="5" a="1"/>
  <c r="D2250" i="5" s="1"/>
  <c r="D2249" i="5" a="1"/>
  <c r="D2249" i="5" s="1"/>
  <c r="D2248" i="5" a="1"/>
  <c r="D2248" i="5" s="1"/>
  <c r="D2247" i="5" a="1"/>
  <c r="D2247" i="5" s="1"/>
  <c r="D2246" i="5" a="1"/>
  <c r="D2246" i="5" s="1"/>
  <c r="D2245" i="5" a="1"/>
  <c r="D2245" i="5" s="1"/>
  <c r="D2244" i="5" a="1"/>
  <c r="D2244" i="5" s="1"/>
  <c r="D2243" i="5" a="1"/>
  <c r="D2243" i="5" s="1"/>
  <c r="D2242" i="5" a="1"/>
  <c r="D2242" i="5" s="1"/>
  <c r="D2241" i="5" a="1"/>
  <c r="D2241" i="5" s="1"/>
  <c r="D2240" i="5" a="1"/>
  <c r="D2240" i="5" s="1"/>
  <c r="D2239" i="5" a="1"/>
  <c r="D2239" i="5" s="1"/>
  <c r="D2238" i="5" a="1"/>
  <c r="D2238" i="5" s="1"/>
  <c r="D2237" i="5" a="1"/>
  <c r="D2237" i="5" s="1"/>
  <c r="D2236" i="5" a="1"/>
  <c r="D2236" i="5" s="1"/>
  <c r="D2235" i="5" a="1"/>
  <c r="D2235" i="5" s="1"/>
  <c r="D2234" i="5" a="1"/>
  <c r="D2234" i="5" s="1"/>
  <c r="D2233" i="5" a="1"/>
  <c r="D2233" i="5" s="1"/>
  <c r="D2232" i="5" a="1"/>
  <c r="D2232" i="5" s="1"/>
  <c r="D2231" i="5" a="1"/>
  <c r="D2231" i="5" s="1"/>
  <c r="D2230" i="5" a="1"/>
  <c r="D2230" i="5" s="1"/>
  <c r="D2229" i="5" a="1"/>
  <c r="D2229" i="5" s="1"/>
  <c r="D2228" i="5" a="1"/>
  <c r="D2228" i="5" s="1"/>
  <c r="D2227" i="5" a="1"/>
  <c r="D2227" i="5" s="1"/>
  <c r="D2226" i="5" a="1"/>
  <c r="D2226" i="5" s="1"/>
  <c r="D2225" i="5" a="1"/>
  <c r="D2225" i="5" s="1"/>
  <c r="D2224" i="5" a="1"/>
  <c r="D2224" i="5" s="1"/>
  <c r="D2223" i="5" a="1"/>
  <c r="D2223" i="5" s="1"/>
  <c r="D2222" i="5" a="1"/>
  <c r="D2222" i="5" s="1"/>
  <c r="D2221" i="5" a="1"/>
  <c r="D2221" i="5" s="1"/>
  <c r="D2220" i="5" a="1"/>
  <c r="D2220" i="5" s="1"/>
  <c r="D2219" i="5" a="1"/>
  <c r="D2219" i="5" s="1"/>
  <c r="D2218" i="5" a="1"/>
  <c r="D2218" i="5" s="1"/>
  <c r="D2217" i="5" a="1"/>
  <c r="D2217" i="5" s="1"/>
  <c r="D2216" i="5" a="1"/>
  <c r="D2216" i="5" s="1"/>
  <c r="D2215" i="5" a="1"/>
  <c r="D2215" i="5" s="1"/>
  <c r="D2214" i="5" a="1"/>
  <c r="D2214" i="5" s="1"/>
  <c r="D2213" i="5" a="1"/>
  <c r="D2213" i="5" s="1"/>
  <c r="D2212" i="5" a="1"/>
  <c r="D2212" i="5" s="1"/>
  <c r="D2211" i="5" a="1"/>
  <c r="D2211" i="5" s="1"/>
  <c r="D2210" i="5" a="1"/>
  <c r="D2210" i="5" s="1"/>
  <c r="D2209" i="5" a="1"/>
  <c r="D2209" i="5" s="1"/>
  <c r="D2208" i="5" a="1"/>
  <c r="D2208" i="5" s="1"/>
  <c r="D2207" i="5" a="1"/>
  <c r="D2207" i="5" s="1"/>
  <c r="D2206" i="5" a="1"/>
  <c r="D2206" i="5" s="1"/>
  <c r="D2205" i="5" a="1"/>
  <c r="D2205" i="5" s="1"/>
  <c r="D2204" i="5" a="1"/>
  <c r="D2204" i="5" s="1"/>
  <c r="D2203" i="5" a="1"/>
  <c r="D2203" i="5" s="1"/>
  <c r="D2202" i="5" a="1"/>
  <c r="D2202" i="5" s="1"/>
  <c r="D2201" i="5" a="1"/>
  <c r="D2201" i="5" s="1"/>
  <c r="D2200" i="5" a="1"/>
  <c r="D2200" i="5" s="1"/>
  <c r="D2199" i="5" a="1"/>
  <c r="D2199" i="5" s="1"/>
  <c r="D2198" i="5" a="1"/>
  <c r="D2198" i="5" s="1"/>
  <c r="D2197" i="5" a="1"/>
  <c r="D2197" i="5" s="1"/>
  <c r="D2196" i="5" a="1"/>
  <c r="D2196" i="5" s="1"/>
  <c r="D2195" i="5" a="1"/>
  <c r="D2195" i="5" s="1"/>
  <c r="D2194" i="5" a="1"/>
  <c r="D2194" i="5" s="1"/>
  <c r="D2193" i="5" a="1"/>
  <c r="D2193" i="5" s="1"/>
  <c r="D2192" i="5" a="1"/>
  <c r="D2192" i="5" s="1"/>
  <c r="D2191" i="5" a="1"/>
  <c r="D2191" i="5" s="1"/>
  <c r="D2190" i="5" a="1"/>
  <c r="D2190" i="5" s="1"/>
  <c r="D2189" i="5" a="1"/>
  <c r="D2189" i="5" s="1"/>
  <c r="D2188" i="5" a="1"/>
  <c r="D2188" i="5" s="1"/>
  <c r="D2187" i="5" a="1"/>
  <c r="D2187" i="5" s="1"/>
  <c r="D2186" i="5" a="1"/>
  <c r="D2186" i="5" s="1"/>
  <c r="D2185" i="5" a="1"/>
  <c r="D2185" i="5" s="1"/>
  <c r="D2184" i="5" a="1"/>
  <c r="D2184" i="5" s="1"/>
  <c r="D2183" i="5" a="1"/>
  <c r="D2183" i="5" s="1"/>
  <c r="D2182" i="5" a="1"/>
  <c r="D2182" i="5" s="1"/>
  <c r="D2181" i="5" a="1"/>
  <c r="D2181" i="5" s="1"/>
  <c r="D2180" i="5" a="1"/>
  <c r="D2180" i="5" s="1"/>
  <c r="D2179" i="5" a="1"/>
  <c r="D2179" i="5" s="1"/>
  <c r="D2178" i="5" a="1"/>
  <c r="D2178" i="5" s="1"/>
  <c r="D2177" i="5" a="1"/>
  <c r="D2177" i="5" s="1"/>
  <c r="D2176" i="5" a="1"/>
  <c r="D2176" i="5" s="1"/>
  <c r="D2175" i="5" a="1"/>
  <c r="D2175" i="5" s="1"/>
  <c r="D2174" i="5" a="1"/>
  <c r="D2174" i="5" s="1"/>
  <c r="D2173" i="5" a="1"/>
  <c r="D2173" i="5" s="1"/>
  <c r="D2172" i="5" a="1"/>
  <c r="D2172" i="5" s="1"/>
  <c r="D2171" i="5" a="1"/>
  <c r="D2171" i="5" s="1"/>
  <c r="D2170" i="5" a="1"/>
  <c r="D2170" i="5" s="1"/>
  <c r="D2169" i="5" a="1"/>
  <c r="D2169" i="5" s="1"/>
  <c r="D2168" i="5" a="1"/>
  <c r="D2168" i="5" s="1"/>
  <c r="D2167" i="5" a="1"/>
  <c r="D2167" i="5" s="1"/>
  <c r="D2166" i="5" a="1"/>
  <c r="D2166" i="5" s="1"/>
  <c r="D2165" i="5" a="1"/>
  <c r="D2165" i="5" s="1"/>
  <c r="D2164" i="5" a="1"/>
  <c r="D2164" i="5" s="1"/>
  <c r="D2163" i="5" a="1"/>
  <c r="D2163" i="5" s="1"/>
  <c r="D2122" i="5" a="1"/>
  <c r="D2122" i="5" s="1"/>
  <c r="D2121" i="5" a="1"/>
  <c r="D2121" i="5" s="1"/>
  <c r="D2120" i="5" a="1"/>
  <c r="D2120" i="5" s="1"/>
  <c r="D2119" i="5" a="1"/>
  <c r="D2119" i="5" s="1"/>
  <c r="D2118" i="5" a="1"/>
  <c r="D2118" i="5" s="1"/>
  <c r="D2117" i="5" a="1"/>
  <c r="D2117" i="5" s="1"/>
  <c r="D2116" i="5" a="1"/>
  <c r="D2116" i="5" s="1"/>
  <c r="D2115" i="5" a="1"/>
  <c r="D2115" i="5" s="1"/>
  <c r="D2114" i="5" a="1"/>
  <c r="D2114" i="5" s="1"/>
  <c r="D2113" i="5" a="1"/>
  <c r="D2113" i="5" s="1"/>
  <c r="D2112" i="5" a="1"/>
  <c r="D2112" i="5" s="1"/>
  <c r="D2111" i="5" a="1"/>
  <c r="D2111" i="5" s="1"/>
  <c r="D2110" i="5" a="1"/>
  <c r="D2110" i="5" s="1"/>
  <c r="D2109" i="5" a="1"/>
  <c r="D2109" i="5" s="1"/>
  <c r="D2108" i="5" a="1"/>
  <c r="D2108" i="5" s="1"/>
  <c r="D2107" i="5" a="1"/>
  <c r="D2107" i="5" s="1"/>
  <c r="D2106" i="5" a="1"/>
  <c r="D2106" i="5" s="1"/>
  <c r="D2105" i="5" a="1"/>
  <c r="D2105" i="5" s="1"/>
  <c r="D2104" i="5" a="1"/>
  <c r="D2104" i="5" s="1"/>
  <c r="D2103" i="5" a="1"/>
  <c r="D2103" i="5" s="1"/>
  <c r="D2102" i="5" a="1"/>
  <c r="D2102" i="5" s="1"/>
  <c r="D2101" i="5" a="1"/>
  <c r="D2101" i="5" s="1"/>
  <c r="D2100" i="5" a="1"/>
  <c r="D2100" i="5" s="1"/>
  <c r="D2099" i="5" a="1"/>
  <c r="D2099" i="5" s="1"/>
  <c r="D2098" i="5" a="1"/>
  <c r="D2098" i="5" s="1"/>
  <c r="D2097" i="5" a="1"/>
  <c r="D2097" i="5" s="1"/>
  <c r="D2096" i="5" a="1"/>
  <c r="D2096" i="5" s="1"/>
  <c r="D2095" i="5" a="1"/>
  <c r="D2095" i="5" s="1"/>
  <c r="D2094" i="5" a="1"/>
  <c r="D2094" i="5" s="1"/>
  <c r="D2093" i="5" a="1"/>
  <c r="D2093" i="5" s="1"/>
  <c r="D2092" i="5" a="1"/>
  <c r="D2092" i="5" s="1"/>
  <c r="D2091" i="5" a="1"/>
  <c r="D2091" i="5" s="1"/>
  <c r="D2090" i="5" a="1"/>
  <c r="D2090" i="5" s="1"/>
  <c r="D2089" i="5" a="1"/>
  <c r="D2089" i="5" s="1"/>
  <c r="D2088" i="5" a="1"/>
  <c r="D2088" i="5" s="1"/>
  <c r="D2087" i="5" a="1"/>
  <c r="D2087" i="5" s="1"/>
  <c r="D2086" i="5" a="1"/>
  <c r="D2086" i="5" s="1"/>
  <c r="D2085" i="5" a="1"/>
  <c r="D2085" i="5" s="1"/>
  <c r="D2084" i="5" a="1"/>
  <c r="D2084" i="5" s="1"/>
  <c r="D2083" i="5" a="1"/>
  <c r="D2083" i="5" s="1"/>
  <c r="D2082" i="5" a="1"/>
  <c r="D2082" i="5" s="1"/>
  <c r="D2081" i="5" a="1"/>
  <c r="D2081" i="5" s="1"/>
  <c r="D2080" i="5" a="1"/>
  <c r="D2080" i="5" s="1"/>
  <c r="D2079" i="5" a="1"/>
  <c r="D2079" i="5" s="1"/>
  <c r="D2078" i="5" a="1"/>
  <c r="D2078" i="5" s="1"/>
  <c r="D2077" i="5" a="1"/>
  <c r="D2077" i="5" s="1"/>
  <c r="D2076" i="5" a="1"/>
  <c r="D2076" i="5" s="1"/>
  <c r="D2075" i="5" a="1"/>
  <c r="D2075" i="5" s="1"/>
  <c r="D2074" i="5" a="1"/>
  <c r="D2074" i="5" s="1"/>
  <c r="D2073" i="5" a="1"/>
  <c r="D2073" i="5" s="1"/>
  <c r="D2072" i="5" a="1"/>
  <c r="D2072" i="5" s="1"/>
  <c r="D2071" i="5" a="1"/>
  <c r="D2071" i="5" s="1"/>
  <c r="D2070" i="5" a="1"/>
  <c r="D2070" i="5" s="1"/>
  <c r="D2069" i="5" a="1"/>
  <c r="D2069" i="5" s="1"/>
  <c r="D2068" i="5" a="1"/>
  <c r="D2068" i="5" s="1"/>
  <c r="D2067" i="5" a="1"/>
  <c r="D2067" i="5" s="1"/>
  <c r="D2066" i="5" a="1"/>
  <c r="D2066" i="5" s="1"/>
  <c r="D2065" i="5" a="1"/>
  <c r="D2065" i="5" s="1"/>
  <c r="D2064" i="5" a="1"/>
  <c r="D2064" i="5" s="1"/>
  <c r="D2063" i="5" a="1"/>
  <c r="D2063" i="5" s="1"/>
  <c r="D2062" i="5" a="1"/>
  <c r="D2062" i="5" s="1"/>
  <c r="D2061" i="5" a="1"/>
  <c r="D2061" i="5" s="1"/>
  <c r="D2060" i="5" a="1"/>
  <c r="D2060" i="5" s="1"/>
  <c r="D2059" i="5" a="1"/>
  <c r="D2059" i="5" s="1"/>
  <c r="D2058" i="5" a="1"/>
  <c r="D2058" i="5" s="1"/>
  <c r="D2057" i="5" a="1"/>
  <c r="D2057" i="5" s="1"/>
  <c r="D2056" i="5" a="1"/>
  <c r="D2056" i="5" s="1"/>
  <c r="D2055" i="5" a="1"/>
  <c r="D2055" i="5" s="1"/>
  <c r="D2054" i="5" a="1"/>
  <c r="D2054" i="5" s="1"/>
  <c r="D2053" i="5" a="1"/>
  <c r="D2053" i="5" s="1"/>
  <c r="D2052" i="5" a="1"/>
  <c r="D2052" i="5" s="1"/>
  <c r="D2051" i="5" a="1"/>
  <c r="D2051" i="5" s="1"/>
  <c r="D2050" i="5" a="1"/>
  <c r="D2050" i="5" s="1"/>
  <c r="D2049" i="5" a="1"/>
  <c r="D2049" i="5" s="1"/>
  <c r="D2048" i="5" a="1"/>
  <c r="D2048" i="5" s="1"/>
  <c r="D2047" i="5" a="1"/>
  <c r="D2047" i="5" s="1"/>
  <c r="D2046" i="5" a="1"/>
  <c r="D2046" i="5" s="1"/>
  <c r="D2045" i="5" a="1"/>
  <c r="D2045" i="5" s="1"/>
  <c r="D2044" i="5" a="1"/>
  <c r="D2044" i="5" s="1"/>
  <c r="D2043" i="5" a="1"/>
  <c r="D2043" i="5" s="1"/>
  <c r="D2042" i="5" a="1"/>
  <c r="D2042" i="5" s="1"/>
  <c r="D2041" i="5" a="1"/>
  <c r="D2041" i="5" s="1"/>
  <c r="D2040" i="5" a="1"/>
  <c r="D2040" i="5" s="1"/>
  <c r="D2039" i="5" a="1"/>
  <c r="D2039" i="5" s="1"/>
  <c r="D2038" i="5" a="1"/>
  <c r="D2038" i="5" s="1"/>
  <c r="D2037" i="5" a="1"/>
  <c r="D2037" i="5" s="1"/>
  <c r="D2036" i="5" a="1"/>
  <c r="D2036" i="5" s="1"/>
  <c r="D2035" i="5" a="1"/>
  <c r="D2035" i="5" s="1"/>
  <c r="D2034" i="5" a="1"/>
  <c r="D2034" i="5" s="1"/>
  <c r="D2033" i="5" a="1"/>
  <c r="D2033" i="5" s="1"/>
  <c r="D2032" i="5" a="1"/>
  <c r="D2032" i="5" s="1"/>
  <c r="D2031" i="5" a="1"/>
  <c r="D2031" i="5" s="1"/>
  <c r="D2030" i="5" a="1"/>
  <c r="D2030" i="5" s="1"/>
  <c r="D2029" i="5" a="1"/>
  <c r="D2029" i="5" s="1"/>
  <c r="D2028" i="5" a="1"/>
  <c r="D2028" i="5" s="1"/>
  <c r="D2027" i="5" a="1"/>
  <c r="D2027" i="5" s="1"/>
  <c r="D2026" i="5" a="1"/>
  <c r="D2026" i="5" s="1"/>
  <c r="D2025" i="5" a="1"/>
  <c r="D2025" i="5" s="1"/>
  <c r="D2024" i="5" a="1"/>
  <c r="D2024" i="5" s="1"/>
  <c r="D2023" i="5" a="1"/>
  <c r="D2023" i="5" s="1"/>
  <c r="D2022" i="5" a="1"/>
  <c r="D2022" i="5" s="1"/>
  <c r="D2021" i="5" a="1"/>
  <c r="D2021" i="5" s="1"/>
  <c r="D2020" i="5" a="1"/>
  <c r="D2020" i="5" s="1"/>
  <c r="D2019" i="5" a="1"/>
  <c r="D2019" i="5" s="1"/>
  <c r="D2018" i="5" a="1"/>
  <c r="D2018" i="5" s="1"/>
  <c r="D2017" i="5" a="1"/>
  <c r="D2017" i="5" s="1"/>
  <c r="D2016" i="5" a="1"/>
  <c r="D2016" i="5" s="1"/>
  <c r="D2015" i="5" a="1"/>
  <c r="D2015" i="5" s="1"/>
  <c r="D2014" i="5" a="1"/>
  <c r="D2014" i="5" s="1"/>
  <c r="D2013" i="5" a="1"/>
  <c r="D2013" i="5" s="1"/>
  <c r="D2012" i="5" a="1"/>
  <c r="D2012" i="5" s="1"/>
  <c r="D2011" i="5" a="1"/>
  <c r="D2011" i="5" s="1"/>
  <c r="D2010" i="5" a="1"/>
  <c r="D2010" i="5" s="1"/>
  <c r="D2009" i="5" a="1"/>
  <c r="D2009" i="5" s="1"/>
  <c r="D2008" i="5" a="1"/>
  <c r="D2008" i="5" s="1"/>
  <c r="D2007" i="5" a="1"/>
  <c r="D2007" i="5" s="1"/>
  <c r="D2006" i="5" a="1"/>
  <c r="D2006" i="5" s="1"/>
  <c r="D2005" i="5" a="1"/>
  <c r="D2005" i="5" s="1"/>
  <c r="D2004" i="5" a="1"/>
  <c r="D2004" i="5" s="1"/>
  <c r="D2003" i="5" a="1"/>
  <c r="D2003" i="5" s="1"/>
  <c r="D1982" i="5" a="1"/>
  <c r="D1982" i="5" s="1"/>
  <c r="D1981" i="5" a="1"/>
  <c r="D1981" i="5" s="1"/>
  <c r="D1980" i="5" a="1"/>
  <c r="D1980" i="5" s="1"/>
  <c r="D1979" i="5" a="1"/>
  <c r="D1979" i="5" s="1"/>
  <c r="D1978" i="5" a="1"/>
  <c r="D1978" i="5" s="1"/>
  <c r="D1977" i="5" a="1"/>
  <c r="D1977" i="5" s="1"/>
  <c r="D1976" i="5" a="1"/>
  <c r="D1976" i="5" s="1"/>
  <c r="D1975" i="5" a="1"/>
  <c r="D1975" i="5" s="1"/>
  <c r="D1974" i="5" a="1"/>
  <c r="D1974" i="5" s="1"/>
  <c r="D1973" i="5" a="1"/>
  <c r="D1973" i="5" s="1"/>
  <c r="D1972" i="5" a="1"/>
  <c r="D1972" i="5" s="1"/>
  <c r="D1971" i="5" a="1"/>
  <c r="D1971" i="5" s="1"/>
  <c r="D1970" i="5" a="1"/>
  <c r="D1970" i="5" s="1"/>
  <c r="D1969" i="5" a="1"/>
  <c r="D1969" i="5" s="1"/>
  <c r="D1968" i="5" a="1"/>
  <c r="D1968" i="5" s="1"/>
  <c r="D1967" i="5" a="1"/>
  <c r="D1967" i="5" s="1"/>
  <c r="D1966" i="5" a="1"/>
  <c r="D1966" i="5" s="1"/>
  <c r="D1965" i="5" a="1"/>
  <c r="D1965" i="5" s="1"/>
  <c r="D1964" i="5" a="1"/>
  <c r="D1964" i="5" s="1"/>
  <c r="D1963" i="5" a="1"/>
  <c r="D1963" i="5" s="1"/>
  <c r="D1962" i="5" a="1"/>
  <c r="D1962" i="5" s="1"/>
  <c r="D1961" i="5" a="1"/>
  <c r="D1961" i="5" s="1"/>
  <c r="D1960" i="5" a="1"/>
  <c r="D1960" i="5" s="1"/>
  <c r="D1959" i="5" a="1"/>
  <c r="D1959" i="5" s="1"/>
  <c r="D1958" i="5" a="1"/>
  <c r="D1958" i="5" s="1"/>
  <c r="D1957" i="5" a="1"/>
  <c r="D1957" i="5" s="1"/>
  <c r="D1956" i="5" a="1"/>
  <c r="D1956" i="5" s="1"/>
  <c r="D1955" i="5" a="1"/>
  <c r="D1955" i="5" s="1"/>
  <c r="D1954" i="5" a="1"/>
  <c r="D1954" i="5" s="1"/>
  <c r="D1953" i="5" a="1"/>
  <c r="D1953" i="5" s="1"/>
  <c r="D1952" i="5" a="1"/>
  <c r="D1952" i="5" s="1"/>
  <c r="D1951" i="5" a="1"/>
  <c r="D1951" i="5" s="1"/>
  <c r="D1950" i="5" a="1"/>
  <c r="D1950" i="5" s="1"/>
  <c r="D1949" i="5" a="1"/>
  <c r="D1949" i="5" s="1"/>
  <c r="D1948" i="5" a="1"/>
  <c r="D1948" i="5" s="1"/>
  <c r="D1947" i="5" a="1"/>
  <c r="D1947" i="5" s="1"/>
  <c r="D1946" i="5" a="1"/>
  <c r="D1946" i="5" s="1"/>
  <c r="D1945" i="5" a="1"/>
  <c r="D1945" i="5" s="1"/>
  <c r="D1944" i="5" a="1"/>
  <c r="D1944" i="5" s="1"/>
  <c r="D1943" i="5" a="1"/>
  <c r="D1943" i="5" s="1"/>
  <c r="D1942" i="5" a="1"/>
  <c r="D1942" i="5" s="1"/>
  <c r="D1941" i="5" a="1"/>
  <c r="D1941" i="5" s="1"/>
  <c r="D1940" i="5" a="1"/>
  <c r="D1940" i="5" s="1"/>
  <c r="D1939" i="5" a="1"/>
  <c r="D1939" i="5" s="1"/>
  <c r="D1938" i="5" a="1"/>
  <c r="D1938" i="5" s="1"/>
  <c r="D1937" i="5" a="1"/>
  <c r="D1937" i="5" s="1"/>
  <c r="D1936" i="5" a="1"/>
  <c r="D1936" i="5" s="1"/>
  <c r="D1935" i="5" a="1"/>
  <c r="D1935" i="5" s="1"/>
  <c r="D1934" i="5" a="1"/>
  <c r="D1934" i="5" s="1"/>
  <c r="D1933" i="5" a="1"/>
  <c r="D1933" i="5" s="1"/>
  <c r="D1932" i="5" a="1"/>
  <c r="D1932" i="5" s="1"/>
  <c r="D1931" i="5" a="1"/>
  <c r="D1931" i="5" s="1"/>
  <c r="D1930" i="5" a="1"/>
  <c r="D1930" i="5" s="1"/>
  <c r="D1929" i="5" a="1"/>
  <c r="D1929" i="5" s="1"/>
  <c r="D1928" i="5" a="1"/>
  <c r="D1928" i="5" s="1"/>
  <c r="D1927" i="5" a="1"/>
  <c r="D1927" i="5" s="1"/>
  <c r="D1926" i="5" a="1"/>
  <c r="D1926" i="5" s="1"/>
  <c r="D1925" i="5" a="1"/>
  <c r="D1925" i="5" s="1"/>
  <c r="D1924" i="5" a="1"/>
  <c r="D1924" i="5" s="1"/>
  <c r="D1923" i="5" a="1"/>
  <c r="D1923" i="5" s="1"/>
  <c r="D1902" i="5" a="1"/>
  <c r="D1902" i="5" s="1"/>
  <c r="D1901" i="5" a="1"/>
  <c r="D1901" i="5" s="1"/>
  <c r="D1900" i="5" a="1"/>
  <c r="D1900" i="5" s="1"/>
  <c r="D1899" i="5" a="1"/>
  <c r="D1899" i="5" s="1"/>
  <c r="D1898" i="5" a="1"/>
  <c r="D1898" i="5" s="1"/>
  <c r="D1897" i="5" a="1"/>
  <c r="D1897" i="5" s="1"/>
  <c r="D1896" i="5" a="1"/>
  <c r="D1896" i="5" s="1"/>
  <c r="D1895" i="5" a="1"/>
  <c r="D1895" i="5" s="1"/>
  <c r="D1894" i="5" a="1"/>
  <c r="D1894" i="5" s="1"/>
  <c r="D1893" i="5" a="1"/>
  <c r="D1893" i="5" s="1"/>
  <c r="D1892" i="5" a="1"/>
  <c r="D1892" i="5" s="1"/>
  <c r="D1891" i="5" a="1"/>
  <c r="D1891" i="5" s="1"/>
  <c r="D1890" i="5" a="1"/>
  <c r="D1890" i="5" s="1"/>
  <c r="D1889" i="5" a="1"/>
  <c r="D1889" i="5" s="1"/>
  <c r="D1888" i="5" a="1"/>
  <c r="D1888" i="5" s="1"/>
  <c r="D1887" i="5" a="1"/>
  <c r="D1887" i="5" s="1"/>
  <c r="D1886" i="5" a="1"/>
  <c r="D1886" i="5" s="1"/>
  <c r="D1885" i="5" a="1"/>
  <c r="D1885" i="5" s="1"/>
  <c r="D1884" i="5" a="1"/>
  <c r="D1884" i="5" s="1"/>
  <c r="D1883" i="5" a="1"/>
  <c r="D1883" i="5" s="1"/>
  <c r="D1862" i="5" a="1"/>
  <c r="D1862" i="5" s="1"/>
  <c r="D1861" i="5" a="1"/>
  <c r="D1861" i="5" s="1"/>
  <c r="D1860" i="5" a="1"/>
  <c r="D1860" i="5" s="1"/>
  <c r="D1859" i="5" a="1"/>
  <c r="D1859" i="5" s="1"/>
  <c r="D1858" i="5" a="1"/>
  <c r="D1858" i="5" s="1"/>
  <c r="D1857" i="5" a="1"/>
  <c r="D1857" i="5" s="1"/>
  <c r="D1856" i="5" a="1"/>
  <c r="D1856" i="5" s="1"/>
  <c r="D1855" i="5" a="1"/>
  <c r="D1855" i="5" s="1"/>
  <c r="D1854" i="5" a="1"/>
  <c r="D1854" i="5" s="1"/>
  <c r="D1853" i="5" a="1"/>
  <c r="D1853" i="5" s="1"/>
  <c r="D1852" i="5" a="1"/>
  <c r="D1852" i="5" s="1"/>
  <c r="D1851" i="5" a="1"/>
  <c r="D1851" i="5" s="1"/>
  <c r="D1850" i="5" a="1"/>
  <c r="D1850" i="5" s="1"/>
  <c r="D1849" i="5" a="1"/>
  <c r="D1849" i="5" s="1"/>
  <c r="D1848" i="5" a="1"/>
  <c r="D1848" i="5" s="1"/>
  <c r="D1847" i="5" a="1"/>
  <c r="D1847" i="5" s="1"/>
  <c r="D1846" i="5" a="1"/>
  <c r="D1846" i="5" s="1"/>
  <c r="D1845" i="5" a="1"/>
  <c r="D1845" i="5" s="1"/>
  <c r="D1844" i="5" a="1"/>
  <c r="D1844" i="5" s="1"/>
  <c r="D1843" i="5" a="1"/>
  <c r="D1843" i="5" s="1"/>
  <c r="D1842" i="5" a="1"/>
  <c r="D1842" i="5" s="1"/>
  <c r="D1841" i="5" a="1"/>
  <c r="D1841" i="5" s="1"/>
  <c r="D1840" i="5" a="1"/>
  <c r="D1840" i="5" s="1"/>
  <c r="D1839" i="5" a="1"/>
  <c r="D1839" i="5" s="1"/>
  <c r="D1838" i="5" a="1"/>
  <c r="D1838" i="5" s="1"/>
  <c r="D1837" i="5" a="1"/>
  <c r="D1837" i="5" s="1"/>
  <c r="D1836" i="5" a="1"/>
  <c r="D1836" i="5" s="1"/>
  <c r="D1835" i="5" a="1"/>
  <c r="D1835" i="5" s="1"/>
  <c r="D1834" i="5" a="1"/>
  <c r="D1834" i="5" s="1"/>
  <c r="D1833" i="5" a="1"/>
  <c r="D1833" i="5" s="1"/>
  <c r="D1832" i="5" a="1"/>
  <c r="D1832" i="5" s="1"/>
  <c r="D1831" i="5" a="1"/>
  <c r="D1831" i="5" s="1"/>
  <c r="D1830" i="5" a="1"/>
  <c r="D1830" i="5" s="1"/>
  <c r="D1829" i="5" a="1"/>
  <c r="D1829" i="5" s="1"/>
  <c r="D1828" i="5" a="1"/>
  <c r="D1828" i="5" s="1"/>
  <c r="D1827" i="5" a="1"/>
  <c r="D1827" i="5" s="1"/>
  <c r="D1826" i="5" a="1"/>
  <c r="D1826" i="5" s="1"/>
  <c r="D1825" i="5" a="1"/>
  <c r="D1825" i="5" s="1"/>
  <c r="D1824" i="5" a="1"/>
  <c r="D1824" i="5" s="1"/>
  <c r="D1823" i="5" a="1"/>
  <c r="D1823" i="5" s="1"/>
  <c r="D1765" i="5" a="1"/>
  <c r="D1765" i="5" s="1"/>
  <c r="D1764" i="5" a="1"/>
  <c r="D1764" i="5" s="1"/>
  <c r="D1763" i="5" a="1"/>
  <c r="D1763" i="5" s="1"/>
  <c r="D1762" i="5" a="1"/>
  <c r="D1762" i="5" s="1"/>
  <c r="D1761" i="5" a="1"/>
  <c r="D1761" i="5" s="1"/>
  <c r="D1760" i="5" a="1"/>
  <c r="D1760" i="5" s="1"/>
  <c r="D1759" i="5" a="1"/>
  <c r="D1759" i="5" s="1"/>
  <c r="D1758" i="5" a="1"/>
  <c r="D1758" i="5" s="1"/>
  <c r="D1757" i="5" a="1"/>
  <c r="D1757" i="5" s="1"/>
  <c r="D1756" i="5" a="1"/>
  <c r="D1756" i="5" s="1"/>
  <c r="D1755" i="5" a="1"/>
  <c r="D1755" i="5" s="1"/>
  <c r="D1754" i="5" a="1"/>
  <c r="D1754" i="5" s="1"/>
  <c r="D1753" i="5" a="1"/>
  <c r="D1753" i="5" s="1"/>
  <c r="D1752" i="5" a="1"/>
  <c r="D1752" i="5" s="1"/>
  <c r="D1751" i="5" a="1"/>
  <c r="D1751" i="5" s="1"/>
  <c r="D1750" i="5" a="1"/>
  <c r="D1750" i="5" s="1"/>
  <c r="D1749" i="5" a="1"/>
  <c r="D1749" i="5" s="1"/>
  <c r="D1748" i="5" a="1"/>
  <c r="D1748" i="5" s="1"/>
  <c r="D1747" i="5" a="1"/>
  <c r="D1747" i="5" s="1"/>
  <c r="D1746" i="5" a="1"/>
  <c r="D1746" i="5" s="1"/>
  <c r="D1745" i="5" a="1"/>
  <c r="D1745" i="5" s="1"/>
  <c r="D1744" i="5" a="1"/>
  <c r="D1744" i="5" s="1"/>
  <c r="D1743" i="5" a="1"/>
  <c r="D1743" i="5" s="1"/>
  <c r="D1682" i="5" a="1"/>
  <c r="D1682" i="5" s="1"/>
  <c r="D1681" i="5" a="1"/>
  <c r="D1681" i="5" s="1"/>
  <c r="D1680" i="5" a="1"/>
  <c r="D1680" i="5" s="1"/>
  <c r="D1679" i="5" a="1"/>
  <c r="D1679" i="5" s="1"/>
  <c r="D1678" i="5" a="1"/>
  <c r="D1678" i="5" s="1"/>
  <c r="D1677" i="5" a="1"/>
  <c r="D1677" i="5" s="1"/>
  <c r="D1676" i="5" a="1"/>
  <c r="D1676" i="5" s="1"/>
  <c r="D1675" i="5" a="1"/>
  <c r="D1675" i="5" s="1"/>
  <c r="D1674" i="5" a="1"/>
  <c r="D1674" i="5" s="1"/>
  <c r="D1673" i="5" a="1"/>
  <c r="D1673" i="5" s="1"/>
  <c r="D1672" i="5" a="1"/>
  <c r="D1672" i="5" s="1"/>
  <c r="D1671" i="5" a="1"/>
  <c r="D1671" i="5" s="1"/>
  <c r="D1670" i="5" a="1"/>
  <c r="D1670" i="5" s="1"/>
  <c r="D1669" i="5" a="1"/>
  <c r="D1669" i="5" s="1"/>
  <c r="D1668" i="5" a="1"/>
  <c r="D1668" i="5" s="1"/>
  <c r="D1667" i="5" a="1"/>
  <c r="D1667" i="5" s="1"/>
  <c r="D1666" i="5" a="1"/>
  <c r="D1666" i="5" s="1"/>
  <c r="D1665" i="5" a="1"/>
  <c r="D1665" i="5" s="1"/>
  <c r="D1664" i="5" a="1"/>
  <c r="D1664" i="5" s="1"/>
  <c r="D1663" i="5" a="1"/>
  <c r="D1663" i="5" s="1"/>
  <c r="D1662" i="5" a="1"/>
  <c r="D1662" i="5" s="1"/>
  <c r="D1661" i="5" a="1"/>
  <c r="D1661" i="5" s="1"/>
  <c r="D1660" i="5" a="1"/>
  <c r="D1660" i="5" s="1"/>
  <c r="D1659" i="5" a="1"/>
  <c r="D1659" i="5" s="1"/>
  <c r="D1658" i="5" a="1"/>
  <c r="D1658" i="5" s="1"/>
  <c r="D1657" i="5" a="1"/>
  <c r="D1657" i="5" s="1"/>
  <c r="D1656" i="5" a="1"/>
  <c r="D1656" i="5" s="1"/>
  <c r="D1655" i="5" a="1"/>
  <c r="D1655" i="5" s="1"/>
  <c r="D1654" i="5" a="1"/>
  <c r="D1654" i="5" s="1"/>
  <c r="D1653" i="5" a="1"/>
  <c r="D1653" i="5" s="1"/>
  <c r="D1652" i="5" a="1"/>
  <c r="D1652" i="5" s="1"/>
  <c r="D1651" i="5" a="1"/>
  <c r="D1651" i="5" s="1"/>
  <c r="D1650" i="5" a="1"/>
  <c r="D1650" i="5" s="1"/>
  <c r="D1649" i="5" a="1"/>
  <c r="D1649" i="5" s="1"/>
  <c r="D1648" i="5" a="1"/>
  <c r="D1648" i="5" s="1"/>
  <c r="D1647" i="5" a="1"/>
  <c r="D1647" i="5" s="1"/>
  <c r="D1646" i="5" a="1"/>
  <c r="D1646" i="5" s="1"/>
  <c r="D1645" i="5" a="1"/>
  <c r="D1645" i="5" s="1"/>
  <c r="D1644" i="5" a="1"/>
  <c r="D1644" i="5" s="1"/>
  <c r="D1643" i="5" a="1"/>
  <c r="D1643" i="5" s="1"/>
  <c r="D1642" i="5" a="1"/>
  <c r="D1642" i="5" s="1"/>
  <c r="D1641" i="5" a="1"/>
  <c r="D1641" i="5" s="1"/>
  <c r="D1640" i="5" a="1"/>
  <c r="D1640" i="5" s="1"/>
  <c r="D1639" i="5" a="1"/>
  <c r="D1639" i="5" s="1"/>
  <c r="D1638" i="5" a="1"/>
  <c r="D1638" i="5" s="1"/>
  <c r="D1637" i="5" a="1"/>
  <c r="D1637" i="5" s="1"/>
  <c r="D1636" i="5" a="1"/>
  <c r="D1636" i="5" s="1"/>
  <c r="D1635" i="5" a="1"/>
  <c r="D1635" i="5" s="1"/>
  <c r="D1634" i="5" a="1"/>
  <c r="D1634" i="5" s="1"/>
  <c r="D1633" i="5" a="1"/>
  <c r="D1633" i="5" s="1"/>
  <c r="D1632" i="5" a="1"/>
  <c r="D1632" i="5" s="1"/>
  <c r="D1631" i="5" a="1"/>
  <c r="D1631" i="5" s="1"/>
  <c r="D1630" i="5" a="1"/>
  <c r="D1630" i="5" s="1"/>
  <c r="D1629" i="5" a="1"/>
  <c r="D1629" i="5" s="1"/>
  <c r="D1628" i="5" a="1"/>
  <c r="D1628" i="5" s="1"/>
  <c r="D1627" i="5" a="1"/>
  <c r="D1627" i="5" s="1"/>
  <c r="D1626" i="5" a="1"/>
  <c r="D1626" i="5" s="1"/>
  <c r="D1625" i="5" a="1"/>
  <c r="D1625" i="5" s="1"/>
  <c r="D1624" i="5" a="1"/>
  <c r="D1624" i="5" s="1"/>
  <c r="D1623" i="5" a="1"/>
  <c r="D1623" i="5" s="1"/>
  <c r="D1622" i="5" a="1"/>
  <c r="D1622" i="5" s="1"/>
  <c r="D1621" i="5" a="1"/>
  <c r="D1621" i="5" s="1"/>
  <c r="D1620" i="5" a="1"/>
  <c r="D1620" i="5" s="1"/>
  <c r="D1619" i="5" a="1"/>
  <c r="D1619" i="5" s="1"/>
  <c r="D1618" i="5" a="1"/>
  <c r="D1618" i="5" s="1"/>
  <c r="D1617" i="5" a="1"/>
  <c r="D1617" i="5" s="1"/>
  <c r="D1616" i="5" a="1"/>
  <c r="D1616" i="5" s="1"/>
  <c r="D1615" i="5" a="1"/>
  <c r="D1615" i="5" s="1"/>
  <c r="D1614" i="5" a="1"/>
  <c r="D1614" i="5" s="1"/>
  <c r="D1613" i="5" a="1"/>
  <c r="D1613" i="5" s="1"/>
  <c r="D1612" i="5" a="1"/>
  <c r="D1612" i="5" s="1"/>
  <c r="D1611" i="5" a="1"/>
  <c r="D1611" i="5" s="1"/>
  <c r="D1610" i="5" a="1"/>
  <c r="D1610" i="5" s="1"/>
  <c r="D1609" i="5" a="1"/>
  <c r="D1609" i="5" s="1"/>
  <c r="D1608" i="5" a="1"/>
  <c r="D1608" i="5" s="1"/>
  <c r="D1607" i="5" a="1"/>
  <c r="D1607" i="5" s="1"/>
  <c r="D1606" i="5" a="1"/>
  <c r="D1606" i="5" s="1"/>
  <c r="D1605" i="5" a="1"/>
  <c r="D1605" i="5" s="1"/>
  <c r="D1604" i="5" a="1"/>
  <c r="D1604" i="5" s="1"/>
  <c r="D1603" i="5" a="1"/>
  <c r="D1603" i="5" s="1"/>
  <c r="D1542" i="5" a="1"/>
  <c r="D1542" i="5" s="1"/>
  <c r="D1541" i="5" a="1"/>
  <c r="D1541" i="5" s="1"/>
  <c r="D1540" i="5" a="1"/>
  <c r="D1540" i="5" s="1"/>
  <c r="D1539" i="5" a="1"/>
  <c r="D1539" i="5" s="1"/>
  <c r="D1538" i="5" a="1"/>
  <c r="D1538" i="5" s="1"/>
  <c r="D1537" i="5" a="1"/>
  <c r="D1537" i="5" s="1"/>
  <c r="D1536" i="5" a="1"/>
  <c r="D1536" i="5" s="1"/>
  <c r="D1535" i="5" a="1"/>
  <c r="D1535" i="5" s="1"/>
  <c r="D1534" i="5" a="1"/>
  <c r="D1534" i="5" s="1"/>
  <c r="D1533" i="5" a="1"/>
  <c r="D1533" i="5" s="1"/>
  <c r="D1532" i="5" a="1"/>
  <c r="D1532" i="5" s="1"/>
  <c r="D1531" i="5" a="1"/>
  <c r="D1531" i="5" s="1"/>
  <c r="D1530" i="5" a="1"/>
  <c r="D1530" i="5" s="1"/>
  <c r="D1529" i="5" a="1"/>
  <c r="D1529" i="5" s="1"/>
  <c r="D1528" i="5" a="1"/>
  <c r="D1528" i="5" s="1"/>
  <c r="D1527" i="5" a="1"/>
  <c r="D1527" i="5" s="1"/>
  <c r="D1526" i="5" a="1"/>
  <c r="D1526" i="5" s="1"/>
  <c r="D1525" i="5" a="1"/>
  <c r="D1525" i="5" s="1"/>
  <c r="D1524" i="5" a="1"/>
  <c r="D1524" i="5" s="1"/>
  <c r="D1523" i="5" a="1"/>
  <c r="D1523" i="5" s="1"/>
  <c r="D1522" i="5" a="1"/>
  <c r="D1522" i="5" s="1"/>
  <c r="D1521" i="5" a="1"/>
  <c r="D1521" i="5" s="1"/>
  <c r="D1520" i="5" a="1"/>
  <c r="D1520" i="5" s="1"/>
  <c r="D1519" i="5" a="1"/>
  <c r="D1519" i="5" s="1"/>
  <c r="D1518" i="5" a="1"/>
  <c r="D1518" i="5" s="1"/>
  <c r="D1517" i="5" a="1"/>
  <c r="D1517" i="5" s="1"/>
  <c r="D1516" i="5" a="1"/>
  <c r="D1516" i="5" s="1"/>
  <c r="D1515" i="5" a="1"/>
  <c r="D1515" i="5" s="1"/>
  <c r="D1514" i="5" a="1"/>
  <c r="D1514" i="5" s="1"/>
  <c r="D1513" i="5" a="1"/>
  <c r="D1513" i="5" s="1"/>
  <c r="D1512" i="5" a="1"/>
  <c r="D1512" i="5" s="1"/>
  <c r="D1511" i="5" a="1"/>
  <c r="D1511" i="5" s="1"/>
  <c r="D1510" i="5" a="1"/>
  <c r="D1510" i="5" s="1"/>
  <c r="D1509" i="5" a="1"/>
  <c r="D1509" i="5" s="1"/>
  <c r="D1508" i="5" a="1"/>
  <c r="D1508" i="5" s="1"/>
  <c r="D1507" i="5" a="1"/>
  <c r="D1507" i="5" s="1"/>
  <c r="D1506" i="5" a="1"/>
  <c r="D1506" i="5" s="1"/>
  <c r="D1505" i="5" a="1"/>
  <c r="D1505" i="5" s="1"/>
  <c r="D1504" i="5" a="1"/>
  <c r="D1504" i="5" s="1"/>
  <c r="D1503" i="5" a="1"/>
  <c r="D1503" i="5" s="1"/>
  <c r="D1482" i="5" a="1"/>
  <c r="D1482" i="5" s="1"/>
  <c r="D1481" i="5" a="1"/>
  <c r="D1481" i="5" s="1"/>
  <c r="D1480" i="5" a="1"/>
  <c r="D1480" i="5" s="1"/>
  <c r="D1479" i="5" a="1"/>
  <c r="D1479" i="5" s="1"/>
  <c r="D1478" i="5" a="1"/>
  <c r="D1478" i="5" s="1"/>
  <c r="D1477" i="5" a="1"/>
  <c r="D1477" i="5" s="1"/>
  <c r="D1476" i="5" a="1"/>
  <c r="D1476" i="5" s="1"/>
  <c r="D1475" i="5" a="1"/>
  <c r="D1475" i="5" s="1"/>
  <c r="D1474" i="5" a="1"/>
  <c r="D1474" i="5" s="1"/>
  <c r="D1473" i="5" a="1"/>
  <c r="D1473" i="5" s="1"/>
  <c r="D1472" i="5" a="1"/>
  <c r="D1472" i="5" s="1"/>
  <c r="D1471" i="5" a="1"/>
  <c r="D1471" i="5" s="1"/>
  <c r="D1470" i="5" a="1"/>
  <c r="D1470" i="5" s="1"/>
  <c r="D1469" i="5" a="1"/>
  <c r="D1469" i="5" s="1"/>
  <c r="D1468" i="5" a="1"/>
  <c r="D1468" i="5" s="1"/>
  <c r="D1467" i="5" a="1"/>
  <c r="D1467" i="5" s="1"/>
  <c r="D1466" i="5" a="1"/>
  <c r="D1466" i="5" s="1"/>
  <c r="D1465" i="5" a="1"/>
  <c r="D1465" i="5" s="1"/>
  <c r="D1464" i="5" a="1"/>
  <c r="D1464" i="5" s="1"/>
  <c r="D1463" i="5" a="1"/>
  <c r="D1463" i="5" s="1"/>
  <c r="D1405" i="5" a="1"/>
  <c r="D1405" i="5" s="1"/>
  <c r="D1404" i="5" a="1"/>
  <c r="D1404" i="5" s="1"/>
  <c r="D1403" i="5" a="1"/>
  <c r="D1403" i="5" s="1"/>
  <c r="D1402" i="5" a="1"/>
  <c r="D1402" i="5" s="1"/>
  <c r="D1401" i="5" a="1"/>
  <c r="D1401" i="5" s="1"/>
  <c r="D1400" i="5" a="1"/>
  <c r="D1400" i="5" s="1"/>
  <c r="D1399" i="5" a="1"/>
  <c r="D1399" i="5" s="1"/>
  <c r="D1398" i="5" a="1"/>
  <c r="D1398" i="5" s="1"/>
  <c r="D1397" i="5" a="1"/>
  <c r="D1397" i="5" s="1"/>
  <c r="D1396" i="5" a="1"/>
  <c r="D1396" i="5" s="1"/>
  <c r="D1395" i="5" a="1"/>
  <c r="D1395" i="5" s="1"/>
  <c r="D1394" i="5" a="1"/>
  <c r="D1394" i="5" s="1"/>
  <c r="D1393" i="5" a="1"/>
  <c r="D1393" i="5" s="1"/>
  <c r="D1392" i="5" a="1"/>
  <c r="D1392" i="5" s="1"/>
  <c r="D1391" i="5" a="1"/>
  <c r="D1391" i="5" s="1"/>
  <c r="D1390" i="5" a="1"/>
  <c r="D1390" i="5" s="1"/>
  <c r="D1389" i="5" a="1"/>
  <c r="D1389" i="5" s="1"/>
  <c r="D1388" i="5" a="1"/>
  <c r="D1388" i="5" s="1"/>
  <c r="D1387" i="5" a="1"/>
  <c r="D1387" i="5" s="1"/>
  <c r="D1386" i="5" a="1"/>
  <c r="D1386" i="5" s="1"/>
  <c r="D1385" i="5" a="1"/>
  <c r="D1385" i="5" s="1"/>
  <c r="D1384" i="5" a="1"/>
  <c r="D1384" i="5" s="1"/>
  <c r="D1383" i="5" a="1"/>
  <c r="D1383" i="5" s="1"/>
  <c r="D1382" i="5" a="1"/>
  <c r="D1382" i="5" s="1"/>
  <c r="D1381" i="5" a="1"/>
  <c r="D1381" i="5" s="1"/>
  <c r="D1380" i="5" a="1"/>
  <c r="D1380" i="5" s="1"/>
  <c r="D1379" i="5" a="1"/>
  <c r="D1379" i="5" s="1"/>
  <c r="D1378" i="5" a="1"/>
  <c r="D1378" i="5" s="1"/>
  <c r="D1377" i="5" a="1"/>
  <c r="D1377" i="5" s="1"/>
  <c r="D1376" i="5" a="1"/>
  <c r="D1376" i="5" s="1"/>
  <c r="D1375" i="5" a="1"/>
  <c r="D1375" i="5" s="1"/>
  <c r="D1374" i="5" a="1"/>
  <c r="D1374" i="5" s="1"/>
  <c r="D1373" i="5" a="1"/>
  <c r="D1373" i="5" s="1"/>
  <c r="D1372" i="5" a="1"/>
  <c r="D1372" i="5" s="1"/>
  <c r="D1371" i="5" a="1"/>
  <c r="D1371" i="5" s="1"/>
  <c r="D1370" i="5" a="1"/>
  <c r="D1370" i="5" s="1"/>
  <c r="D1369" i="5" a="1"/>
  <c r="D1369" i="5" s="1"/>
  <c r="D1368" i="5" a="1"/>
  <c r="D1368" i="5" s="1"/>
  <c r="D1367" i="5" a="1"/>
  <c r="D1367" i="5" s="1"/>
  <c r="D1366" i="5" a="1"/>
  <c r="D1366" i="5" s="1"/>
  <c r="D1365" i="5" a="1"/>
  <c r="D1365" i="5" s="1"/>
  <c r="D1364" i="5" a="1"/>
  <c r="D1364" i="5" s="1"/>
  <c r="D1363" i="5" a="1"/>
  <c r="D1363" i="5" s="1"/>
  <c r="D1362" i="5" a="1"/>
  <c r="D1362" i="5" s="1"/>
  <c r="D1361" i="5" a="1"/>
  <c r="D1361" i="5" s="1"/>
  <c r="D1360" i="5" a="1"/>
  <c r="D1360" i="5" s="1"/>
  <c r="D1359" i="5" a="1"/>
  <c r="D1359" i="5" s="1"/>
  <c r="D1358" i="5" a="1"/>
  <c r="D1358" i="5" s="1"/>
  <c r="D1357" i="5" a="1"/>
  <c r="D1357" i="5" s="1"/>
  <c r="D1356" i="5" a="1"/>
  <c r="D1356" i="5" s="1"/>
  <c r="D1355" i="5" a="1"/>
  <c r="D1355" i="5" s="1"/>
  <c r="D1354" i="5" a="1"/>
  <c r="D1354" i="5" s="1"/>
  <c r="D1353" i="5" a="1"/>
  <c r="D1353" i="5" s="1"/>
  <c r="D1352" i="5" a="1"/>
  <c r="D1352" i="5" s="1"/>
  <c r="D1351" i="5" a="1"/>
  <c r="D1351" i="5" s="1"/>
  <c r="D1350" i="5" a="1"/>
  <c r="D1350" i="5" s="1"/>
  <c r="D1349" i="5" a="1"/>
  <c r="D1349" i="5" s="1"/>
  <c r="D1348" i="5" a="1"/>
  <c r="D1348" i="5" s="1"/>
  <c r="D1347" i="5" a="1"/>
  <c r="D1347" i="5" s="1"/>
  <c r="D1346" i="5" a="1"/>
  <c r="D1346" i="5" s="1"/>
  <c r="D1305" i="5" a="1"/>
  <c r="D1305" i="5" s="1"/>
  <c r="D1304" i="5" a="1"/>
  <c r="D1304" i="5" s="1"/>
  <c r="D1303" i="5" a="1"/>
  <c r="D1303" i="5" s="1"/>
  <c r="D1302" i="5" a="1"/>
  <c r="D1302" i="5" s="1"/>
  <c r="D1301" i="5" a="1"/>
  <c r="D1301" i="5" s="1"/>
  <c r="D1300" i="5" a="1"/>
  <c r="D1300" i="5" s="1"/>
  <c r="D1299" i="5" a="1"/>
  <c r="D1299" i="5" s="1"/>
  <c r="D1298" i="5" a="1"/>
  <c r="D1298" i="5" s="1"/>
  <c r="D1297" i="5" a="1"/>
  <c r="D1297" i="5" s="1"/>
  <c r="D1296" i="5" a="1"/>
  <c r="D1296" i="5" s="1"/>
  <c r="D1295" i="5" a="1"/>
  <c r="D1295" i="5" s="1"/>
  <c r="D1294" i="5" a="1"/>
  <c r="D1294" i="5" s="1"/>
  <c r="D1293" i="5" a="1"/>
  <c r="D1293" i="5" s="1"/>
  <c r="D1292" i="5" a="1"/>
  <c r="D1292" i="5" s="1"/>
  <c r="D1291" i="5" a="1"/>
  <c r="D1291" i="5" s="1"/>
  <c r="D1290" i="5" a="1"/>
  <c r="D1290" i="5" s="1"/>
  <c r="D1289" i="5" a="1"/>
  <c r="D1289" i="5" s="1"/>
  <c r="D1288" i="5" a="1"/>
  <c r="D1288" i="5" s="1"/>
  <c r="D1287" i="5" a="1"/>
  <c r="D1287" i="5" s="1"/>
  <c r="D1286" i="5" a="1"/>
  <c r="D1286" i="5" s="1"/>
  <c r="D1285" i="5" a="1"/>
  <c r="D1285" i="5" s="1"/>
  <c r="D1284" i="5" a="1"/>
  <c r="D1284" i="5" s="1"/>
  <c r="D1283" i="5" a="1"/>
  <c r="D1283" i="5" s="1"/>
  <c r="D1282" i="5" a="1"/>
  <c r="D1282" i="5" s="1"/>
  <c r="D1281" i="5" a="1"/>
  <c r="D1281" i="5" s="1"/>
  <c r="D1280" i="5" a="1"/>
  <c r="D1280" i="5" s="1"/>
  <c r="D1279" i="5" a="1"/>
  <c r="D1279" i="5" s="1"/>
  <c r="D1278" i="5" a="1"/>
  <c r="D1278" i="5" s="1"/>
  <c r="D1277" i="5" a="1"/>
  <c r="D1277" i="5" s="1"/>
  <c r="D1276" i="5" a="1"/>
  <c r="D1276" i="5" s="1"/>
  <c r="D1275" i="5" a="1"/>
  <c r="D1275" i="5" s="1"/>
  <c r="D1274" i="5" a="1"/>
  <c r="D1274" i="5" s="1"/>
  <c r="D1273" i="5" a="1"/>
  <c r="D1273" i="5" s="1"/>
  <c r="D1272" i="5" a="1"/>
  <c r="D1272" i="5" s="1"/>
  <c r="D1271" i="5" a="1"/>
  <c r="D1271" i="5" s="1"/>
  <c r="D1270" i="5" a="1"/>
  <c r="D1270" i="5" s="1"/>
  <c r="D1269" i="5" a="1"/>
  <c r="D1269" i="5" s="1"/>
  <c r="D1268" i="5" a="1"/>
  <c r="D1268" i="5" s="1"/>
  <c r="D1267" i="5" a="1"/>
  <c r="D1267" i="5" s="1"/>
  <c r="D1266" i="5" a="1"/>
  <c r="D1266" i="5" s="1"/>
  <c r="D1265" i="5" a="1"/>
  <c r="D1265" i="5" s="1"/>
  <c r="D1264" i="5" a="1"/>
  <c r="D1264" i="5" s="1"/>
  <c r="D1263" i="5" a="1"/>
  <c r="D1263" i="5" s="1"/>
  <c r="D1262" i="5" a="1"/>
  <c r="D1262" i="5" s="1"/>
  <c r="D1261" i="5" a="1"/>
  <c r="D1261" i="5" s="1"/>
  <c r="D1260" i="5" a="1"/>
  <c r="D1260" i="5" s="1"/>
  <c r="D1259" i="5" a="1"/>
  <c r="D1259" i="5" s="1"/>
  <c r="D1258" i="5" a="1"/>
  <c r="D1258" i="5" s="1"/>
  <c r="D1257" i="5" a="1"/>
  <c r="D1257" i="5" s="1"/>
  <c r="D1256" i="5" a="1"/>
  <c r="D1256" i="5" s="1"/>
  <c r="D1255" i="5" a="1"/>
  <c r="D1255" i="5" s="1"/>
  <c r="D1254" i="5" a="1"/>
  <c r="D1254" i="5" s="1"/>
  <c r="D1253" i="5" a="1"/>
  <c r="D1253" i="5" s="1"/>
  <c r="D1252" i="5" a="1"/>
  <c r="D1252" i="5" s="1"/>
  <c r="D1251" i="5" a="1"/>
  <c r="D1251" i="5" s="1"/>
  <c r="D1250" i="5" a="1"/>
  <c r="D1250" i="5" s="1"/>
  <c r="D1249" i="5" a="1"/>
  <c r="D1249" i="5" s="1"/>
  <c r="D1248" i="5" a="1"/>
  <c r="D1248" i="5" s="1"/>
  <c r="D1247" i="5" a="1"/>
  <c r="D1247" i="5" s="1"/>
  <c r="D1246" i="5" a="1"/>
  <c r="D1246" i="5" s="1"/>
  <c r="D1225" i="5" a="1"/>
  <c r="D1225" i="5" s="1"/>
  <c r="D1224" i="5" a="1"/>
  <c r="D1224" i="5" s="1"/>
  <c r="D1223" i="5" a="1"/>
  <c r="D1223" i="5" s="1"/>
  <c r="D1222" i="5" a="1"/>
  <c r="D1222" i="5" s="1"/>
  <c r="D1221" i="5" a="1"/>
  <c r="D1221" i="5" s="1"/>
  <c r="D1220" i="5" a="1"/>
  <c r="D1220" i="5" s="1"/>
  <c r="D1219" i="5" a="1"/>
  <c r="D1219" i="5" s="1"/>
  <c r="D1218" i="5" a="1"/>
  <c r="D1218" i="5" s="1"/>
  <c r="D1217" i="5" a="1"/>
  <c r="D1217" i="5" s="1"/>
  <c r="D1216" i="5" a="1"/>
  <c r="D1216" i="5" s="1"/>
  <c r="D1215" i="5" a="1"/>
  <c r="D1215" i="5" s="1"/>
  <c r="D1214" i="5" a="1"/>
  <c r="D1214" i="5" s="1"/>
  <c r="D1213" i="5" a="1"/>
  <c r="D1213" i="5" s="1"/>
  <c r="D1212" i="5" a="1"/>
  <c r="D1212" i="5" s="1"/>
  <c r="D1211" i="5" a="1"/>
  <c r="D1211" i="5" s="1"/>
  <c r="D1210" i="5" a="1"/>
  <c r="D1210" i="5" s="1"/>
  <c r="D1209" i="5" a="1"/>
  <c r="D1209" i="5" s="1"/>
  <c r="D1208" i="5" a="1"/>
  <c r="D1208" i="5" s="1"/>
  <c r="D1207" i="5" a="1"/>
  <c r="D1207" i="5" s="1"/>
  <c r="D1206" i="5" a="1"/>
  <c r="D1206" i="5" s="1"/>
  <c r="D1205" i="5" a="1"/>
  <c r="D1205" i="5" s="1"/>
  <c r="D1204" i="5" a="1"/>
  <c r="D1204" i="5" s="1"/>
  <c r="D1203" i="5" a="1"/>
  <c r="D1203" i="5" s="1"/>
  <c r="D1202" i="5" a="1"/>
  <c r="D1202" i="5" s="1"/>
  <c r="D1201" i="5" a="1"/>
  <c r="D1201" i="5" s="1"/>
  <c r="D1200" i="5" a="1"/>
  <c r="D1200" i="5" s="1"/>
  <c r="D1199" i="5" a="1"/>
  <c r="D1199" i="5" s="1"/>
  <c r="D1198" i="5" a="1"/>
  <c r="D1198" i="5" s="1"/>
  <c r="D1197" i="5" a="1"/>
  <c r="D1197" i="5" s="1"/>
  <c r="D1196" i="5" a="1"/>
  <c r="D1196" i="5" s="1"/>
  <c r="D1195" i="5" a="1"/>
  <c r="D1195" i="5" s="1"/>
  <c r="D1194" i="5" a="1"/>
  <c r="D1194" i="5" s="1"/>
  <c r="D1193" i="5" a="1"/>
  <c r="D1193" i="5" s="1"/>
  <c r="D1192" i="5" a="1"/>
  <c r="D1192" i="5" s="1"/>
  <c r="D1191" i="5" a="1"/>
  <c r="D1191" i="5" s="1"/>
  <c r="D1190" i="5" a="1"/>
  <c r="D1190" i="5" s="1"/>
  <c r="D1189" i="5" a="1"/>
  <c r="D1189" i="5" s="1"/>
  <c r="D1188" i="5" a="1"/>
  <c r="D1188" i="5" s="1"/>
  <c r="D1187" i="5" a="1"/>
  <c r="D1187" i="5" s="1"/>
  <c r="D1186" i="5" a="1"/>
  <c r="D1186" i="5" s="1"/>
  <c r="D1041" i="5" a="1"/>
  <c r="D1041" i="5" s="1"/>
  <c r="D1040" i="5" a="1"/>
  <c r="D1040" i="5" s="1"/>
  <c r="D1039" i="5" a="1"/>
  <c r="D1039" i="5" s="1"/>
  <c r="D1038" i="5" a="1"/>
  <c r="D1038" i="5" s="1"/>
  <c r="D1037" i="5" a="1"/>
  <c r="D1037" i="5" s="1"/>
  <c r="D1036" i="5" a="1"/>
  <c r="D1036" i="5" s="1"/>
  <c r="D1035" i="5" a="1"/>
  <c r="D1035" i="5" s="1"/>
  <c r="D1034" i="5" a="1"/>
  <c r="D1034" i="5" s="1"/>
  <c r="D1033" i="5" a="1"/>
  <c r="D1033" i="5" s="1"/>
  <c r="D1032" i="5" a="1"/>
  <c r="D1032" i="5" s="1"/>
  <c r="D1031" i="5" a="1"/>
  <c r="D1031" i="5" s="1"/>
  <c r="D1030" i="5" a="1"/>
  <c r="D1030" i="5" s="1"/>
  <c r="D1029" i="5" a="1"/>
  <c r="D1029" i="5" s="1"/>
  <c r="D1028" i="5" a="1"/>
  <c r="D1028" i="5" s="1"/>
  <c r="D1027" i="5" a="1"/>
  <c r="D1027" i="5" s="1"/>
  <c r="D1026" i="5" a="1"/>
  <c r="D1026" i="5" s="1"/>
  <c r="D1025" i="5" a="1"/>
  <c r="D1025" i="5" s="1"/>
  <c r="D1024" i="5" a="1"/>
  <c r="D1024" i="5" s="1"/>
  <c r="D1023" i="5" a="1"/>
  <c r="D1023" i="5" s="1"/>
  <c r="D1022" i="5" a="1"/>
  <c r="D1022" i="5" s="1"/>
  <c r="D861" i="5" a="1"/>
  <c r="D861" i="5" s="1"/>
  <c r="D860" i="5" a="1"/>
  <c r="D860" i="5" s="1"/>
  <c r="D859" i="5" a="1"/>
  <c r="D859" i="5" s="1"/>
  <c r="D858" i="5" a="1"/>
  <c r="D858" i="5" s="1"/>
  <c r="D857" i="5" a="1"/>
  <c r="D857" i="5" s="1"/>
  <c r="D856" i="5" a="1"/>
  <c r="D856" i="5" s="1"/>
  <c r="D855" i="5" a="1"/>
  <c r="D855" i="5" s="1"/>
  <c r="D854" i="5" a="1"/>
  <c r="D854" i="5" s="1"/>
  <c r="D853" i="5" a="1"/>
  <c r="D853" i="5" s="1"/>
  <c r="D852" i="5" a="1"/>
  <c r="D852" i="5" s="1"/>
  <c r="D851" i="5" a="1"/>
  <c r="D851" i="5" s="1"/>
  <c r="D850" i="5" a="1"/>
  <c r="D850" i="5" s="1"/>
  <c r="D849" i="5" a="1"/>
  <c r="D849" i="5" s="1"/>
  <c r="D848" i="5" a="1"/>
  <c r="D848" i="5" s="1"/>
  <c r="D847" i="5" a="1"/>
  <c r="D847" i="5" s="1"/>
  <c r="D846" i="5" a="1"/>
  <c r="D846" i="5" s="1"/>
  <c r="D845" i="5" a="1"/>
  <c r="D845" i="5" s="1"/>
  <c r="D844" i="5" a="1"/>
  <c r="D844" i="5" s="1"/>
  <c r="D843" i="5" a="1"/>
  <c r="D843" i="5" s="1"/>
  <c r="D842" i="5" a="1"/>
  <c r="D842" i="5" s="1"/>
  <c r="D841" i="5" a="1"/>
  <c r="D841" i="5" s="1"/>
  <c r="D840" i="5" a="1"/>
  <c r="D840" i="5" s="1"/>
  <c r="D839" i="5" a="1"/>
  <c r="D839" i="5" s="1"/>
  <c r="D838" i="5" a="1"/>
  <c r="D838" i="5" s="1"/>
  <c r="D837" i="5" a="1"/>
  <c r="D837" i="5" s="1"/>
  <c r="D836" i="5" a="1"/>
  <c r="D836" i="5" s="1"/>
  <c r="D835" i="5" a="1"/>
  <c r="D835" i="5" s="1"/>
  <c r="D834" i="5" a="1"/>
  <c r="D834" i="5" s="1"/>
  <c r="D833" i="5" a="1"/>
  <c r="D833" i="5" s="1"/>
  <c r="D832" i="5" a="1"/>
  <c r="D832" i="5" s="1"/>
  <c r="D831" i="5" a="1"/>
  <c r="D831" i="5" s="1"/>
  <c r="D830" i="5" a="1"/>
  <c r="D830" i="5" s="1"/>
  <c r="D829" i="5" a="1"/>
  <c r="D829" i="5" s="1"/>
  <c r="D828" i="5" a="1"/>
  <c r="D828" i="5" s="1"/>
  <c r="D827" i="5" a="1"/>
  <c r="D827" i="5" s="1"/>
  <c r="D826" i="5" a="1"/>
  <c r="D826" i="5" s="1"/>
  <c r="D825" i="5" a="1"/>
  <c r="D825" i="5" s="1"/>
  <c r="D824" i="5" a="1"/>
  <c r="D824" i="5" s="1"/>
  <c r="D823" i="5" a="1"/>
  <c r="D823" i="5" s="1"/>
  <c r="D822" i="5" a="1"/>
  <c r="D822" i="5" s="1"/>
  <c r="D821" i="5" a="1"/>
  <c r="D821" i="5" s="1"/>
  <c r="D820" i="5" a="1"/>
  <c r="D820" i="5" s="1"/>
  <c r="D819" i="5" a="1"/>
  <c r="D819" i="5" s="1"/>
  <c r="D818" i="5" a="1"/>
  <c r="D818" i="5" s="1"/>
  <c r="D817" i="5" a="1"/>
  <c r="D817" i="5" s="1"/>
  <c r="D816" i="5" a="1"/>
  <c r="D816" i="5" s="1"/>
  <c r="D815" i="5" a="1"/>
  <c r="D815" i="5" s="1"/>
  <c r="D814" i="5" a="1"/>
  <c r="D814" i="5" s="1"/>
  <c r="D813" i="5" a="1"/>
  <c r="D813" i="5" s="1"/>
  <c r="D812" i="5" a="1"/>
  <c r="D812" i="5" s="1"/>
  <c r="D811" i="5" a="1"/>
  <c r="D811" i="5" s="1"/>
  <c r="D810" i="5" a="1"/>
  <c r="D810" i="5" s="1"/>
  <c r="D809" i="5" a="1"/>
  <c r="D809" i="5" s="1"/>
  <c r="D808" i="5" a="1"/>
  <c r="D808" i="5" s="1"/>
  <c r="D807" i="5" a="1"/>
  <c r="D807" i="5" s="1"/>
  <c r="D806" i="5" a="1"/>
  <c r="D806" i="5" s="1"/>
  <c r="D805" i="5" a="1"/>
  <c r="D805" i="5" s="1"/>
  <c r="D804" i="5" a="1"/>
  <c r="D804" i="5" s="1"/>
  <c r="D803" i="5" a="1"/>
  <c r="D803" i="5" s="1"/>
  <c r="D802" i="5" a="1"/>
  <c r="D802" i="5" s="1"/>
  <c r="D801" i="5" a="1"/>
  <c r="D801" i="5" s="1"/>
  <c r="D800" i="5" a="1"/>
  <c r="D800" i="5" s="1"/>
  <c r="D799" i="5" a="1"/>
  <c r="D799" i="5" s="1"/>
  <c r="D798" i="5" a="1"/>
  <c r="D798" i="5" s="1"/>
  <c r="D797" i="5" a="1"/>
  <c r="D797" i="5" s="1"/>
  <c r="D796" i="5" a="1"/>
  <c r="D796" i="5" s="1"/>
  <c r="D795" i="5" a="1"/>
  <c r="D795" i="5" s="1"/>
  <c r="D794" i="5" a="1"/>
  <c r="D794" i="5" s="1"/>
  <c r="D793" i="5" a="1"/>
  <c r="D793" i="5" s="1"/>
  <c r="D792" i="5" a="1"/>
  <c r="D792" i="5" s="1"/>
  <c r="D791" i="5" a="1"/>
  <c r="D791" i="5" s="1"/>
  <c r="D790" i="5" a="1"/>
  <c r="D790" i="5" s="1"/>
  <c r="D789" i="5" a="1"/>
  <c r="D789" i="5" s="1"/>
  <c r="D788" i="5" a="1"/>
  <c r="D788" i="5" s="1"/>
  <c r="D787" i="5" a="1"/>
  <c r="D787" i="5" s="1"/>
  <c r="D786" i="5" a="1"/>
  <c r="D786" i="5" s="1"/>
  <c r="D785" i="5" a="1"/>
  <c r="D785" i="5" s="1"/>
  <c r="D784" i="5" a="1"/>
  <c r="D784" i="5" s="1"/>
  <c r="D783" i="5" a="1"/>
  <c r="D783" i="5" s="1"/>
  <c r="D782" i="5" a="1"/>
  <c r="D782" i="5" s="1"/>
  <c r="D761" i="5" a="1"/>
  <c r="D761" i="5" s="1"/>
  <c r="D760" i="5" a="1"/>
  <c r="D760" i="5" s="1"/>
  <c r="D759" i="5" a="1"/>
  <c r="D759" i="5" s="1"/>
  <c r="D758" i="5" a="1"/>
  <c r="D758" i="5" s="1"/>
  <c r="D757" i="5" a="1"/>
  <c r="D757" i="5" s="1"/>
  <c r="D756" i="5" a="1"/>
  <c r="D756" i="5" s="1"/>
  <c r="D755" i="5" a="1"/>
  <c r="D755" i="5" s="1"/>
  <c r="D754" i="5" a="1"/>
  <c r="D754" i="5" s="1"/>
  <c r="D753" i="5" a="1"/>
  <c r="D753" i="5" s="1"/>
  <c r="D752" i="5" a="1"/>
  <c r="D752" i="5" s="1"/>
  <c r="D751" i="5" a="1"/>
  <c r="D751" i="5" s="1"/>
  <c r="D750" i="5" a="1"/>
  <c r="D750" i="5" s="1"/>
  <c r="D749" i="5" a="1"/>
  <c r="D749" i="5" s="1"/>
  <c r="D748" i="5" a="1"/>
  <c r="D748" i="5" s="1"/>
  <c r="D747" i="5" a="1"/>
  <c r="D747" i="5" s="1"/>
  <c r="D746" i="5" a="1"/>
  <c r="D746" i="5" s="1"/>
  <c r="D745" i="5" a="1"/>
  <c r="D745" i="5" s="1"/>
  <c r="D744" i="5" a="1"/>
  <c r="D744" i="5" s="1"/>
  <c r="D743" i="5" a="1"/>
  <c r="D743" i="5" s="1"/>
  <c r="D742" i="5" a="1"/>
  <c r="D742" i="5" s="1"/>
  <c r="D741" i="5" a="1"/>
  <c r="D741" i="5" s="1"/>
  <c r="D740" i="5" a="1"/>
  <c r="D740" i="5" s="1"/>
  <c r="D739" i="5" a="1"/>
  <c r="D739" i="5" s="1"/>
  <c r="D738" i="5" a="1"/>
  <c r="D738" i="5" s="1"/>
  <c r="D737" i="5" a="1"/>
  <c r="D737" i="5" s="1"/>
  <c r="D736" i="5" a="1"/>
  <c r="D736" i="5" s="1"/>
  <c r="D735" i="5" a="1"/>
  <c r="D735" i="5" s="1"/>
  <c r="D734" i="5" a="1"/>
  <c r="D734" i="5" s="1"/>
  <c r="D733" i="5" a="1"/>
  <c r="D733" i="5" s="1"/>
  <c r="D732" i="5" a="1"/>
  <c r="D732" i="5" s="1"/>
  <c r="D731" i="5" a="1"/>
  <c r="D731" i="5" s="1"/>
  <c r="D730" i="5" a="1"/>
  <c r="D730" i="5" s="1"/>
  <c r="D729" i="5" a="1"/>
  <c r="D729" i="5" s="1"/>
  <c r="D728" i="5" a="1"/>
  <c r="D728" i="5" s="1"/>
  <c r="D727" i="5" a="1"/>
  <c r="D727" i="5" s="1"/>
  <c r="D726" i="5" a="1"/>
  <c r="D726" i="5" s="1"/>
  <c r="D725" i="5" a="1"/>
  <c r="D725" i="5" s="1"/>
  <c r="D724" i="5" a="1"/>
  <c r="D724" i="5" s="1"/>
  <c r="D723" i="5" a="1"/>
  <c r="D723" i="5" s="1"/>
  <c r="D722" i="5" a="1"/>
  <c r="D722" i="5" s="1"/>
  <c r="D661" i="5" a="1"/>
  <c r="D661" i="5" s="1"/>
  <c r="D660" i="5" a="1"/>
  <c r="D660" i="5" s="1"/>
  <c r="D659" i="5" a="1"/>
  <c r="D659" i="5" s="1"/>
  <c r="D658" i="5" a="1"/>
  <c r="D658" i="5" s="1"/>
  <c r="D657" i="5" a="1"/>
  <c r="D657" i="5" s="1"/>
  <c r="D656" i="5" a="1"/>
  <c r="D656" i="5" s="1"/>
  <c r="D655" i="5" a="1"/>
  <c r="D655" i="5" s="1"/>
  <c r="D654" i="5" a="1"/>
  <c r="D654" i="5" s="1"/>
  <c r="D653" i="5" a="1"/>
  <c r="D653" i="5" s="1"/>
  <c r="D652" i="5" a="1"/>
  <c r="D652" i="5" s="1"/>
  <c r="D651" i="5" a="1"/>
  <c r="D651" i="5" s="1"/>
  <c r="D650" i="5" a="1"/>
  <c r="D650" i="5" s="1"/>
  <c r="D649" i="5" a="1"/>
  <c r="D649" i="5" s="1"/>
  <c r="D648" i="5" a="1"/>
  <c r="D648" i="5" s="1"/>
  <c r="D647" i="5" a="1"/>
  <c r="D647" i="5" s="1"/>
  <c r="D646" i="5" a="1"/>
  <c r="D646" i="5" s="1"/>
  <c r="D645" i="5" a="1"/>
  <c r="D645" i="5" s="1"/>
  <c r="D644" i="5" a="1"/>
  <c r="D644" i="5" s="1"/>
  <c r="D643" i="5" a="1"/>
  <c r="D643" i="5" s="1"/>
  <c r="D642" i="5" a="1"/>
  <c r="D642" i="5" s="1"/>
  <c r="D541" i="5" a="1"/>
  <c r="D541" i="5" s="1"/>
  <c r="D540" i="5" a="1"/>
  <c r="D540" i="5" s="1"/>
  <c r="D539" i="5" a="1"/>
  <c r="D539" i="5" s="1"/>
  <c r="D538" i="5" a="1"/>
  <c r="D538" i="5" s="1"/>
  <c r="D537" i="5" a="1"/>
  <c r="D537" i="5" s="1"/>
  <c r="D536" i="5" a="1"/>
  <c r="D536" i="5" s="1"/>
  <c r="D535" i="5" a="1"/>
  <c r="D535" i="5" s="1"/>
  <c r="D534" i="5" a="1"/>
  <c r="D534" i="5" s="1"/>
  <c r="D533" i="5" a="1"/>
  <c r="D533" i="5" s="1"/>
  <c r="D532" i="5" a="1"/>
  <c r="D532" i="5" s="1"/>
  <c r="D531" i="5" a="1"/>
  <c r="D531" i="5" s="1"/>
  <c r="D530" i="5" a="1"/>
  <c r="D530" i="5" s="1"/>
  <c r="D529" i="5" a="1"/>
  <c r="D529" i="5" s="1"/>
  <c r="D528" i="5" a="1"/>
  <c r="D528" i="5" s="1"/>
  <c r="D527" i="5" a="1"/>
  <c r="D527" i="5" s="1"/>
  <c r="D526" i="5" a="1"/>
  <c r="D526" i="5" s="1"/>
  <c r="D525" i="5" a="1"/>
  <c r="D525" i="5" s="1"/>
  <c r="D524" i="5" a="1"/>
  <c r="D524" i="5" s="1"/>
  <c r="D523" i="5" a="1"/>
  <c r="D523" i="5" s="1"/>
  <c r="D522" i="5" a="1"/>
  <c r="D522" i="5" s="1"/>
  <c r="D421" i="5" a="1"/>
  <c r="D421" i="5" s="1"/>
  <c r="D420" i="5" a="1"/>
  <c r="D420" i="5" s="1"/>
  <c r="D419" i="5" a="1"/>
  <c r="D419" i="5" s="1"/>
  <c r="D418" i="5" a="1"/>
  <c r="D418" i="5" s="1"/>
  <c r="D417" i="5" a="1"/>
  <c r="D417" i="5" s="1"/>
  <c r="D416" i="5" a="1"/>
  <c r="D416" i="5" s="1"/>
  <c r="D415" i="5" a="1"/>
  <c r="D415" i="5" s="1"/>
  <c r="D414" i="5" a="1"/>
  <c r="D414" i="5" s="1"/>
  <c r="D413" i="5" a="1"/>
  <c r="D413" i="5" s="1"/>
  <c r="D412" i="5" a="1"/>
  <c r="D412" i="5" s="1"/>
  <c r="D411" i="5" a="1"/>
  <c r="D411" i="5" s="1"/>
  <c r="D410" i="5" a="1"/>
  <c r="D410" i="5" s="1"/>
  <c r="D409" i="5" a="1"/>
  <c r="D409" i="5" s="1"/>
  <c r="D408" i="5" a="1"/>
  <c r="D408" i="5" s="1"/>
  <c r="D407" i="5" a="1"/>
  <c r="D407" i="5" s="1"/>
  <c r="D406" i="5" a="1"/>
  <c r="D406" i="5" s="1"/>
  <c r="D405" i="5" a="1"/>
  <c r="D405" i="5" s="1"/>
  <c r="D404" i="5" a="1"/>
  <c r="D404" i="5" s="1"/>
  <c r="D403" i="5" a="1"/>
  <c r="D403" i="5" s="1"/>
  <c r="D402" i="5" a="1"/>
  <c r="D402" i="5" s="1"/>
  <c r="D401" i="5" a="1"/>
  <c r="D401" i="5" s="1"/>
  <c r="D400" i="5" a="1"/>
  <c r="D400" i="5" s="1"/>
  <c r="D399" i="5" a="1"/>
  <c r="D399" i="5" s="1"/>
  <c r="D398" i="5" a="1"/>
  <c r="D398" i="5" s="1"/>
  <c r="D397" i="5" a="1"/>
  <c r="D397" i="5" s="1"/>
  <c r="D396" i="5" a="1"/>
  <c r="D396" i="5" s="1"/>
  <c r="D395" i="5" a="1"/>
  <c r="D395" i="5" s="1"/>
  <c r="D394" i="5" a="1"/>
  <c r="D394" i="5" s="1"/>
  <c r="D393" i="5" a="1"/>
  <c r="D393" i="5" s="1"/>
  <c r="D392" i="5" a="1"/>
  <c r="D392" i="5" s="1"/>
  <c r="D391" i="5" a="1"/>
  <c r="D391" i="5" s="1"/>
  <c r="D390" i="5" a="1"/>
  <c r="D390" i="5" s="1"/>
  <c r="D389" i="5" a="1"/>
  <c r="D389" i="5" s="1"/>
  <c r="D388" i="5" a="1"/>
  <c r="D388" i="5" s="1"/>
  <c r="D387" i="5" a="1"/>
  <c r="D387" i="5" s="1"/>
  <c r="D386" i="5" a="1"/>
  <c r="D386" i="5" s="1"/>
  <c r="D385" i="5" a="1"/>
  <c r="D385" i="5" s="1"/>
  <c r="D384" i="5" a="1"/>
  <c r="D384" i="5" s="1"/>
  <c r="D383" i="5" a="1"/>
  <c r="D383" i="5" s="1"/>
  <c r="D382" i="5" a="1"/>
  <c r="D382" i="5" s="1"/>
  <c r="D381" i="5" a="1"/>
  <c r="D381" i="5" s="1"/>
  <c r="D380" i="5" a="1"/>
  <c r="D380" i="5" s="1"/>
  <c r="D379" i="5" a="1"/>
  <c r="D379" i="5" s="1"/>
  <c r="D378" i="5" a="1"/>
  <c r="D378" i="5" s="1"/>
  <c r="D377" i="5" a="1"/>
  <c r="D377" i="5" s="1"/>
  <c r="D376" i="5" a="1"/>
  <c r="D376" i="5" s="1"/>
  <c r="D375" i="5" a="1"/>
  <c r="D375" i="5" s="1"/>
  <c r="D374" i="5" a="1"/>
  <c r="D374" i="5" s="1"/>
  <c r="D373" i="5" a="1"/>
  <c r="D373" i="5" s="1"/>
  <c r="D372" i="5" a="1"/>
  <c r="D372" i="5" s="1"/>
  <c r="D371" i="5" a="1"/>
  <c r="D371" i="5" s="1"/>
  <c r="D370" i="5" a="1"/>
  <c r="D370" i="5" s="1"/>
  <c r="D369" i="5" a="1"/>
  <c r="D369" i="5" s="1"/>
  <c r="D368" i="5" a="1"/>
  <c r="D368" i="5" s="1"/>
  <c r="D367" i="5" a="1"/>
  <c r="D367" i="5" s="1"/>
  <c r="D366" i="5" a="1"/>
  <c r="D366" i="5" s="1"/>
  <c r="D365" i="5" a="1"/>
  <c r="D365" i="5" s="1"/>
  <c r="D364" i="5" a="1"/>
  <c r="D364" i="5" s="1"/>
  <c r="D363" i="5" a="1"/>
  <c r="D363" i="5" s="1"/>
  <c r="D362" i="5" a="1"/>
  <c r="D362" i="5" s="1"/>
  <c r="D361" i="5" a="1"/>
  <c r="D361" i="5" s="1"/>
  <c r="D360" i="5" a="1"/>
  <c r="D360" i="5" s="1"/>
  <c r="D359" i="5" a="1"/>
  <c r="D359" i="5" s="1"/>
  <c r="D358" i="5" a="1"/>
  <c r="D358" i="5" s="1"/>
  <c r="D357" i="5" a="1"/>
  <c r="D357" i="5" s="1"/>
  <c r="D356" i="5" a="1"/>
  <c r="D356" i="5" s="1"/>
  <c r="D355" i="5" a="1"/>
  <c r="D355" i="5" s="1"/>
  <c r="D354" i="5" a="1"/>
  <c r="D354" i="5" s="1"/>
  <c r="D353" i="5" a="1"/>
  <c r="D353" i="5" s="1"/>
  <c r="D352" i="5" a="1"/>
  <c r="D352" i="5" s="1"/>
  <c r="D351" i="5" a="1"/>
  <c r="D351" i="5" s="1"/>
  <c r="D350" i="5" a="1"/>
  <c r="D350" i="5" s="1"/>
  <c r="D349" i="5" a="1"/>
  <c r="D349" i="5" s="1"/>
  <c r="D348" i="5" a="1"/>
  <c r="D348" i="5" s="1"/>
  <c r="D347" i="5" a="1"/>
  <c r="D347" i="5" s="1"/>
  <c r="D346" i="5" a="1"/>
  <c r="D346" i="5" s="1"/>
  <c r="D345" i="5" a="1"/>
  <c r="D345" i="5" s="1"/>
  <c r="D344" i="5" a="1"/>
  <c r="D344" i="5" s="1"/>
  <c r="D343" i="5" a="1"/>
  <c r="D343" i="5" s="1"/>
  <c r="D342" i="5" a="1"/>
  <c r="D342" i="5" s="1"/>
  <c r="D341" i="5" a="1"/>
  <c r="D341" i="5" s="1"/>
  <c r="D340" i="5" a="1"/>
  <c r="D340" i="5" s="1"/>
  <c r="D339" i="5" a="1"/>
  <c r="D339" i="5" s="1"/>
  <c r="D338" i="5" a="1"/>
  <c r="D338" i="5" s="1"/>
  <c r="D337" i="5" a="1"/>
  <c r="D337" i="5" s="1"/>
  <c r="D336" i="5" a="1"/>
  <c r="D336" i="5" s="1"/>
  <c r="D335" i="5" a="1"/>
  <c r="D335" i="5" s="1"/>
  <c r="D334" i="5" a="1"/>
  <c r="D334" i="5" s="1"/>
  <c r="D333" i="5" a="1"/>
  <c r="D333" i="5" s="1"/>
  <c r="D332" i="5" a="1"/>
  <c r="D332" i="5" s="1"/>
  <c r="D331" i="5" a="1"/>
  <c r="D331" i="5" s="1"/>
  <c r="D330" i="5" a="1"/>
  <c r="D330" i="5" s="1"/>
  <c r="D329" i="5" a="1"/>
  <c r="D329" i="5" s="1"/>
  <c r="D328" i="5" a="1"/>
  <c r="D328" i="5" s="1"/>
  <c r="D327" i="5" a="1"/>
  <c r="D327" i="5" s="1"/>
  <c r="D326" i="5" a="1"/>
  <c r="D326" i="5" s="1"/>
  <c r="D325" i="5" a="1"/>
  <c r="D325" i="5" s="1"/>
  <c r="D324" i="5" a="1"/>
  <c r="D324" i="5" s="1"/>
  <c r="D323" i="5" a="1"/>
  <c r="D323" i="5" s="1"/>
  <c r="D322" i="5" a="1"/>
  <c r="D322" i="5" s="1"/>
  <c r="D321" i="5" a="1"/>
  <c r="D321" i="5" s="1"/>
  <c r="D320" i="5" a="1"/>
  <c r="D320" i="5" s="1"/>
  <c r="D319" i="5" a="1"/>
  <c r="D319" i="5" s="1"/>
  <c r="D318" i="5" a="1"/>
  <c r="D318" i="5" s="1"/>
  <c r="D317" i="5" a="1"/>
  <c r="D317" i="5" s="1"/>
  <c r="D316" i="5" a="1"/>
  <c r="D316" i="5" s="1"/>
  <c r="D315" i="5" a="1"/>
  <c r="D315" i="5" s="1"/>
  <c r="D314" i="5" a="1"/>
  <c r="D314" i="5" s="1"/>
  <c r="D313" i="5" a="1"/>
  <c r="D313" i="5" s="1"/>
  <c r="D312" i="5" a="1"/>
  <c r="D312" i="5" s="1"/>
  <c r="D311" i="5" a="1"/>
  <c r="D311" i="5" s="1"/>
  <c r="D310" i="5" a="1"/>
  <c r="D310" i="5" s="1"/>
  <c r="D309" i="5" a="1"/>
  <c r="D309" i="5" s="1"/>
  <c r="D308" i="5" a="1"/>
  <c r="D308" i="5" s="1"/>
  <c r="D307" i="5" a="1"/>
  <c r="D307" i="5" s="1"/>
  <c r="D306" i="5" a="1"/>
  <c r="D306" i="5" s="1"/>
  <c r="D305" i="5" a="1"/>
  <c r="D305" i="5" s="1"/>
  <c r="D304" i="5" a="1"/>
  <c r="D304" i="5" s="1"/>
  <c r="D303" i="5" a="1"/>
  <c r="D303" i="5" s="1"/>
  <c r="D302" i="5" a="1"/>
  <c r="D302" i="5" s="1"/>
  <c r="D301" i="5" a="1"/>
  <c r="D301" i="5" s="1"/>
  <c r="D300" i="5" a="1"/>
  <c r="D300" i="5" s="1"/>
  <c r="D299" i="5" a="1"/>
  <c r="D299" i="5" s="1"/>
  <c r="D298" i="5" a="1"/>
  <c r="D298" i="5" s="1"/>
  <c r="D297" i="5" a="1"/>
  <c r="D297" i="5" s="1"/>
  <c r="D296" i="5" a="1"/>
  <c r="D296" i="5" s="1"/>
  <c r="D295" i="5" a="1"/>
  <c r="D295" i="5" s="1"/>
  <c r="D294" i="5" a="1"/>
  <c r="D294" i="5" s="1"/>
  <c r="D293" i="5" a="1"/>
  <c r="D293" i="5" s="1"/>
  <c r="D292" i="5" a="1"/>
  <c r="D292" i="5" s="1"/>
  <c r="D291" i="5" a="1"/>
  <c r="D291" i="5" s="1"/>
  <c r="D290" i="5" a="1"/>
  <c r="D290" i="5" s="1"/>
  <c r="D289" i="5" a="1"/>
  <c r="D289" i="5" s="1"/>
  <c r="D288" i="5" a="1"/>
  <c r="D288" i="5" s="1"/>
  <c r="D287" i="5" a="1"/>
  <c r="D287" i="5" s="1"/>
  <c r="D286" i="5" a="1"/>
  <c r="D286" i="5" s="1"/>
  <c r="D285" i="5" a="1"/>
  <c r="D285" i="5" s="1"/>
  <c r="D284" i="5" a="1"/>
  <c r="D284" i="5" s="1"/>
  <c r="D283" i="5" a="1"/>
  <c r="D283" i="5" s="1"/>
  <c r="D282" i="5" a="1"/>
  <c r="D282" i="5" s="1"/>
  <c r="D281" i="5" a="1"/>
  <c r="D281" i="5" s="1"/>
  <c r="D280" i="5" a="1"/>
  <c r="D280" i="5" s="1"/>
  <c r="D279" i="5" a="1"/>
  <c r="D279" i="5" s="1"/>
  <c r="D278" i="5" a="1"/>
  <c r="D278" i="5" s="1"/>
  <c r="D277" i="5" a="1"/>
  <c r="D277" i="5" s="1"/>
  <c r="D276" i="5" a="1"/>
  <c r="D276" i="5" s="1"/>
  <c r="D275" i="5" a="1"/>
  <c r="D275" i="5" s="1"/>
  <c r="D274" i="5" a="1"/>
  <c r="D274" i="5" s="1"/>
  <c r="D273" i="5" a="1"/>
  <c r="D273" i="5" s="1"/>
  <c r="D272" i="5" a="1"/>
  <c r="D272" i="5" s="1"/>
  <c r="D271" i="5" a="1"/>
  <c r="D271" i="5" s="1"/>
  <c r="D270" i="5" a="1"/>
  <c r="D270" i="5" s="1"/>
  <c r="D269" i="5" a="1"/>
  <c r="D269" i="5" s="1"/>
  <c r="D268" i="5" a="1"/>
  <c r="D268" i="5" s="1"/>
  <c r="D267" i="5" a="1"/>
  <c r="D267" i="5" s="1"/>
  <c r="D266" i="5" a="1"/>
  <c r="D266" i="5" s="1"/>
  <c r="D265" i="5" a="1"/>
  <c r="D265" i="5" s="1"/>
  <c r="D264" i="5" a="1"/>
  <c r="D264" i="5" s="1"/>
  <c r="D263" i="5" a="1"/>
  <c r="D263" i="5" s="1"/>
  <c r="D262" i="5" a="1"/>
  <c r="D262" i="5" s="1"/>
  <c r="D261" i="5" a="1"/>
  <c r="D261" i="5" s="1"/>
  <c r="D260" i="5" a="1"/>
  <c r="D260" i="5" s="1"/>
  <c r="D259" i="5" a="1"/>
  <c r="D259" i="5" s="1"/>
  <c r="D258" i="5" a="1"/>
  <c r="D258" i="5" s="1"/>
  <c r="D257" i="5" a="1"/>
  <c r="D257" i="5" s="1"/>
  <c r="D256" i="5" a="1"/>
  <c r="D256" i="5" s="1"/>
  <c r="D255" i="5" a="1"/>
  <c r="D255" i="5" s="1"/>
  <c r="D254" i="5" a="1"/>
  <c r="D254" i="5" s="1"/>
  <c r="D253" i="5" a="1"/>
  <c r="D253" i="5" s="1"/>
  <c r="D252" i="5" a="1"/>
  <c r="D252" i="5" s="1"/>
  <c r="D251" i="5" a="1"/>
  <c r="D251" i="5" s="1"/>
  <c r="D250" i="5" a="1"/>
  <c r="D250" i="5" s="1"/>
  <c r="D249" i="5" a="1"/>
  <c r="D249" i="5" s="1"/>
  <c r="D248" i="5" a="1"/>
  <c r="D248" i="5" s="1"/>
  <c r="D247" i="5" a="1"/>
  <c r="D247" i="5" s="1"/>
  <c r="D246" i="5" a="1"/>
  <c r="D246" i="5" s="1"/>
  <c r="D245" i="5" a="1"/>
  <c r="D245" i="5" s="1"/>
  <c r="D244" i="5" a="1"/>
  <c r="D244" i="5" s="1"/>
  <c r="D243" i="5" a="1"/>
  <c r="D243" i="5" s="1"/>
  <c r="D242" i="5" a="1"/>
  <c r="D242" i="5" s="1"/>
  <c r="D121" i="5" a="1"/>
  <c r="D121" i="5" s="1"/>
  <c r="D120" i="5" a="1"/>
  <c r="D120" i="5" s="1"/>
  <c r="D119" i="5" a="1"/>
  <c r="D119" i="5" s="1"/>
  <c r="D118" i="5" a="1"/>
  <c r="D118" i="5" s="1"/>
  <c r="D117" i="5" a="1"/>
  <c r="D117" i="5" s="1"/>
  <c r="D116" i="5" a="1"/>
  <c r="D116" i="5" s="1"/>
  <c r="D115" i="5" a="1"/>
  <c r="D115" i="5" s="1"/>
  <c r="D114" i="5" a="1"/>
  <c r="D114" i="5" s="1"/>
  <c r="D113" i="5" a="1"/>
  <c r="D113" i="5" s="1"/>
  <c r="D112" i="5" a="1"/>
  <c r="D112" i="5" s="1"/>
  <c r="D111" i="5" a="1"/>
  <c r="D111" i="5" s="1"/>
  <c r="D110" i="5" a="1"/>
  <c r="D110" i="5" s="1"/>
  <c r="D109" i="5" a="1"/>
  <c r="D109" i="5" s="1"/>
  <c r="D108" i="5" a="1"/>
  <c r="D108" i="5" s="1"/>
  <c r="D107" i="5" a="1"/>
  <c r="D107" i="5" s="1"/>
  <c r="D106" i="5" a="1"/>
  <c r="D106" i="5" s="1"/>
  <c r="D105" i="5" a="1"/>
  <c r="D105" i="5" s="1"/>
  <c r="D104" i="5" a="1"/>
  <c r="D104" i="5" s="1"/>
  <c r="D103" i="5" a="1"/>
  <c r="D103" i="5" s="1"/>
  <c r="D102" i="5" a="1"/>
  <c r="D102" i="5" s="1"/>
  <c r="D101" i="5" a="1"/>
  <c r="D101" i="5" s="1"/>
  <c r="D100" i="5" a="1"/>
  <c r="D100" i="5" s="1"/>
  <c r="D99" i="5" a="1"/>
  <c r="D99" i="5" s="1"/>
  <c r="D98" i="5" a="1"/>
  <c r="D98" i="5" s="1"/>
  <c r="D97" i="5" a="1"/>
  <c r="D97" i="5" s="1"/>
  <c r="D96" i="5" a="1"/>
  <c r="D96" i="5" s="1"/>
  <c r="D95" i="5" a="1"/>
  <c r="D95" i="5" s="1"/>
  <c r="D94" i="5" a="1"/>
  <c r="D94" i="5" s="1"/>
  <c r="D93" i="5" a="1"/>
  <c r="D93" i="5" s="1"/>
  <c r="D92" i="5" a="1"/>
  <c r="D92" i="5" s="1"/>
  <c r="D91" i="5" a="1"/>
  <c r="D91" i="5" s="1"/>
  <c r="D90" i="5" a="1"/>
  <c r="D90" i="5" s="1"/>
  <c r="D89" i="5" a="1"/>
  <c r="D89" i="5" s="1"/>
  <c r="D88" i="5" a="1"/>
  <c r="D88" i="5" s="1"/>
  <c r="D87" i="5" a="1"/>
  <c r="D87" i="5" s="1"/>
  <c r="D86" i="5" a="1"/>
  <c r="D86" i="5" s="1"/>
  <c r="D85" i="5" a="1"/>
  <c r="D85" i="5" s="1"/>
  <c r="D84" i="5" a="1"/>
  <c r="D84" i="5" s="1"/>
  <c r="D83" i="5" a="1"/>
  <c r="D83" i="5" s="1"/>
  <c r="D82" i="5" a="1"/>
  <c r="D82" i="5" s="1"/>
  <c r="D81" i="5" a="1"/>
  <c r="D81" i="5" s="1"/>
  <c r="D80" i="5" a="1"/>
  <c r="D80" i="5" s="1"/>
  <c r="D79" i="5" a="1"/>
  <c r="D79" i="5" s="1"/>
  <c r="D78" i="5" a="1"/>
  <c r="D78" i="5" s="1"/>
  <c r="D77" i="5" a="1"/>
  <c r="D77" i="5" s="1"/>
  <c r="D76" i="5" a="1"/>
  <c r="D76" i="5" s="1"/>
  <c r="D75" i="5" a="1"/>
  <c r="D75" i="5" s="1"/>
  <c r="D74" i="5" a="1"/>
  <c r="D74" i="5" s="1"/>
  <c r="D73" i="5" a="1"/>
  <c r="D73" i="5" s="1"/>
  <c r="D72" i="5" a="1"/>
  <c r="D72" i="5" s="1"/>
  <c r="D71" i="5" a="1"/>
  <c r="D71" i="5" s="1"/>
  <c r="D70" i="5" a="1"/>
  <c r="D70" i="5" s="1"/>
  <c r="D69" i="5" a="1"/>
  <c r="D69" i="5" s="1"/>
  <c r="D68" i="5" a="1"/>
  <c r="D68" i="5" s="1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1" i="5" a="1"/>
  <c r="D61" i="5" s="1"/>
  <c r="D60" i="5" a="1"/>
  <c r="D60" i="5" s="1"/>
  <c r="D59" i="5" a="1"/>
  <c r="D59" i="5" s="1"/>
  <c r="D58" i="5" a="1"/>
  <c r="D58" i="5" s="1"/>
  <c r="D57" i="5" a="1"/>
  <c r="D57" i="5" s="1"/>
  <c r="D56" i="5" a="1"/>
  <c r="D56" i="5" s="1"/>
  <c r="D55" i="5" a="1"/>
  <c r="D55" i="5" s="1"/>
  <c r="D54" i="5" a="1"/>
  <c r="D54" i="5" s="1"/>
  <c r="D53" i="5" a="1"/>
  <c r="D53" i="5" s="1"/>
  <c r="D52" i="5" a="1"/>
  <c r="D52" i="5" s="1"/>
  <c r="D51" i="5" a="1"/>
  <c r="D51" i="5" s="1"/>
  <c r="D50" i="5" a="1"/>
  <c r="D50" i="5" s="1"/>
  <c r="D49" i="5" a="1"/>
  <c r="D49" i="5" s="1"/>
  <c r="D48" i="5" a="1"/>
  <c r="D48" i="5" s="1"/>
  <c r="D47" i="5" a="1"/>
  <c r="D47" i="5" s="1"/>
  <c r="D46" i="5" a="1"/>
  <c r="D46" i="5" s="1"/>
  <c r="D45" i="5" a="1"/>
  <c r="D45" i="5" s="1"/>
  <c r="D44" i="5" a="1"/>
  <c r="D44" i="5" s="1"/>
  <c r="D43" i="5" a="1"/>
  <c r="D43" i="5" s="1"/>
  <c r="D42" i="5" a="1"/>
  <c r="D42" i="5" s="1"/>
  <c r="D41" i="5" a="1"/>
  <c r="D41" i="5" s="1"/>
  <c r="D40" i="5" a="1"/>
  <c r="D40" i="5" s="1"/>
  <c r="D39" i="5" a="1"/>
  <c r="D39" i="5" s="1"/>
  <c r="D38" i="5" a="1"/>
  <c r="D38" i="5" s="1"/>
  <c r="D37" i="5" a="1"/>
  <c r="D37" i="5" s="1"/>
  <c r="D36" i="5" a="1"/>
  <c r="D36" i="5" s="1"/>
  <c r="D35" i="5" a="1"/>
  <c r="D35" i="5" s="1"/>
  <c r="D34" i="5" a="1"/>
  <c r="D34" i="5" s="1"/>
  <c r="D33" i="5" a="1"/>
  <c r="D33" i="5" s="1"/>
  <c r="D32" i="5" a="1"/>
  <c r="D32" i="5" s="1"/>
  <c r="D31" i="5" a="1"/>
  <c r="D31" i="5" s="1"/>
  <c r="D30" i="5" a="1"/>
  <c r="D30" i="5" s="1"/>
  <c r="D29" i="5" a="1"/>
  <c r="D29" i="5" s="1"/>
  <c r="D28" i="5" a="1"/>
  <c r="D28" i="5" s="1"/>
  <c r="D27" i="5" a="1"/>
  <c r="D27" i="5" s="1"/>
  <c r="D26" i="5" a="1"/>
  <c r="D26" i="5" s="1"/>
  <c r="D25" i="5" a="1"/>
  <c r="D25" i="5" s="1"/>
  <c r="D24" i="5" a="1"/>
  <c r="D24" i="5" s="1"/>
  <c r="D23" i="5" a="1"/>
  <c r="D23" i="5" s="1"/>
  <c r="D22" i="5" a="1"/>
  <c r="D22" i="5" s="1"/>
  <c r="D21" i="5" a="1"/>
  <c r="D21" i="5" s="1"/>
  <c r="D20" i="5" a="1"/>
  <c r="D20" i="5" s="1"/>
  <c r="D19" i="5" a="1"/>
  <c r="D19" i="5" s="1"/>
  <c r="D18" i="5" a="1"/>
  <c r="D18" i="5" s="1"/>
  <c r="D17" i="5" a="1"/>
  <c r="D17" i="5" s="1"/>
  <c r="D16" i="5" a="1"/>
  <c r="D16" i="5" s="1"/>
  <c r="D15" i="5" a="1"/>
  <c r="D15" i="5" s="1"/>
  <c r="D14" i="5" a="1"/>
  <c r="D14" i="5" s="1"/>
  <c r="D13" i="5" a="1"/>
  <c r="D13" i="5" s="1"/>
  <c r="D12" i="5" a="1"/>
  <c r="D12" i="5" s="1"/>
  <c r="D11" i="5" a="1"/>
  <c r="D11" i="5" s="1"/>
  <c r="D10" i="5" a="1"/>
  <c r="D10" i="5" s="1"/>
  <c r="D9" i="5" a="1"/>
  <c r="D9" i="5" s="1"/>
  <c r="D8" i="5" a="1"/>
  <c r="D8" i="5" s="1"/>
  <c r="D7" i="5" a="1"/>
  <c r="D7" i="5" s="1"/>
  <c r="D6" i="5" a="1"/>
  <c r="D6" i="5" s="1"/>
  <c r="D5" i="5" a="1"/>
  <c r="D5" i="5" s="1"/>
  <c r="D4" i="5" a="1"/>
  <c r="D4" i="5" s="1"/>
  <c r="D3" i="5" a="1"/>
  <c r="D3" i="5" s="1"/>
  <c r="B2" i="5" a="1"/>
  <c r="B2" i="5" s="1"/>
  <c r="D10" i="3"/>
  <c r="C10" i="3"/>
  <c r="B10" i="3"/>
  <c r="E10" i="3"/>
  <c r="G3" i="3"/>
  <c r="G4" i="3"/>
  <c r="G5" i="3"/>
  <c r="G6" i="3"/>
  <c r="G7" i="3"/>
  <c r="G8" i="3"/>
  <c r="G9" i="3"/>
  <c r="G11" i="3"/>
  <c r="G12" i="3"/>
  <c r="H3" i="3"/>
  <c r="H4" i="3"/>
  <c r="H5" i="3"/>
  <c r="H6" i="3"/>
  <c r="H7" i="3"/>
  <c r="H8" i="3"/>
  <c r="H9" i="3"/>
  <c r="H11" i="3"/>
  <c r="H12" i="3"/>
  <c r="H2" i="3"/>
  <c r="G2" i="3"/>
  <c r="F3" i="3"/>
  <c r="F4" i="3"/>
  <c r="F5" i="3"/>
  <c r="F6" i="3"/>
  <c r="F7" i="3"/>
  <c r="F8" i="3"/>
  <c r="F9" i="3"/>
  <c r="F11" i="3"/>
  <c r="F12" i="3"/>
  <c r="F2" i="3"/>
  <c r="D12" i="3"/>
  <c r="D11" i="3"/>
  <c r="D9" i="3"/>
  <c r="D8" i="3"/>
  <c r="D7" i="3"/>
  <c r="D5" i="3"/>
  <c r="D6" i="3"/>
  <c r="D4" i="3"/>
  <c r="D3" i="3"/>
  <c r="D2" i="3"/>
  <c r="C12" i="3"/>
  <c r="C11" i="3"/>
  <c r="C9" i="3"/>
  <c r="C8" i="3"/>
  <c r="C7" i="3"/>
  <c r="C6" i="3"/>
  <c r="C5" i="3"/>
  <c r="C4" i="3"/>
  <c r="C3" i="3"/>
  <c r="B12" i="3"/>
  <c r="B11" i="3"/>
  <c r="B9" i="3"/>
  <c r="B8" i="3"/>
  <c r="B7" i="3"/>
  <c r="B6" i="3"/>
  <c r="B5" i="3"/>
  <c r="B4" i="3"/>
  <c r="B3" i="3"/>
  <c r="C2" i="3"/>
  <c r="B2" i="3"/>
  <c r="E3" i="3"/>
  <c r="E2" i="3"/>
  <c r="E12" i="3"/>
  <c r="E11" i="3"/>
  <c r="E9" i="3"/>
  <c r="E8" i="3"/>
  <c r="E7" i="3"/>
  <c r="E6" i="3"/>
  <c r="E5" i="3"/>
  <c r="E4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10" i="3" l="1"/>
  <c r="F10" i="3"/>
  <c r="G10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<sst xmlns="http://schemas.openxmlformats.org/spreadsheetml/2006/main" count="41286" uniqueCount="8408">
  <si>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</si>
  <si>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</si>
  <si>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</si>
  <si>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</si>
  <si>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</si>
  <si>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</si>
  <si>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</si>
  <si>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</si>
  <si>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</si>
  <si>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</si>
  <si>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</si>
  <si>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</si>
  <si>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</si>
  <si>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</si>
  <si>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</si>
  <si>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</si>
  <si>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</si>
  <si>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</si>
  <si>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</si>
  <si>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</si>
  <si>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</si>
  <si>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</si>
  <si>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</si>
  <si>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</si>
  <si>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</si>
  <si>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</si>
  <si>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</si>
  <si>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</si>
  <si>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</si>
  <si>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</si>
  <si>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</si>
  <si>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</si>
  <si>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</si>
  <si>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</si>
  <si>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</si>
  <si>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</si>
  <si>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</si>
  <si>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</si>
  <si>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</si>
  <si>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</si>
  <si>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</si>
  <si>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</si>
  <si>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</si>
  <si>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</si>
  <si>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</si>
  <si>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</si>
  <si>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</si>
  <si>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</si>
  <si>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</si>
  <si>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</si>
  <si>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</si>
  <si>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</si>
  <si>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</si>
  <si>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</si>
  <si>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</si>
  <si>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</si>
  <si>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</si>
  <si>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</si>
  <si>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</si>
  <si>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</si>
  <si>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</si>
  <si>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</si>
  <si>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</si>
  <si>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</si>
  <si>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</si>
  <si>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</si>
  <si>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</si>
  <si>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</si>
  <si>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</si>
  <si>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</si>
  <si>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</si>
  <si>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</si>
  <si>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</si>
  <si>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</si>
  <si>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</si>
  <si>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</si>
  <si>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</si>
  <si>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</si>
  <si>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</si>
  <si>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</si>
  <si>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</si>
  <si>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</si>
  <si>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</si>
  <si>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</si>
  <si>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</si>
  <si>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</si>
  <si>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</si>
  <si>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</si>
  <si>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</si>
  <si>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</si>
  <si>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</si>
  <si>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</si>
  <si>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</si>
  <si>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</si>
  <si>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</si>
  <si>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</si>
  <si>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</si>
  <si>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</si>
  <si>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</si>
  <si>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</si>
  <si>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</si>
  <si>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</si>
  <si>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</si>
  <si>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</si>
  <si>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</si>
  <si>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</si>
  <si>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</si>
  <si>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</si>
  <si>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</si>
  <si>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</si>
  <si>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</si>
  <si>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</si>
  <si>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</si>
  <si>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</si>
  <si>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</si>
  <si>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</si>
  <si>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</si>
  <si>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</si>
  <si>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</si>
  <si>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</si>
  <si>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</si>
  <si>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</si>
  <si>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</si>
  <si>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</si>
  <si>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</si>
  <si>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</si>
  <si>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</si>
  <si>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</si>
  <si>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</si>
  <si>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</si>
  <si>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</si>
  <si>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</si>
  <si>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</si>
  <si>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</si>
  <si>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</si>
  <si>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</si>
  <si>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</si>
  <si>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</si>
  <si>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</si>
  <si>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</si>
  <si>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</si>
  <si>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</si>
  <si>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</si>
  <si>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</si>
  <si>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</si>
  <si>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</si>
  <si>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</si>
  <si>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</si>
  <si>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</si>
  <si>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</si>
  <si>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</si>
  <si>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</si>
  <si>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</si>
  <si>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</si>
  <si>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</si>
  <si>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</si>
  <si>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</si>
  <si>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</si>
  <si>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</si>
  <si>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</si>
  <si>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</si>
  <si>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</si>
  <si>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</si>
  <si>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</si>
  <si>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</si>
  <si>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</si>
  <si>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</si>
  <si>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</si>
  <si>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</si>
  <si>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</si>
  <si>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</si>
  <si>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</si>
  <si>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</si>
  <si>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</si>
  <si>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</si>
  <si>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</si>
  <si>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</si>
  <si>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</si>
  <si>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</si>
  <si>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</si>
  <si>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</si>
  <si>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</si>
  <si>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</si>
  <si>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</si>
  <si>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</si>
  <si>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</si>
  <si>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</si>
  <si>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</si>
  <si>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</si>
  <si>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</si>
  <si>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</si>
  <si>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</si>
  <si>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</si>
  <si>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</si>
  <si>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</si>
  <si>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</si>
  <si>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</si>
  <si>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</si>
  <si>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</si>
  <si>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</si>
  <si>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</si>
  <si>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</si>
  <si>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</si>
  <si>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</si>
  <si>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</si>
  <si>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</si>
  <si>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</si>
  <si>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</si>
  <si>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</si>
  <si>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</si>
  <si>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</si>
  <si>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</si>
  <si>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</si>
  <si>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</si>
  <si>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</si>
  <si>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</si>
  <si>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</si>
  <si>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</si>
  <si>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</si>
  <si>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</si>
  <si>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</si>
  <si>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</si>
  <si>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</si>
  <si>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</si>
  <si>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</si>
  <si>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</si>
  <si>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</si>
  <si>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</si>
  <si>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</si>
  <si>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</si>
  <si>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</si>
  <si>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</si>
  <si>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</si>
  <si>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</si>
  <si>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</si>
  <si>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</si>
  <si>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</si>
  <si>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</si>
  <si>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</si>
  <si>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</si>
  <si>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</si>
  <si>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</si>
  <si>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</si>
  <si>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</si>
  <si>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</si>
  <si>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</si>
  <si>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</si>
  <si>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</si>
  <si>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</si>
  <si>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</si>
  <si>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</si>
  <si>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</si>
  <si>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</si>
  <si>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</si>
  <si>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</si>
  <si>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</si>
  <si>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</si>
  <si>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</si>
  <si>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</si>
  <si>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</si>
  <si>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</si>
  <si>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</si>
  <si>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</si>
  <si>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</si>
  <si>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</si>
  <si>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</si>
  <si>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</si>
  <si>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</si>
  <si>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</si>
  <si>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</si>
  <si>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</si>
  <si>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</si>
  <si>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</si>
  <si>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</si>
  <si>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</si>
  <si>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</si>
  <si>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</si>
  <si>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</si>
  <si>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</si>
  <si>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</si>
  <si>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</si>
  <si>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</si>
  <si>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</si>
  <si>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</si>
  <si>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</si>
  <si>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</si>
  <si>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</si>
  <si>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</si>
  <si>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</si>
  <si>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</si>
  <si>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</si>
  <si>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</si>
  <si>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</si>
  <si>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</si>
  <si>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</si>
  <si>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</si>
  <si>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</si>
  <si>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</si>
  <si>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</si>
  <si>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</si>
  <si>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</si>
  <si>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</si>
  <si>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</si>
  <si>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</si>
  <si>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</si>
  <si>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</si>
  <si>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</si>
  <si>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</si>
  <si>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</si>
  <si>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</si>
  <si>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</si>
  <si>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</si>
  <si>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</si>
  <si>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</si>
  <si>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</si>
  <si>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</si>
  <si>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</si>
  <si>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</si>
  <si>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</si>
  <si>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</si>
  <si>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</si>
  <si>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</si>
  <si>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</si>
  <si>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</si>
  <si>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</si>
  <si>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</si>
  <si>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</si>
  <si>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</si>
  <si>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</si>
  <si>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</si>
  <si>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</si>
  <si>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</si>
  <si>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</si>
  <si>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</si>
  <si>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</si>
  <si>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</si>
  <si>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</si>
  <si>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</si>
  <si>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</si>
  <si>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</si>
  <si>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</si>
  <si>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</si>
  <si>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</si>
  <si>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</si>
  <si>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</si>
  <si>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</si>
  <si>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</si>
  <si>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</si>
  <si>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</si>
  <si>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</si>
  <si>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</si>
  <si>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</si>
  <si>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</si>
  <si>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</si>
  <si>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</si>
  <si>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</si>
  <si>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</si>
  <si>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</si>
  <si>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</si>
  <si>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</si>
  <si>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</si>
  <si>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</si>
  <si>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</si>
  <si>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</si>
  <si>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</si>
  <si>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</si>
  <si>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</si>
  <si>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</si>
  <si>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</si>
  <si>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</si>
  <si>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</si>
  <si>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</si>
  <si>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</si>
  <si>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</si>
  <si>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</si>
  <si>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</si>
  <si>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</si>
  <si>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</si>
  <si>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</si>
  <si>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</si>
  <si>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</si>
  <si>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</si>
  <si>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</si>
  <si>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</si>
  <si>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</si>
  <si>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</si>
  <si>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</si>
  <si>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</si>
  <si>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</si>
  <si>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</si>
  <si>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</si>
  <si>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</si>
  <si>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</si>
  <si>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</si>
  <si>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</si>
  <si>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</si>
  <si>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</si>
  <si>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</si>
  <si>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</si>
  <si>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</si>
  <si>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</si>
  <si>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</si>
  <si>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</si>
  <si>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</si>
  <si>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</si>
  <si>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</si>
  <si>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</si>
  <si>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</si>
  <si>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</si>
  <si>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</si>
  <si>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</si>
  <si>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</si>
  <si>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</si>
  <si>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</si>
  <si>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</si>
  <si>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</si>
  <si>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</si>
  <si>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</si>
  <si>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</si>
  <si>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</si>
  <si>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</si>
  <si>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</si>
  <si>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</si>
  <si>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</si>
  <si>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</si>
  <si>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</si>
  <si>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</si>
  <si>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</si>
  <si>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</si>
  <si>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</si>
  <si>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</si>
  <si>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</si>
  <si>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</si>
  <si>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</si>
  <si>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</si>
  <si>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</si>
  <si>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</si>
  <si>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</si>
  <si>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</si>
  <si>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</si>
  <si>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</si>
  <si>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</si>
  <si>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</si>
  <si>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</si>
  <si>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</si>
  <si>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</si>
  <si>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</si>
  <si>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</si>
  <si>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</si>
  <si>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</si>
  <si>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</si>
  <si>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</si>
  <si>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</si>
  <si>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</si>
  <si>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</si>
  <si>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</si>
  <si>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</si>
  <si>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</si>
  <si>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</si>
  <si>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</si>
  <si>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</si>
  <si>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</si>
  <si>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</si>
  <si>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</si>
  <si>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</si>
  <si>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</si>
  <si>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</si>
  <si>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</si>
  <si>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</si>
  <si>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</si>
  <si>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</si>
  <si>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</si>
  <si>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</si>
  <si>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</si>
  <si>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</si>
  <si>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</si>
  <si>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</si>
  <si>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</si>
  <si>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</si>
  <si>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</si>
  <si>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</si>
  <si>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</si>
  <si>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</si>
  <si>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</si>
  <si>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</si>
  <si>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</si>
  <si>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</si>
  <si>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</si>
  <si>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</si>
  <si>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</si>
  <si>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</si>
  <si>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</si>
  <si>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</si>
  <si>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</si>
  <si>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</si>
  <si>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</si>
  <si>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</si>
  <si>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</si>
  <si>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</si>
  <si>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</si>
  <si>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</si>
  <si>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</si>
  <si>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</si>
  <si>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</si>
  <si>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</si>
  <si>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</si>
  <si>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</si>
  <si>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</si>
  <si>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</si>
  <si>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</si>
  <si>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</si>
  <si>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</si>
  <si>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</si>
  <si>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</si>
  <si>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</si>
  <si>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</si>
  <si>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</si>
  <si>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</si>
  <si>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</si>
  <si>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</si>
  <si>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</si>
  <si>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</si>
  <si>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</si>
  <si>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</si>
  <si>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</si>
  <si>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</si>
  <si>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</si>
  <si>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</si>
  <si>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</si>
  <si>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</si>
  <si>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</si>
  <si>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</si>
  <si>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</si>
  <si>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</si>
  <si>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</si>
  <si>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</si>
  <si>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</si>
  <si>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</si>
  <si>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</si>
  <si>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</si>
  <si>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</si>
  <si>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</si>
  <si>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</si>
  <si>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</si>
  <si>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</si>
  <si>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</si>
  <si>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</si>
  <si>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</si>
  <si>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</si>
  <si>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</si>
  <si>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</si>
  <si>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</si>
  <si>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</si>
  <si>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</si>
  <si>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</si>
  <si>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</si>
  <si>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</si>
  <si>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</si>
  <si>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</si>
  <si>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</si>
  <si>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</si>
  <si>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</si>
  <si>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</si>
  <si>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</si>
  <si>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</si>
  <si>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</si>
  <si>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</si>
  <si>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</si>
  <si>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</si>
  <si>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</si>
  <si>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</si>
  <si>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</si>
  <si>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</si>
  <si>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</si>
  <si>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</si>
  <si>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</si>
  <si>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</si>
  <si>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</si>
  <si>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</si>
  <si>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</si>
  <si>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</si>
  <si>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</si>
  <si>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</si>
  <si>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</si>
  <si>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</si>
  <si>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</si>
  <si>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</si>
  <si>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</si>
  <si>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</si>
  <si>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</si>
  <si>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</si>
  <si>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</si>
  <si>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</si>
  <si>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</si>
  <si>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</si>
  <si>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</si>
  <si>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</si>
  <si>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</si>
  <si>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</si>
  <si>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</si>
  <si>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</si>
  <si>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</si>
  <si>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</si>
  <si>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</si>
  <si>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</si>
  <si>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</si>
  <si>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</si>
  <si>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</si>
  <si>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</si>
  <si>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</si>
  <si>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</si>
  <si>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</si>
  <si>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</si>
  <si>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</si>
  <si>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</si>
  <si>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</si>
  <si>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</si>
  <si>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</si>
  <si>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</si>
  <si>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</si>
  <si>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</si>
  <si>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</si>
  <si>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</si>
  <si>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</si>
  <si>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</si>
  <si>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</si>
  <si>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</si>
  <si>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</si>
  <si>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</si>
  <si>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</si>
  <si>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</si>
  <si>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</si>
  <si>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</si>
  <si>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</si>
  <si>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</si>
  <si>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</si>
  <si>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</si>
  <si>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</si>
  <si>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</si>
  <si>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</si>
  <si>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</si>
  <si>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</si>
  <si>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</si>
  <si>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</si>
  <si>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</si>
  <si>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</si>
  <si>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</si>
  <si>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</si>
  <si>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</si>
  <si>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</si>
  <si>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</si>
  <si>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</si>
  <si>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</si>
  <si>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</si>
  <si>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</si>
  <si>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</si>
  <si>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</si>
  <si>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</si>
  <si>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</si>
  <si>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</si>
  <si>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</si>
  <si>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</si>
  <si>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</si>
  <si>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</si>
  <si>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</si>
  <si>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</si>
  <si>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</si>
  <si>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</si>
  <si>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</si>
  <si>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</si>
  <si>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</si>
  <si>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</si>
  <si>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</si>
  <si>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</si>
  <si>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</si>
  <si>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</si>
  <si>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</si>
  <si>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</si>
  <si>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</si>
  <si>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</si>
  <si>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</si>
  <si>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</si>
  <si>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</si>
  <si>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</si>
  <si>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</si>
  <si>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</si>
  <si>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</si>
  <si>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</si>
  <si>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</si>
  <si>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</si>
  <si>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</si>
  <si>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</si>
  <si>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</si>
  <si>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</si>
  <si>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</si>
  <si>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</si>
  <si>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</si>
  <si>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</si>
  <si>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</si>
  <si>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</si>
  <si>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</si>
  <si>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</si>
  <si>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</si>
  <si>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</si>
  <si>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</si>
  <si>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</si>
  <si>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</si>
  <si>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</si>
  <si>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</si>
  <si>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</si>
  <si>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</si>
  <si>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</si>
  <si>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</si>
  <si>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</si>
  <si>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</si>
  <si>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</si>
  <si>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</si>
  <si>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</si>
  <si>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</si>
  <si>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</si>
  <si>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</si>
  <si>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</si>
  <si>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</si>
  <si>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</si>
  <si>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</si>
  <si>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</si>
  <si>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</si>
  <si>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</si>
  <si>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</si>
  <si>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</si>
  <si>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</si>
  <si>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</si>
  <si>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</si>
  <si>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</si>
  <si>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</si>
  <si>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</si>
  <si>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</si>
  <si>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</si>
  <si>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</si>
  <si>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</si>
  <si>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</si>
  <si>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</si>
  <si>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</si>
  <si>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</si>
  <si>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</si>
  <si>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</si>
  <si>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</si>
  <si>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</si>
  <si>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</si>
  <si>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</si>
  <si>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</si>
  <si>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</si>
  <si>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</si>
  <si>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</si>
  <si>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</si>
  <si>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</si>
  <si>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</si>
  <si>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</si>
  <si>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</si>
  <si>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</si>
  <si>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</si>
  <si>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</si>
  <si>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</si>
  <si>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</si>
  <si>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</si>
  <si>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</si>
  <si>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</si>
  <si>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</si>
  <si>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</si>
  <si>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</si>
  <si>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</si>
  <si>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</si>
  <si>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</si>
  <si>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</si>
  <si>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</si>
  <si>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</si>
  <si>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</si>
  <si>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</si>
  <si>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</si>
  <si>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</si>
  <si>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</si>
  <si>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</si>
  <si>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</si>
  <si>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</si>
  <si>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</si>
  <si>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</si>
  <si>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</si>
  <si>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</si>
  <si>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</si>
  <si>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</si>
  <si>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</si>
  <si>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</si>
  <si>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</si>
  <si>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</si>
  <si>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</si>
  <si>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</si>
  <si>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</si>
  <si>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</si>
  <si>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</si>
  <si>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</si>
  <si>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</si>
  <si>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</si>
  <si>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</si>
  <si>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</si>
  <si>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</si>
  <si>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</si>
  <si>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</si>
  <si>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</si>
  <si>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</si>
  <si>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</si>
  <si>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</si>
  <si>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</si>
  <si>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</si>
  <si>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</si>
  <si>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</si>
  <si>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</si>
  <si>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</si>
  <si>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</si>
  <si>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</si>
  <si>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</si>
  <si>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</si>
  <si>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</si>
  <si>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</si>
  <si>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</si>
  <si>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</si>
  <si>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</si>
  <si>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</si>
  <si>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</si>
  <si>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</si>
  <si>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</si>
  <si>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</si>
  <si>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</si>
  <si>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</si>
  <si>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</si>
  <si>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</si>
  <si>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</si>
  <si>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</si>
  <si>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</si>
  <si>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</si>
  <si>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</si>
  <si>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</si>
  <si>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</si>
  <si>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</si>
  <si>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</si>
  <si>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</si>
  <si>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</si>
  <si>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</si>
  <si>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</si>
  <si>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</si>
  <si>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</si>
  <si>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</si>
  <si>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</si>
  <si>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</si>
  <si>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</si>
  <si>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</si>
  <si>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</si>
  <si>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</si>
  <si>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</si>
  <si>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</si>
  <si>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</si>
  <si>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</si>
  <si>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</si>
  <si>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</si>
  <si>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</si>
  <si>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</si>
  <si>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</si>
  <si>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</si>
  <si>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</si>
  <si>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</si>
  <si>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</si>
  <si>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</si>
  <si>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</si>
  <si>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</si>
  <si>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</si>
  <si>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</si>
  <si>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</si>
  <si>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</si>
  <si>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</si>
  <si>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</si>
  <si>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</si>
  <si>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</si>
  <si>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</si>
  <si>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</si>
  <si>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</si>
  <si>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</si>
  <si>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</si>
  <si>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</si>
  <si>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</si>
  <si>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</si>
  <si>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</si>
  <si>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</si>
  <si>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</si>
  <si>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</si>
  <si>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</si>
  <si>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</si>
  <si>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</si>
  <si>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</si>
  <si>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</si>
  <si>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</si>
  <si>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</si>
  <si>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</si>
  <si>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</si>
  <si>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</si>
  <si>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</si>
  <si>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</si>
  <si>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</si>
  <si>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</si>
  <si>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</si>
  <si>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</si>
  <si>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</si>
  <si>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</si>
  <si>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</si>
  <si>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</si>
  <si>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</si>
  <si>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</si>
  <si>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</si>
  <si>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</si>
  <si>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</si>
  <si>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</si>
  <si>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</si>
  <si>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</si>
  <si>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</si>
  <si>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</si>
  <si>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</si>
  <si>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</si>
  <si>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</si>
  <si>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</si>
  <si>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</si>
  <si>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</si>
  <si>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</si>
  <si>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</si>
  <si>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</si>
  <si>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</si>
  <si>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</si>
  <si>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</si>
  <si>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</si>
  <si>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</si>
  <si>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</si>
  <si>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</si>
  <si>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</si>
  <si>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</si>
  <si>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</si>
  <si>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</si>
  <si>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</si>
  <si>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</si>
  <si>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</si>
  <si>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</si>
  <si>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</si>
  <si>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</si>
  <si>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</si>
  <si>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</si>
  <si>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</si>
  <si>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</si>
  <si>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</si>
  <si>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</si>
  <si>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</si>
  <si>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</si>
  <si>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</si>
  <si>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</si>
  <si>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</si>
  <si>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</si>
  <si>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</si>
  <si>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</si>
  <si>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</si>
  <si>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</si>
  <si>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</si>
  <si>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</si>
  <si>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</si>
  <si>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</si>
  <si>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</si>
  <si>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</si>
  <si>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</si>
  <si>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</si>
  <si>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</si>
  <si>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</si>
  <si>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</si>
  <si>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</si>
  <si>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</si>
  <si>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</si>
  <si>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</si>
  <si>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</si>
  <si>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</si>
  <si>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</si>
  <si>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</si>
  <si>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</si>
  <si>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</si>
  <si>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</si>
  <si>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</si>
  <si>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</si>
  <si>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</si>
  <si>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</si>
  <si>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</si>
  <si>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</si>
  <si>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</si>
  <si>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</si>
  <si>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</si>
  <si>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</si>
  <si>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</si>
  <si>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</si>
  <si>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</si>
  <si>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</si>
  <si>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</si>
  <si>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</si>
  <si>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</si>
  <si>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</si>
  <si>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</si>
  <si>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</si>
  <si>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</si>
  <si>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</si>
  <si>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</si>
  <si>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</si>
  <si>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</si>
  <si>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</si>
  <si>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</si>
  <si>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</si>
  <si>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</si>
  <si>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</si>
  <si>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</si>
  <si>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</si>
  <si>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</si>
  <si>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</si>
  <si>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</si>
  <si>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</si>
  <si>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</si>
  <si>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</si>
  <si>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</si>
  <si>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</si>
  <si>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</si>
  <si>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</si>
  <si>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</si>
  <si>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</si>
  <si>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</si>
  <si>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</si>
  <si>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</si>
  <si>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</si>
  <si>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</si>
  <si>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</si>
  <si>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</si>
  <si>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</si>
  <si>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</si>
  <si>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</si>
  <si>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</si>
  <si>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</si>
  <si>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</si>
  <si>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</si>
  <si>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</si>
  <si>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</si>
  <si>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</si>
  <si>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</si>
  <si>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</si>
  <si>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</si>
  <si>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</si>
  <si>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</si>
  <si>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</si>
  <si>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</si>
  <si>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</si>
  <si>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</si>
  <si>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</si>
  <si>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</si>
  <si>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</si>
  <si>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</si>
  <si>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</si>
  <si>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</si>
  <si>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</si>
  <si>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</si>
  <si>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</si>
  <si>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</si>
  <si>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</si>
  <si>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</si>
  <si>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</si>
  <si>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</si>
  <si>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</si>
  <si>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</si>
  <si>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</si>
  <si>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</si>
  <si>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</si>
  <si>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</si>
  <si>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</si>
  <si>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</si>
  <si>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</si>
  <si>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</si>
  <si>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</si>
  <si>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</si>
  <si>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</si>
  <si>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</si>
  <si>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</si>
  <si>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</si>
  <si>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</si>
  <si>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</si>
  <si>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</si>
  <si>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</si>
  <si>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</si>
  <si>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</si>
  <si>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</si>
  <si>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</si>
  <si>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</si>
  <si>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</si>
  <si>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</si>
  <si>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</si>
  <si>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</si>
  <si>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</si>
  <si>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</si>
  <si>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</si>
  <si>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</si>
  <si>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</si>
  <si>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</si>
  <si>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</si>
  <si>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</si>
  <si>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</si>
  <si>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</si>
  <si>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</si>
  <si>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</si>
  <si>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</si>
  <si>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</si>
  <si>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</si>
  <si>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</si>
  <si>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</si>
  <si>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</si>
  <si>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</si>
  <si>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</si>
  <si>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</si>
  <si>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</si>
  <si>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</si>
  <si>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</si>
  <si>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</si>
  <si>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</si>
  <si>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</si>
  <si>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</si>
  <si>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</si>
  <si>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</si>
  <si>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</si>
  <si>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</si>
  <si>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</si>
  <si>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</si>
  <si>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</si>
  <si>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</si>
  <si>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</si>
  <si>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</si>
  <si>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</si>
  <si>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</si>
  <si>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</si>
  <si>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</si>
  <si>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</si>
  <si>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</si>
  <si>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</si>
  <si>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</si>
  <si>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</si>
  <si>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</si>
  <si>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</si>
  <si>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</si>
  <si>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</si>
  <si>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</si>
  <si>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</si>
  <si>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</si>
  <si>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</si>
  <si>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</si>
  <si>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</si>
  <si>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</si>
  <si>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</si>
  <si>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</si>
  <si>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</si>
  <si>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</si>
  <si>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</si>
  <si>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</si>
  <si>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</si>
  <si>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</si>
  <si>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</si>
  <si>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</si>
  <si>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</si>
  <si>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</si>
  <si>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</si>
  <si>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</si>
  <si>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</si>
  <si>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</si>
  <si>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</si>
  <si>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</si>
  <si>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</si>
  <si>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</si>
  <si>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</si>
  <si>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</si>
  <si>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</si>
  <si>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</si>
  <si>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</si>
  <si>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</si>
  <si>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</si>
  <si>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</si>
  <si>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</si>
  <si>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</si>
  <si>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</si>
  <si>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</si>
  <si>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</si>
  <si>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</si>
  <si>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</si>
  <si>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</si>
  <si>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</si>
  <si>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</si>
  <si>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</si>
  <si>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</si>
  <si>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</si>
  <si>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</si>
  <si>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</si>
  <si>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</si>
  <si>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</si>
  <si>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</si>
  <si>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</si>
  <si>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</si>
  <si>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</si>
  <si>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</si>
  <si>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</si>
  <si>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</si>
  <si>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</si>
  <si>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</si>
  <si>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</si>
  <si>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</si>
  <si>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</si>
  <si>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</si>
  <si>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</si>
  <si>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</si>
  <si>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</si>
  <si>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</si>
  <si>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</si>
  <si>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</si>
  <si>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</si>
  <si>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</si>
  <si>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</si>
  <si>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</si>
  <si>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</si>
  <si>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</si>
  <si>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</si>
  <si>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</si>
  <si>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</si>
  <si>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</si>
  <si>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</si>
  <si>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</si>
  <si>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</si>
  <si>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</si>
  <si>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</si>
  <si>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</si>
  <si>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</si>
  <si>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</si>
  <si>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</si>
  <si>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</si>
  <si>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</si>
  <si>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</si>
  <si>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</si>
  <si>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</si>
  <si>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</si>
  <si>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</si>
  <si>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</si>
  <si>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</si>
  <si>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</si>
  <si>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</si>
  <si>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</si>
  <si>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</si>
  <si>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</si>
  <si>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</si>
  <si>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</si>
  <si>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</si>
  <si>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</si>
  <si>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</si>
  <si>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</si>
  <si>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</si>
  <si>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</si>
  <si>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</si>
  <si>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</si>
  <si>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</si>
  <si>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</si>
  <si>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</si>
  <si>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</si>
  <si>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</si>
  <si>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</si>
  <si>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</si>
  <si>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</si>
  <si>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</si>
  <si>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</si>
  <si>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</si>
  <si>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</si>
  <si>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</si>
  <si>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</si>
  <si>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</si>
  <si>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</si>
  <si>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</si>
  <si>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</si>
  <si>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</si>
  <si>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</si>
  <si>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</si>
  <si>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</si>
  <si>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</si>
  <si>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</si>
  <si>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</si>
  <si>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</si>
  <si>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</si>
  <si>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</si>
  <si>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</si>
  <si>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</si>
  <si>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</si>
  <si>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</si>
  <si>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</si>
  <si>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</si>
  <si>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</si>
  <si>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</si>
  <si>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</si>
  <si>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</si>
  <si>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</si>
  <si>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</si>
  <si>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</si>
  <si>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</si>
  <si>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</si>
  <si>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</si>
  <si>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</si>
  <si>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</si>
  <si>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</si>
  <si>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</si>
  <si>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</si>
  <si>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</si>
  <si>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</si>
  <si>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</si>
  <si>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</si>
  <si>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</si>
  <si>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</si>
  <si>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</si>
  <si>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</si>
  <si>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</si>
  <si>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</si>
  <si>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</si>
  <si>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</si>
  <si>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</si>
  <si>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</si>
  <si>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</si>
  <si>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</si>
  <si>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</si>
  <si>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</si>
  <si>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</si>
  <si>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</si>
  <si>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</si>
  <si>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</si>
  <si>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</si>
  <si>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</si>
  <si>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</si>
  <si>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</si>
  <si>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</si>
  <si>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</si>
  <si>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</si>
  <si>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</si>
  <si>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</si>
  <si>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</si>
  <si>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</si>
  <si>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</si>
  <si>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</si>
  <si>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</si>
  <si>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</si>
  <si>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</si>
  <si>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</si>
  <si>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</si>
  <si>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</si>
  <si>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</si>
  <si>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</si>
  <si>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</si>
  <si>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</si>
  <si>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</si>
  <si>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</si>
  <si>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</si>
  <si>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</si>
  <si>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</si>
  <si>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</si>
  <si>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</si>
  <si>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</si>
  <si>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</si>
  <si>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</si>
  <si>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</si>
  <si>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</si>
  <si>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</si>
  <si>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</si>
  <si>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</si>
  <si>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</si>
  <si>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</si>
  <si>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</si>
  <si>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</si>
  <si>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</si>
  <si>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</si>
  <si>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</si>
  <si>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</si>
  <si>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</si>
  <si>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</si>
  <si>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</si>
  <si>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</si>
  <si>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</si>
  <si>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</si>
  <si>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</si>
  <si>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</si>
  <si>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</si>
  <si>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</si>
  <si>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</si>
  <si>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</si>
  <si>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</si>
  <si>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</si>
  <si>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</si>
  <si>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</si>
  <si>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</si>
  <si>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</si>
  <si>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</si>
  <si>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</si>
  <si>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</si>
  <si>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</si>
  <si>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</si>
  <si>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</si>
  <si>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</si>
  <si>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</si>
  <si>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</si>
  <si>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</si>
  <si>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</si>
  <si>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</si>
  <si>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</si>
  <si>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</si>
  <si>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</si>
  <si>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</si>
  <si>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</si>
  <si>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</si>
  <si>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</si>
  <si>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</si>
  <si>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</si>
  <si>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</si>
  <si>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</si>
  <si>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</si>
  <si>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</si>
  <si>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</si>
  <si>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</si>
  <si>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</si>
  <si>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</si>
  <si>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</si>
  <si>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</si>
  <si>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</si>
  <si>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</si>
  <si>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</si>
  <si>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</si>
  <si>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</si>
  <si>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</si>
  <si>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</si>
  <si>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</si>
  <si>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</si>
  <si>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</si>
  <si>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</si>
  <si>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</si>
  <si>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</si>
  <si>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</si>
  <si>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</si>
  <si>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</si>
  <si>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</si>
  <si>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</si>
  <si>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</si>
  <si>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</si>
  <si>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</si>
  <si>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</si>
  <si>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</si>
  <si>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</si>
  <si>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</si>
  <si>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</si>
  <si>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</si>
  <si>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</si>
  <si>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</si>
  <si>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</si>
  <si>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</si>
  <si>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</si>
  <si>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</si>
  <si>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</si>
  <si>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</si>
  <si>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</si>
  <si>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</si>
  <si>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</si>
  <si>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</si>
  <si>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</si>
  <si>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</si>
  <si>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</si>
  <si>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</si>
  <si>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</si>
  <si>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</si>
  <si>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</si>
  <si>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</si>
  <si>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</si>
  <si>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</si>
  <si>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</si>
  <si>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</si>
  <si>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</si>
  <si>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</si>
  <si>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</si>
  <si>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</si>
  <si>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</si>
  <si>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</si>
  <si>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</si>
  <si>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</si>
  <si>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</si>
  <si>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</si>
  <si>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</si>
  <si>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</si>
  <si>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</si>
  <si>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</si>
  <si>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</si>
  <si>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</si>
  <si>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</si>
  <si>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</si>
  <si>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</si>
  <si>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</si>
  <si>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</si>
  <si>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</si>
  <si>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</si>
  <si>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</si>
  <si>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</si>
  <si>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</si>
  <si>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</si>
  <si>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</si>
  <si>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</si>
  <si>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</si>
  <si>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</si>
  <si>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</si>
  <si>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</si>
  <si>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</si>
  <si>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</si>
  <si>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</si>
  <si>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</si>
  <si>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</si>
  <si>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</si>
  <si>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</si>
  <si>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</si>
  <si>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</si>
  <si>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</si>
  <si>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</si>
  <si>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</si>
  <si>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</si>
  <si>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</si>
  <si>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</si>
  <si>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</si>
  <si>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</si>
  <si>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</si>
  <si>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</si>
  <si>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</si>
  <si>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</si>
  <si>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</si>
  <si>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</si>
  <si>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</si>
  <si>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</si>
  <si>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</si>
  <si>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</si>
  <si>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</si>
  <si>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</si>
  <si>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</si>
  <si>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</si>
  <si>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</si>
  <si>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</si>
  <si>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</si>
  <si>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</si>
  <si>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</si>
  <si>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</si>
  <si>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</si>
  <si>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</si>
  <si>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</si>
  <si>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</si>
  <si>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</si>
  <si>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</si>
  <si>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</si>
  <si>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</si>
  <si>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</si>
  <si>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</si>
  <si>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</si>
  <si>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</si>
  <si>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</si>
  <si>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</si>
  <si>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</si>
  <si>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</si>
  <si>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</si>
  <si>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</si>
  <si>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</si>
  <si>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</si>
  <si>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</si>
  <si>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</si>
  <si>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</si>
  <si>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</si>
  <si>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</si>
  <si>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</si>
  <si>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</si>
  <si>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</si>
  <si>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</si>
  <si>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</si>
  <si>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</si>
  <si>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</si>
  <si>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</si>
  <si>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</si>
  <si>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</si>
  <si>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</si>
  <si>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</si>
  <si>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</si>
  <si>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</si>
  <si>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</si>
  <si>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</si>
  <si>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</si>
  <si>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</si>
  <si>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</si>
  <si>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</si>
  <si>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</si>
  <si>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</si>
  <si>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</si>
  <si>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</si>
  <si>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</si>
  <si>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</si>
  <si>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</si>
  <si>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</si>
  <si>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</si>
  <si>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</si>
  <si>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</si>
  <si>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</si>
  <si>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</si>
  <si>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</si>
  <si>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</si>
  <si>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</si>
  <si>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</si>
  <si>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</si>
  <si>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</si>
  <si>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</si>
  <si>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</si>
  <si>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</si>
  <si>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</si>
  <si>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</si>
  <si>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</si>
  <si>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</si>
  <si>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</si>
  <si>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</si>
  <si>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</si>
  <si>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</si>
  <si>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</si>
  <si>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</si>
  <si>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</si>
  <si>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</si>
  <si>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</si>
  <si>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</si>
  <si>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</si>
  <si>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</si>
  <si>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</si>
  <si>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</si>
  <si>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</si>
  <si>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</si>
  <si>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</si>
  <si>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</si>
  <si>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</si>
  <si>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</si>
  <si>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</si>
  <si>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</si>
  <si>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</si>
  <si>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</si>
  <si>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</si>
  <si>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</si>
  <si>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</si>
  <si>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</si>
  <si>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</si>
  <si>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</si>
  <si>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</si>
  <si>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</si>
  <si>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</si>
  <si>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</si>
  <si>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</si>
  <si>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</si>
  <si>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</si>
  <si>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</si>
  <si>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</si>
  <si>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</si>
  <si>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</si>
  <si>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</si>
  <si>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</si>
  <si>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</si>
  <si>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</si>
  <si>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</si>
  <si>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</si>
  <si>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</si>
  <si>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</si>
  <si>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</si>
  <si>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</si>
  <si>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</si>
  <si>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</si>
  <si>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</si>
  <si>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</si>
  <si>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</si>
  <si>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</si>
  <si>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</si>
  <si>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</si>
  <si>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</si>
  <si>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</si>
  <si>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</si>
  <si>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</si>
  <si>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</si>
  <si>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</si>
  <si>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</si>
  <si>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</si>
  <si>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</si>
  <si>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</si>
  <si>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</si>
  <si>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</si>
  <si>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</si>
  <si>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</si>
  <si>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</si>
  <si>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</si>
  <si>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</si>
  <si>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</si>
  <si>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</si>
  <si>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</si>
  <si>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</si>
  <si>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</si>
  <si>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</si>
  <si>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</si>
  <si>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</si>
  <si>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</si>
  <si>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</si>
  <si>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</si>
  <si>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</si>
  <si>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</si>
  <si>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</si>
  <si>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</si>
  <si>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</si>
  <si>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</si>
  <si>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</si>
  <si>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</si>
  <si>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</si>
  <si>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</si>
  <si>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</si>
  <si>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</si>
  <si>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</si>
  <si>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</si>
  <si>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</si>
  <si>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</si>
  <si>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</si>
  <si>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</si>
  <si>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</si>
  <si>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</si>
  <si>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</si>
  <si>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</si>
  <si>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</si>
  <si>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</si>
  <si>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</si>
  <si>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</si>
  <si>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</si>
  <si>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</si>
  <si>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</si>
  <si>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</si>
  <si>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</si>
  <si>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</si>
  <si>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</si>
  <si>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</si>
  <si>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</si>
  <si>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</si>
  <si>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</si>
  <si>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</si>
  <si>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</si>
  <si>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</si>
  <si>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</si>
  <si>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</si>
  <si>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</si>
  <si>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</si>
  <si>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</si>
  <si>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</si>
  <si>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</si>
  <si>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</si>
  <si>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</si>
  <si>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</si>
  <si>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</si>
  <si>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</si>
  <si>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</si>
  <si>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</si>
  <si>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</si>
  <si>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</si>
  <si>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</si>
  <si>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</si>
  <si>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</si>
  <si>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</si>
  <si>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</si>
  <si>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</si>
  <si>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</si>
  <si>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</si>
  <si>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</si>
  <si>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</si>
  <si>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</si>
  <si>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</si>
  <si>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</si>
  <si>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</si>
  <si>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</si>
  <si>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</si>
  <si>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</si>
  <si>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</si>
  <si>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</si>
  <si>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</si>
  <si>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</si>
  <si>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</si>
  <si>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</si>
  <si>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</si>
  <si>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</si>
  <si>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</si>
  <si>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</si>
  <si>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</si>
  <si>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</si>
  <si>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</si>
  <si>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</si>
  <si>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</si>
  <si>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</si>
  <si>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</si>
  <si>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</si>
  <si>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</si>
  <si>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</si>
  <si>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</si>
  <si>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</si>
  <si>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</si>
  <si>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</si>
  <si>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</si>
  <si>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</si>
  <si>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</si>
  <si>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</si>
  <si>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</si>
  <si>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</si>
  <si>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</si>
  <si>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</si>
  <si>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</si>
  <si>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</si>
  <si>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</si>
  <si>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</si>
  <si>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</si>
  <si>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</si>
  <si>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</si>
  <si>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</si>
  <si>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</si>
  <si>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</si>
  <si>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</si>
  <si>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</si>
  <si>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</si>
  <si>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</si>
  <si>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</si>
  <si>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</si>
  <si>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</si>
  <si>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</si>
  <si>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</si>
  <si>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</si>
  <si>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</si>
  <si>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</si>
  <si>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</si>
  <si>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</si>
  <si>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</si>
  <si>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</si>
  <si>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</si>
  <si>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</si>
  <si>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</si>
  <si>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</si>
  <si>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</si>
  <si>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</si>
  <si>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</si>
  <si>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</si>
  <si>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</si>
  <si>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</si>
  <si>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</si>
  <si>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</si>
  <si>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</si>
  <si>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</si>
  <si>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</si>
  <si>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</si>
  <si>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</si>
  <si>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</si>
  <si>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</si>
  <si>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</si>
  <si>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</si>
  <si>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</si>
  <si>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</si>
  <si>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</si>
  <si>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</si>
  <si>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</si>
  <si>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</si>
  <si>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</si>
  <si>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</si>
  <si>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</si>
  <si>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</si>
  <si>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</si>
  <si>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</si>
  <si>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</si>
  <si>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</si>
  <si>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</si>
  <si>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</si>
  <si>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</si>
  <si>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</si>
  <si>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</si>
  <si>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</si>
  <si>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</si>
  <si>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</si>
  <si>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</si>
  <si>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</si>
  <si>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</si>
  <si>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</si>
  <si>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</si>
  <si>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</si>
  <si>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</si>
  <si>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</si>
  <si>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</si>
  <si>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</si>
  <si>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</si>
  <si>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</si>
  <si>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</si>
  <si>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</si>
  <si>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</si>
  <si>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</si>
  <si>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</si>
  <si>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</si>
  <si>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</si>
  <si>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</si>
  <si>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</si>
  <si>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</si>
  <si>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</si>
  <si>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</si>
  <si>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</si>
  <si>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</si>
  <si>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</si>
  <si>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</si>
  <si>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</si>
  <si>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</si>
  <si>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</si>
  <si>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</si>
  <si>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</si>
  <si>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</si>
  <si>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</si>
  <si>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</si>
  <si>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</si>
  <si>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</si>
  <si>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</si>
  <si>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</si>
  <si>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</si>
  <si>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</si>
  <si>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</si>
  <si>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</si>
  <si>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</si>
  <si>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</si>
  <si>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</si>
  <si>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</si>
  <si>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</si>
  <si>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</si>
  <si>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</si>
  <si>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</si>
  <si>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</si>
  <si>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</si>
  <si>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</si>
  <si>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</si>
  <si>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</si>
  <si>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</si>
  <si>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</si>
  <si>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</si>
  <si>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</si>
  <si>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</si>
  <si>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</si>
  <si>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</si>
  <si>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</si>
  <si>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</si>
  <si>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</si>
  <si>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</si>
  <si>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</si>
  <si>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</si>
  <si>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</si>
  <si>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</si>
  <si>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</si>
  <si>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</si>
  <si>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</si>
  <si>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</si>
  <si>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</si>
  <si>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</si>
  <si>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</si>
  <si>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</si>
  <si>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</si>
  <si>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</si>
  <si>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</si>
  <si>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</si>
  <si>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</si>
  <si>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</si>
  <si>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</si>
  <si>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</si>
  <si>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</si>
  <si>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</si>
  <si>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</si>
  <si>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</si>
  <si>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</si>
  <si>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</si>
  <si>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</si>
  <si>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</si>
  <si>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</si>
  <si>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</si>
  <si>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</si>
  <si>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</si>
  <si>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</si>
  <si>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</si>
  <si>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</si>
  <si>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</si>
  <si>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</si>
  <si>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</si>
  <si>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</si>
  <si>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</si>
  <si>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</si>
  <si>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</si>
  <si>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</si>
  <si>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</si>
  <si>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</si>
  <si>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</si>
  <si>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</si>
  <si>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</si>
  <si>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</si>
  <si>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</si>
  <si>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</si>
  <si>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</si>
  <si>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</si>
  <si>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</si>
  <si>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</si>
  <si>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</si>
  <si>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</si>
  <si>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</si>
  <si>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</si>
  <si>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</si>
  <si>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</si>
  <si>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</si>
  <si>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</si>
  <si>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</si>
  <si>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</si>
  <si>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</si>
  <si>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</si>
  <si>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</si>
  <si>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</si>
  <si>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</si>
  <si>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</si>
  <si>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</si>
  <si>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</si>
  <si>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</si>
  <si>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</si>
  <si>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</si>
  <si>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</si>
  <si>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</si>
  <si>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</si>
  <si>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</si>
  <si>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</si>
  <si>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</si>
  <si>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</si>
  <si>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</si>
  <si>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</si>
  <si>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</si>
  <si>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</si>
  <si>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</si>
  <si>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</si>
  <si>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</si>
  <si>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</si>
  <si>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</si>
  <si>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</si>
  <si>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</si>
  <si>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</si>
  <si>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</si>
  <si>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</si>
  <si>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</si>
  <si>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</si>
  <si>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</si>
  <si>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</si>
  <si>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</si>
  <si>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</si>
  <si>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</si>
  <si>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</si>
  <si>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</si>
  <si>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</si>
  <si>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</si>
  <si>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</si>
  <si>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</si>
  <si>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</si>
  <si>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</si>
  <si>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</si>
  <si>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</si>
  <si>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</si>
  <si>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</si>
  <si>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</si>
  <si>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</si>
  <si>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</si>
  <si>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</si>
  <si>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</si>
  <si>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</si>
  <si>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</si>
  <si>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</si>
  <si>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</si>
  <si>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</si>
  <si>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</si>
  <si>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</si>
  <si>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</si>
  <si>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</si>
  <si>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</si>
  <si>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</si>
  <si>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</si>
  <si>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</si>
  <si>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</si>
  <si>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</si>
  <si>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</si>
  <si>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</si>
  <si>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</si>
  <si>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</si>
  <si>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</si>
  <si>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</si>
  <si>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</si>
  <si>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</si>
  <si>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</si>
  <si>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</si>
  <si>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</si>
  <si>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</si>
  <si>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</si>
  <si>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</si>
  <si>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</si>
  <si>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</si>
  <si>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</si>
  <si>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</si>
  <si>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</si>
  <si>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</si>
  <si>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</si>
  <si>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</si>
  <si>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</si>
  <si>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</si>
  <si>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</si>
  <si>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</si>
  <si>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</si>
  <si>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</si>
  <si>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</si>
  <si>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</si>
  <si>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</si>
  <si>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</si>
  <si>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</si>
  <si>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</si>
  <si>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</si>
  <si>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</si>
  <si>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</si>
  <si>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</si>
  <si>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</si>
  <si>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</si>
  <si>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</si>
  <si>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</si>
  <si>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</si>
  <si>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</si>
  <si>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</si>
  <si>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</si>
  <si>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</si>
  <si>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</si>
  <si>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</si>
  <si>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</si>
  <si>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</si>
  <si>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</si>
  <si>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</si>
  <si>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</si>
  <si>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</si>
  <si>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</si>
  <si>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</si>
  <si>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</si>
  <si>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</si>
  <si>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</si>
  <si>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</si>
  <si>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</si>
  <si>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</si>
  <si>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</si>
  <si>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</si>
  <si>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</si>
  <si>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</si>
  <si>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</si>
  <si>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</si>
  <si>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</si>
  <si>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</si>
  <si>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</si>
  <si>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</si>
  <si>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</si>
  <si>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</si>
  <si>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</si>
  <si>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</si>
  <si>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</si>
  <si>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</si>
  <si>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</si>
  <si>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</si>
  <si>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</si>
  <si>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</si>
  <si>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</si>
  <si>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</si>
  <si>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</si>
  <si>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</si>
  <si>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</si>
  <si>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</si>
  <si>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</si>
  <si>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</si>
  <si>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</si>
  <si>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</si>
  <si>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</si>
  <si>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</si>
  <si>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</si>
  <si>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</si>
  <si>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</si>
  <si>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</si>
  <si>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</si>
  <si>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</si>
  <si>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</si>
  <si>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</si>
  <si>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</si>
  <si>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</si>
  <si>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</si>
  <si>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</si>
  <si>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</si>
  <si>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</si>
  <si>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</si>
  <si>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</si>
  <si>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</si>
  <si>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</si>
  <si>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</si>
  <si>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</si>
  <si>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</si>
  <si>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</si>
  <si>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</si>
  <si>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</si>
  <si>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</si>
  <si>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</si>
  <si>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</si>
  <si>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</si>
  <si>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</si>
  <si>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</si>
  <si>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</si>
  <si>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</si>
  <si>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</si>
  <si>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</si>
  <si>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</si>
  <si>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</si>
  <si>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</si>
  <si>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</si>
  <si>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</si>
  <si>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</si>
  <si>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</si>
  <si>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</si>
  <si>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</si>
  <si>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</si>
  <si>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</si>
  <si>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</si>
  <si>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</si>
  <si>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</si>
  <si>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</si>
  <si>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</si>
  <si>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</si>
  <si>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</si>
  <si>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</si>
  <si>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</si>
  <si>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</si>
  <si>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</si>
  <si>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</si>
  <si>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</si>
  <si>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</si>
  <si>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</si>
  <si>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</si>
  <si>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</si>
  <si>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</si>
  <si>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</si>
  <si>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</si>
  <si>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</si>
  <si>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</si>
  <si>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</si>
  <si>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</si>
  <si>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</si>
  <si>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</si>
  <si>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</si>
  <si>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</si>
  <si>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</si>
  <si>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</si>
  <si>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</si>
  <si>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</si>
  <si>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</si>
  <si>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</si>
  <si>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</si>
  <si>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</si>
  <si>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</si>
  <si>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</si>
  <si>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</si>
  <si>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</si>
  <si>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</si>
  <si>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</si>
  <si>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</si>
  <si>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</si>
  <si>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</si>
  <si>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</si>
  <si>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</si>
  <si>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</si>
  <si>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</si>
  <si>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</si>
  <si>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</si>
  <si>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</si>
  <si>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</si>
  <si>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</si>
  <si>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</si>
  <si>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</si>
  <si>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</si>
  <si>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</si>
  <si>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</si>
  <si>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</si>
  <si>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</si>
  <si>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</si>
  <si>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</si>
  <si>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</si>
  <si>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</si>
  <si>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</si>
  <si>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</si>
  <si>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</si>
  <si>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</si>
  <si>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</si>
  <si>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</si>
  <si>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</si>
  <si>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</si>
  <si>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</si>
  <si>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</si>
  <si>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</si>
  <si>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</si>
  <si>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</si>
  <si>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</si>
  <si>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</si>
  <si>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</si>
  <si>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</si>
  <si>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</si>
  <si>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</si>
  <si>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</si>
  <si>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</si>
  <si>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</si>
  <si>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</si>
  <si>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</si>
  <si>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</si>
  <si>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</si>
  <si>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</si>
  <si>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</si>
  <si>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</si>
  <si>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</si>
  <si>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</si>
  <si>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</si>
  <si>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</si>
  <si>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</si>
  <si>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</si>
  <si>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</si>
  <si>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</si>
  <si>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</si>
  <si>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</si>
  <si>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</si>
  <si>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</si>
  <si>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</si>
  <si>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</si>
  <si>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</si>
  <si>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</si>
  <si>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</si>
  <si>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</si>
  <si>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</si>
  <si>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</si>
  <si>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</si>
  <si>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</si>
  <si>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</si>
  <si>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</si>
  <si>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</si>
  <si>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</si>
  <si>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</si>
  <si>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</si>
  <si>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</si>
  <si>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</si>
  <si>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</si>
  <si>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</si>
  <si>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</si>
  <si>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</si>
  <si>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</si>
  <si>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</si>
  <si>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</si>
  <si>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</si>
  <si>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</si>
  <si>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</si>
  <si>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</si>
  <si>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</si>
  <si>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</si>
  <si>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</si>
  <si>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</si>
  <si>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</si>
  <si>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</si>
  <si>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</si>
  <si>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</si>
  <si>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</si>
  <si>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</si>
  <si>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</si>
  <si>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</si>
  <si>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</si>
  <si>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</si>
  <si>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</si>
  <si>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</si>
  <si>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</si>
  <si>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</si>
  <si>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</si>
  <si>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</si>
  <si>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</si>
  <si>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</si>
  <si>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</si>
  <si>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</si>
  <si>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</si>
  <si>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</si>
  <si>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</si>
  <si>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</si>
  <si>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</si>
  <si>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</si>
  <si>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</si>
  <si>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</si>
  <si>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</si>
  <si>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</si>
  <si>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</si>
  <si>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</si>
  <si>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</si>
  <si>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</si>
  <si>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</si>
  <si>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</si>
  <si>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</si>
  <si>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</si>
  <si>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</si>
  <si>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</si>
  <si>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</si>
  <si>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</si>
  <si>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</si>
  <si>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</si>
  <si>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</si>
  <si>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</si>
  <si>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</si>
  <si>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</si>
  <si>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</si>
  <si>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</si>
  <si>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</si>
  <si>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</si>
  <si>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</si>
  <si>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</si>
  <si>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</si>
  <si>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</si>
  <si>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</si>
  <si>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</si>
  <si>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</si>
  <si>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</si>
  <si>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</si>
  <si>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</si>
  <si>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</si>
  <si>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</si>
  <si>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</si>
  <si>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</si>
  <si>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</si>
  <si>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</si>
  <si>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</si>
  <si>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</si>
  <si>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</si>
  <si>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</si>
  <si>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</si>
  <si>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</si>
  <si>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</si>
  <si>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</si>
  <si>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</si>
  <si>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</si>
  <si>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</si>
  <si>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</si>
  <si>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</si>
  <si>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</si>
  <si>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</si>
  <si>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</si>
  <si>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</si>
  <si>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</si>
  <si>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</si>
  <si>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</si>
  <si>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</si>
  <si>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</si>
  <si>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</si>
  <si>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</si>
  <si>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</si>
  <si>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</si>
  <si>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</si>
  <si>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</si>
  <si>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</si>
  <si>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</si>
  <si>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</si>
  <si>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</si>
  <si>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</si>
  <si>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</si>
  <si>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</si>
  <si>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</si>
  <si>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</si>
  <si>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</si>
  <si>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</si>
  <si>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</si>
  <si>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</si>
  <si>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</si>
  <si>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</si>
  <si>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</si>
  <si>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</si>
  <si>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</si>
  <si>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</si>
  <si>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</si>
  <si>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</si>
  <si>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</si>
  <si>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</si>
  <si>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</si>
  <si>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</si>
  <si>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</si>
  <si>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</si>
  <si>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</si>
  <si>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</si>
  <si>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</si>
  <si>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</si>
  <si>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</si>
  <si>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</si>
  <si>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</si>
  <si>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</si>
  <si>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</si>
  <si>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</si>
  <si>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</si>
  <si>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</si>
  <si>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</si>
  <si>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</si>
  <si>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</si>
  <si>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</si>
  <si>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</si>
  <si>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</si>
  <si>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</si>
  <si>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</si>
  <si>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</si>
  <si>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</si>
  <si>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</si>
  <si>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</si>
  <si>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</si>
  <si>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</si>
  <si>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</si>
  <si>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</si>
  <si>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</si>
  <si>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</si>
  <si>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</si>
  <si>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</si>
  <si>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</si>
  <si>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</si>
  <si>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</si>
  <si>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</si>
  <si>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</si>
  <si>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</si>
  <si>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</si>
  <si>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</si>
  <si>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</si>
  <si>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</si>
  <si>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</si>
  <si>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</si>
  <si>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</si>
  <si>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</si>
  <si>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</si>
  <si>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</si>
  <si>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</si>
  <si>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</si>
  <si>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</si>
  <si>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</si>
  <si>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</si>
  <si>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</si>
  <si>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</si>
  <si>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</si>
  <si>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</si>
  <si>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</si>
  <si>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</si>
  <si>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</si>
  <si>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</si>
  <si>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</si>
  <si>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</si>
  <si>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</si>
  <si>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</si>
  <si>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</si>
  <si>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</si>
  <si>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</si>
  <si>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</si>
  <si>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</si>
  <si>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</si>
  <si>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</si>
  <si>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</si>
  <si>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</si>
  <si>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</si>
  <si>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</si>
  <si>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</si>
  <si>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</si>
  <si>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</si>
  <si>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</si>
  <si>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</si>
  <si>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</si>
  <si>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</si>
  <si>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</si>
  <si>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</si>
  <si>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</si>
  <si>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</si>
  <si>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</si>
  <si>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</si>
  <si>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</si>
  <si>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</si>
  <si>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</si>
  <si>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</si>
  <si>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</si>
  <si>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</si>
  <si>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</si>
  <si>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</si>
  <si>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</si>
  <si>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</si>
  <si>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</si>
  <si>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</si>
  <si>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</si>
  <si>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</si>
  <si>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</si>
  <si>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</si>
  <si>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</si>
  <si>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</si>
  <si>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</si>
  <si>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</si>
  <si>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</si>
  <si>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</si>
  <si>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</si>
  <si>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</si>
  <si>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</si>
  <si>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</si>
  <si>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</si>
  <si>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</si>
  <si>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</si>
  <si>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</si>
  <si>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</si>
  <si>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</si>
  <si>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</si>
  <si>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</si>
  <si>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</si>
  <si>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</si>
  <si>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</si>
  <si>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</si>
  <si>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</si>
  <si>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</si>
  <si>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</si>
  <si>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</si>
  <si>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</si>
  <si>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</si>
  <si>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</si>
  <si>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</si>
  <si>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</si>
  <si>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</si>
  <si>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</si>
  <si>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</si>
  <si>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</si>
  <si>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</si>
  <si>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</si>
  <si>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</si>
  <si>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</si>
  <si>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</si>
  <si>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</si>
  <si>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</si>
  <si>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</si>
  <si>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</si>
  <si>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</si>
  <si>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</si>
  <si>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</si>
  <si>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</si>
  <si>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</si>
  <si>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</si>
  <si>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</si>
  <si>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</si>
  <si>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</si>
  <si>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</si>
  <si>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</si>
  <si>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</si>
  <si>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</si>
  <si>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</si>
  <si>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</si>
  <si>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</si>
  <si>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</si>
  <si>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</si>
  <si>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</si>
  <si>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</si>
  <si>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</si>
  <si>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</si>
  <si>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</si>
  <si>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</si>
  <si>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</si>
  <si>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</si>
  <si>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</si>
  <si>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</si>
  <si>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</si>
  <si>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</si>
  <si>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</si>
  <si>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</si>
  <si>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</si>
  <si>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</si>
  <si>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</si>
  <si>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</si>
  <si>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</si>
  <si>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</si>
  <si>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</si>
  <si>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</si>
  <si>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</si>
  <si>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</si>
  <si>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</si>
  <si>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</si>
  <si>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</si>
  <si>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</si>
  <si>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</si>
  <si>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</si>
  <si>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</si>
  <si>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</si>
  <si>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</si>
  <si>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</si>
  <si>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</si>
  <si>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</si>
  <si>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</si>
  <si>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</si>
  <si>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</si>
  <si>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</si>
  <si>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</si>
  <si>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</si>
  <si>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</si>
  <si>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</si>
  <si>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</si>
  <si>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</si>
  <si>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</si>
  <si>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</si>
  <si>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</si>
  <si>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</si>
  <si>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</si>
  <si>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</si>
  <si>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</si>
  <si>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</si>
  <si>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</si>
  <si>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</si>
  <si>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</si>
  <si>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</si>
  <si>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</si>
  <si>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</si>
  <si>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</si>
  <si>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</si>
  <si>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</si>
  <si>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</si>
  <si>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</si>
  <si>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</si>
  <si>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</si>
  <si>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</si>
  <si>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</si>
  <si>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</si>
  <si>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</si>
  <si>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</si>
  <si>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</si>
  <si>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</si>
  <si>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</si>
  <si>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</si>
  <si>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</si>
  <si>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</si>
  <si>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</si>
  <si>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</si>
  <si>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</si>
  <si>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</si>
  <si>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</si>
  <si>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</si>
  <si>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</si>
  <si>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</si>
  <si>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</si>
  <si>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</si>
  <si>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</si>
  <si>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</si>
  <si>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</si>
  <si>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</si>
  <si>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</si>
  <si>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</si>
  <si>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</si>
  <si>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</si>
  <si>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</si>
  <si>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</si>
  <si>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</si>
  <si>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</si>
  <si>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</si>
  <si>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</si>
  <si>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</si>
  <si>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</si>
  <si>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</si>
  <si>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</si>
  <si>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</si>
  <si>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</si>
  <si>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</si>
  <si>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</si>
  <si>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</si>
  <si>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</si>
  <si>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</si>
  <si>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</si>
  <si>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</si>
  <si>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</si>
  <si>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</si>
  <si>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</si>
  <si>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</si>
  <si>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</si>
  <si>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</si>
  <si>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</si>
  <si>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</si>
  <si>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</si>
  <si>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</si>
  <si>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</si>
  <si>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</si>
  <si>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</si>
  <si>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</si>
  <si>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</si>
  <si>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</si>
  <si>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</si>
  <si>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</si>
  <si>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</si>
  <si>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</si>
  <si>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</si>
  <si>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</si>
  <si>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</si>
  <si>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</si>
  <si>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</si>
  <si>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</si>
  <si>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</si>
  <si>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</si>
  <si>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</si>
  <si>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</si>
  <si>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</si>
  <si>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</si>
  <si>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</si>
  <si>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</si>
  <si>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</si>
  <si>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</si>
  <si>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</si>
  <si>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</si>
  <si>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</si>
  <si>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</si>
  <si>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</si>
  <si>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</si>
  <si>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</si>
  <si>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</si>
  <si>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</si>
  <si>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</si>
  <si>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</si>
  <si>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</si>
  <si>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</si>
  <si>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</si>
  <si>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</si>
  <si>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</si>
  <si>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</si>
  <si>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</si>
  <si>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</si>
  <si>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</si>
  <si>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</si>
  <si>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</si>
  <si>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</si>
  <si>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</si>
  <si>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</si>
  <si>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</si>
  <si>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</si>
  <si>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</si>
  <si>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</si>
  <si>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</si>
  <si>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</si>
  <si>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</si>
  <si>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</si>
  <si>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</si>
  <si>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</si>
  <si>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</si>
  <si>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</si>
  <si>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</si>
  <si>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</si>
  <si>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</si>
  <si>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</si>
  <si>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</si>
  <si>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</si>
  <si>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</si>
  <si>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</si>
  <si>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</si>
  <si>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</si>
  <si>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</si>
  <si>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</si>
  <si>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</si>
  <si>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</si>
  <si>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</si>
  <si>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</si>
  <si>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</si>
  <si>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</si>
  <si>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</si>
  <si>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</si>
  <si>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</si>
  <si>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</si>
  <si>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</si>
  <si>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</si>
  <si>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</si>
  <si>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</si>
  <si>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</si>
  <si>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</si>
  <si>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</si>
  <si>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</si>
  <si>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</si>
  <si>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</si>
  <si>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</si>
  <si>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</si>
  <si>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</si>
  <si>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</si>
  <si>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</si>
  <si>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</si>
  <si>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</si>
  <si>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</si>
  <si>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</si>
  <si>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</si>
  <si>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</si>
  <si>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</si>
  <si>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</si>
  <si>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</si>
  <si>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</si>
  <si>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</si>
  <si>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</si>
  <si>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</si>
  <si>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</si>
  <si>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</si>
  <si>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</si>
  <si>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</si>
  <si>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</si>
  <si>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</si>
  <si>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</si>
  <si>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</si>
  <si>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</si>
  <si>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</si>
  <si>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</si>
  <si>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</si>
  <si>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</si>
  <si>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</si>
  <si>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</si>
  <si>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</si>
  <si>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</si>
  <si>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</si>
  <si>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</si>
  <si>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</si>
  <si>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</si>
  <si>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</si>
  <si>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</si>
  <si>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</si>
  <si>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</si>
  <si>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</si>
  <si>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</si>
  <si>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</si>
  <si>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</si>
  <si>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</si>
  <si>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</si>
  <si>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</si>
  <si>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</si>
  <si>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</si>
  <si>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</si>
  <si>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</si>
  <si>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</si>
  <si>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</si>
  <si>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</si>
  <si>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</si>
  <si>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</si>
  <si>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</si>
  <si>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</si>
  <si>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</si>
  <si>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</si>
  <si>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</si>
  <si>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</si>
  <si>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</si>
  <si>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</si>
  <si>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</si>
  <si>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</si>
  <si>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</si>
  <si>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</si>
  <si>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</si>
  <si>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</si>
  <si>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</si>
  <si>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</si>
  <si>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</si>
  <si>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</si>
  <si>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</si>
  <si>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</si>
  <si>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</si>
  <si>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</si>
  <si>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</si>
  <si>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</si>
  <si>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</si>
  <si>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</si>
  <si>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</si>
  <si>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</si>
  <si>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</si>
  <si>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</si>
  <si>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</si>
  <si>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</si>
  <si>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</si>
  <si>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</si>
  <si>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</si>
  <si>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</si>
  <si>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</si>
  <si>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</si>
  <si>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</si>
  <si>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</si>
  <si>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</si>
  <si>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</si>
  <si>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</si>
  <si>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</si>
  <si>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</si>
  <si>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</si>
  <si>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</si>
  <si>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</si>
  <si>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</si>
  <si>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</si>
  <si>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</si>
  <si>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</si>
  <si>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</si>
  <si>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</si>
  <si>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</si>
  <si>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</si>
  <si>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</si>
  <si>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</si>
  <si>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</si>
  <si>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</si>
  <si>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</si>
  <si>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</si>
  <si>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</si>
  <si>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</si>
  <si>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</si>
  <si>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</si>
  <si>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</si>
  <si>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</si>
  <si>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</si>
  <si>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</si>
  <si>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</si>
  <si>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</si>
  <si>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</si>
  <si>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</si>
  <si>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</si>
  <si>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</si>
  <si>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</si>
  <si>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</si>
  <si>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</si>
  <si>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</si>
  <si>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</si>
  <si>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</si>
  <si>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</si>
  <si>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</si>
  <si>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</si>
  <si>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</si>
  <si>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</si>
  <si>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</si>
  <si>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</si>
  <si>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</si>
  <si>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</si>
  <si>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</si>
  <si>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</si>
  <si>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</si>
  <si>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</si>
  <si>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</si>
  <si>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</si>
  <si>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</si>
  <si>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</si>
  <si>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</si>
  <si>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</si>
  <si>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</si>
  <si>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</si>
  <si>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</si>
  <si>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</si>
  <si>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</si>
  <si>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</si>
  <si>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</si>
  <si>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</si>
  <si>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</si>
  <si>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</si>
  <si>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</si>
  <si>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</si>
  <si>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</si>
  <si>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</si>
  <si>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</si>
  <si>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</si>
  <si>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</si>
  <si>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</si>
  <si>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</si>
  <si>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</si>
  <si>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</si>
  <si>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</si>
  <si>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</si>
  <si>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</si>
  <si>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</si>
  <si>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</si>
  <si>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</si>
  <si>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</si>
  <si>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</si>
  <si>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</si>
  <si>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</si>
  <si>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</si>
  <si>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</si>
  <si>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</si>
  <si>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</si>
  <si>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</si>
  <si>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</si>
  <si>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</si>
  <si>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</si>
  <si>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</si>
  <si>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</si>
  <si>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</si>
  <si>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</si>
  <si>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</si>
  <si>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</si>
  <si>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</si>
  <si>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</si>
  <si>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</si>
  <si>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</si>
  <si>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</si>
  <si>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</si>
  <si>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</si>
  <si>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</si>
  <si>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</si>
  <si>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</si>
  <si>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</si>
  <si>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</si>
  <si>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</si>
  <si>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</si>
  <si>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</si>
  <si>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</si>
  <si>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</si>
  <si>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</si>
  <si>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</si>
  <si>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</si>
  <si>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</si>
  <si>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</si>
  <si>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</si>
  <si>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</si>
  <si>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</si>
  <si>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</si>
  <si>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</si>
  <si>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</si>
  <si>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</si>
  <si>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</si>
  <si>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</si>
  <si>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</si>
  <si>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</si>
  <si>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</si>
  <si>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</si>
  <si>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</si>
  <si>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</si>
  <si>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</si>
  <si>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</si>
  <si>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</si>
  <si>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</si>
  <si>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</si>
  <si>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</si>
  <si>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</si>
  <si>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</si>
  <si>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</si>
  <si>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</si>
  <si>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</si>
  <si>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</si>
  <si>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</si>
  <si>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</si>
  <si>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</si>
  <si>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</si>
  <si>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</si>
  <si>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</si>
  <si>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</si>
  <si>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</si>
  <si>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</si>
  <si>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</si>
  <si>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</si>
  <si>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</si>
  <si>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</si>
  <si>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</si>
  <si>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</si>
  <si>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</si>
  <si>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</si>
  <si>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</si>
  <si>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</si>
  <si>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</si>
  <si>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</si>
  <si>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</si>
  <si>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</si>
  <si>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</si>
  <si>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</si>
  <si>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</si>
  <si>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</si>
  <si>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</si>
  <si>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</si>
  <si>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</si>
  <si>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</si>
  <si>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</si>
  <si>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</si>
  <si>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</si>
  <si>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</si>
  <si>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</si>
  <si>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</si>
  <si>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</si>
  <si>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</si>
  <si>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</si>
  <si>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</si>
  <si>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</si>
  <si>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</si>
  <si>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</si>
  <si>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</si>
  <si>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</si>
  <si>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</si>
  <si>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</si>
  <si>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</si>
  <si>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</si>
  <si>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</si>
  <si>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</si>
  <si>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</si>
  <si>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</si>
  <si>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</si>
  <si>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</si>
  <si>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</si>
  <si>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</si>
  <si>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</si>
  <si>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</si>
  <si>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</si>
  <si>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</si>
  <si>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</si>
  <si>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</si>
  <si>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</si>
  <si>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</si>
  <si>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</si>
  <si>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</si>
  <si>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</si>
  <si>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</si>
  <si>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</si>
  <si>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</si>
  <si>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</si>
  <si>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</si>
  <si>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</si>
  <si>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</si>
  <si>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</si>
  <si>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</si>
  <si>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</si>
  <si>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</si>
  <si>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</si>
  <si>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</si>
  <si>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</si>
  <si>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</si>
  <si>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</si>
  <si>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</si>
  <si>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</si>
  <si>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</si>
  <si>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</si>
  <si>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</si>
  <si>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</si>
  <si>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</si>
  <si>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</si>
  <si>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</si>
  <si>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</si>
  <si>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</si>
  <si>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</si>
  <si>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</si>
  <si>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</si>
  <si>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</si>
  <si>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</si>
  <si>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</si>
  <si>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</si>
  <si>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</si>
  <si>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</si>
  <si>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</si>
  <si>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</si>
  <si>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</si>
  <si>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</si>
  <si>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</si>
  <si>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</si>
  <si>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</si>
  <si>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</si>
  <si>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</si>
  <si>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</si>
  <si>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</si>
  <si>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</si>
  <si>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</si>
  <si>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</si>
  <si>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</si>
  <si>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</si>
  <si>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</si>
  <si>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</si>
  <si>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</si>
  <si>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</si>
  <si>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</si>
  <si>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</si>
  <si>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</si>
  <si>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</si>
  <si>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</si>
  <si>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</si>
  <si>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</si>
  <si>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</si>
  <si>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</si>
  <si>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</si>
  <si>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</si>
  <si>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</si>
  <si>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</si>
  <si>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</si>
  <si>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</si>
  <si>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</si>
  <si>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</si>
  <si>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</si>
  <si>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</si>
  <si>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</si>
  <si>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</si>
  <si>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</si>
  <si>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</si>
  <si>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</si>
  <si>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</si>
  <si>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</si>
  <si>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</si>
  <si>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</si>
  <si>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</si>
  <si>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</si>
  <si>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</si>
  <si>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</si>
  <si>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</si>
  <si>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</si>
  <si>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</si>
  <si>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</si>
  <si>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</si>
  <si>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</si>
  <si>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</si>
  <si>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</si>
  <si>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</si>
  <si>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</si>
  <si>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</si>
  <si>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</si>
  <si>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</si>
  <si>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</si>
  <si>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</si>
  <si>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</si>
  <si>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</si>
  <si>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</si>
  <si>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</si>
  <si>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</si>
  <si>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</si>
  <si>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</si>
  <si>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</si>
  <si>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</si>
  <si>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</si>
  <si>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</si>
  <si>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</si>
  <si>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</si>
  <si>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</si>
  <si>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</si>
  <si>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</si>
  <si>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</si>
  <si>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</si>
  <si>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</si>
  <si>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</si>
  <si>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</si>
  <si>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</si>
  <si>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</si>
  <si>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</si>
  <si>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</si>
  <si>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</si>
  <si>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</si>
  <si>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</si>
  <si>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</si>
  <si>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</si>
  <si>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</si>
  <si>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</si>
  <si>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</si>
  <si>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</si>
  <si>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</si>
  <si>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</si>
  <si>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</si>
  <si>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</si>
  <si>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</si>
  <si>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</si>
  <si>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</si>
  <si>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</si>
  <si>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</si>
  <si>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</si>
  <si>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</si>
  <si>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</si>
  <si>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</si>
  <si>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</si>
  <si>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</si>
  <si>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</si>
  <si>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</si>
  <si>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</si>
  <si>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</si>
  <si>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</si>
  <si>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</si>
  <si>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</si>
  <si>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</si>
  <si>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</si>
  <si>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</si>
  <si>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</si>
  <si>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</si>
  <si>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</si>
  <si>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</si>
  <si>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</si>
  <si>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</si>
  <si>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</si>
  <si>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</si>
  <si>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</si>
  <si>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</si>
  <si>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</si>
  <si>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</si>
  <si>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</si>
  <si>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</si>
  <si>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</si>
  <si>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</si>
  <si>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</si>
  <si>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</si>
  <si>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</si>
  <si>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</si>
  <si>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</si>
  <si>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</si>
  <si>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</si>
  <si>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</si>
  <si>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</si>
  <si>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</si>
  <si>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</si>
  <si>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</si>
  <si>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</si>
  <si>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</si>
  <si>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</si>
  <si>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</si>
  <si>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</si>
  <si>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</si>
  <si>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</si>
  <si>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</si>
  <si>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</si>
  <si>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</si>
  <si>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</si>
  <si>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</si>
  <si>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</si>
  <si>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</si>
  <si>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</si>
  <si>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</si>
  <si>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</si>
  <si>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</si>
  <si>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</si>
  <si>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</si>
  <si>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</si>
  <si>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</si>
  <si>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</si>
  <si>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</si>
  <si>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</si>
  <si>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</si>
  <si>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</si>
  <si>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</si>
  <si>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</si>
  <si>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</si>
  <si>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</si>
  <si>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</si>
  <si>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</si>
  <si>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</si>
  <si>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</si>
  <si>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</si>
  <si>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</si>
  <si>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</si>
  <si>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</si>
  <si>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</si>
  <si>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</si>
  <si>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</si>
  <si>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</si>
  <si>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</si>
  <si>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</si>
  <si>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</si>
  <si>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</si>
  <si>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</si>
  <si>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</si>
  <si>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</si>
  <si>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</si>
  <si>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</si>
  <si>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</si>
  <si>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</si>
  <si>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</si>
  <si>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</si>
  <si>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</si>
  <si>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</si>
  <si>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</si>
  <si>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</si>
  <si>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</si>
  <si>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</si>
  <si>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</si>
  <si>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</si>
  <si>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</si>
  <si>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</si>
  <si>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</si>
  <si>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</si>
  <si>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</si>
  <si>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</si>
  <si>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</si>
  <si>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</si>
  <si>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</si>
  <si>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</si>
  <si>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</si>
  <si>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</si>
  <si>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</si>
  <si>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</si>
  <si>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</si>
  <si>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</si>
  <si>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</si>
  <si>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</si>
  <si>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</si>
  <si>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</si>
  <si>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</si>
  <si>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</si>
  <si>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</si>
  <si>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</si>
  <si>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</si>
  <si>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</si>
  <si>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</si>
  <si>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</si>
  <si>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</si>
  <si>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</si>
  <si>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</si>
  <si>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</si>
  <si>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</si>
  <si>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</si>
  <si>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</si>
  <si>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</si>
  <si>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</si>
  <si>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</si>
  <si>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</si>
  <si>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</si>
  <si>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</si>
  <si>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</si>
  <si>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</si>
  <si>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</si>
  <si>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</si>
  <si>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</si>
  <si>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</si>
  <si>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</si>
  <si>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</si>
  <si>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</si>
  <si>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</si>
  <si>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</si>
  <si>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</si>
  <si>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</si>
  <si>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</si>
  <si>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</si>
  <si>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</si>
  <si>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</si>
  <si>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</si>
  <si>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</si>
  <si>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</si>
  <si>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</si>
  <si>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</si>
  <si>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</si>
  <si>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</si>
  <si>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</si>
  <si>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</si>
  <si>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</si>
  <si>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</si>
  <si>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</si>
  <si>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</si>
  <si>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</si>
  <si>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</si>
  <si>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</si>
  <si>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</si>
  <si>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</si>
  <si>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</si>
  <si>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</si>
  <si>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</si>
  <si>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</si>
  <si>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</si>
  <si>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</si>
  <si>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</si>
  <si>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</si>
  <si>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</si>
  <si>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</si>
  <si>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</si>
  <si>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</si>
  <si>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</si>
  <si>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</si>
  <si>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</si>
  <si>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</si>
  <si>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</si>
  <si>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</si>
  <si>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</si>
  <si>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</si>
  <si>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</si>
  <si>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</si>
  <si>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</si>
  <si>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</si>
  <si>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</si>
  <si>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</si>
  <si>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</si>
  <si>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</si>
  <si>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</si>
  <si>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</si>
  <si>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</si>
  <si>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</si>
  <si>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</si>
  <si>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</si>
  <si>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</si>
  <si>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</si>
  <si>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</si>
  <si>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</si>
  <si>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</si>
  <si>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</si>
  <si>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</si>
  <si>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</si>
  <si>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</si>
  <si>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</si>
  <si>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</si>
  <si>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</si>
  <si>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</si>
  <si>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</si>
  <si>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</si>
  <si>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</si>
  <si>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</si>
  <si>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</si>
  <si>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</si>
  <si>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</si>
  <si>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</si>
  <si>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</si>
  <si>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</si>
  <si>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</si>
  <si>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</si>
  <si>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</si>
  <si>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</si>
  <si>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</si>
  <si>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</si>
  <si>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</si>
  <si>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</si>
  <si>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</si>
  <si>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</si>
  <si>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</si>
  <si>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</si>
  <si>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</si>
  <si>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</si>
  <si>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</si>
  <si>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</si>
  <si>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</si>
  <si>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</si>
  <si>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</si>
  <si>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</si>
  <si>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</si>
  <si>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</si>
  <si>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</si>
  <si>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</si>
  <si>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</si>
  <si>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</si>
  <si>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</si>
  <si>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</si>
  <si>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</si>
  <si>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</si>
  <si>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</si>
  <si>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</si>
  <si>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</si>
  <si>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</si>
  <si>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</si>
  <si>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</si>
  <si>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</si>
  <si>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</si>
  <si>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</si>
  <si>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</si>
  <si>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</si>
  <si>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</si>
  <si>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</si>
  <si>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</si>
  <si>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</si>
  <si>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</si>
  <si>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</si>
  <si>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</si>
  <si>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</si>
  <si>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</si>
  <si>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</si>
  <si>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</si>
  <si>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</si>
  <si>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</si>
  <si>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</si>
  <si>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</si>
  <si>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</si>
  <si>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</si>
  <si>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</si>
  <si>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</si>
  <si>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</si>
  <si>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</si>
  <si>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</si>
  <si>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</si>
  <si>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</si>
  <si>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</si>
  <si>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</si>
  <si>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</si>
  <si>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</si>
  <si>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</si>
  <si>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</si>
  <si>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</si>
  <si>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</si>
  <si>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</si>
  <si>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</si>
  <si>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</si>
  <si>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</si>
  <si>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</si>
  <si>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</si>
  <si>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</si>
  <si>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</si>
  <si>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</si>
  <si>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</si>
  <si>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</si>
  <si>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</si>
  <si>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</si>
  <si>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</si>
  <si>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</si>
  <si>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</si>
  <si>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</si>
  <si>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</si>
  <si>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</si>
  <si>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</si>
  <si>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</si>
  <si>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</si>
  <si>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</si>
  <si>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</si>
  <si>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</si>
  <si>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</si>
  <si>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</si>
  <si>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</si>
  <si>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</si>
  <si>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</si>
  <si>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</si>
  <si>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</si>
  <si>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</si>
  <si>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</si>
  <si>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</si>
  <si>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</si>
  <si>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</si>
  <si>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</si>
  <si>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</si>
  <si>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</si>
  <si>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</si>
  <si>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</si>
  <si>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</si>
  <si>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</si>
  <si>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</si>
  <si>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</si>
  <si>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</si>
  <si>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</si>
  <si>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</si>
  <si>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</si>
  <si>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</si>
  <si>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</si>
  <si>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</si>
  <si>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</si>
  <si>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</si>
  <si>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</si>
  <si>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</si>
  <si>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</si>
  <si>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</si>
  <si>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</si>
  <si>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</si>
  <si>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</si>
  <si>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</si>
  <si>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</si>
  <si>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</si>
  <si>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</si>
  <si>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</si>
  <si>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</si>
  <si>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</si>
  <si>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</si>
  <si>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</si>
  <si>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</si>
  <si>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</si>
  <si>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</si>
  <si>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</si>
  <si>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</si>
  <si>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</si>
  <si>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</si>
  <si>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</si>
  <si>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</si>
  <si>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</si>
  <si>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</si>
  <si>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</si>
  <si>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</si>
  <si>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</si>
  <si>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</si>
  <si>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</si>
  <si>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</si>
  <si>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</si>
  <si>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</si>
  <si>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</si>
  <si>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</si>
  <si>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</si>
  <si>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</si>
  <si>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</si>
  <si>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</si>
  <si>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</si>
  <si>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</si>
  <si>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</si>
  <si>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</si>
  <si>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</si>
  <si>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</si>
  <si>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</si>
  <si>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</si>
  <si>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</si>
  <si>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</si>
  <si>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</si>
  <si>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</si>
  <si>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</si>
  <si>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</si>
  <si>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</si>
  <si>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</si>
  <si>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</si>
  <si>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</si>
  <si>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</si>
  <si>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</si>
  <si>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</si>
  <si>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</si>
  <si>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</si>
  <si>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</si>
  <si>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</si>
  <si>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</si>
  <si>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</si>
  <si>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</si>
  <si>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</si>
  <si>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</si>
  <si>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</si>
  <si>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</si>
  <si>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</si>
  <si>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</si>
  <si>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</si>
  <si>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</si>
  <si>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</si>
  <si>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</si>
  <si>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</si>
  <si>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</si>
  <si>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</si>
  <si>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</si>
  <si>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</si>
  <si>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</si>
  <si>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</si>
  <si>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</si>
  <si>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</si>
  <si>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</si>
  <si>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</si>
  <si>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</si>
  <si>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</si>
  <si>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</si>
  <si>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</si>
  <si>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</si>
  <si>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</si>
  <si>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</si>
  <si>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</si>
  <si>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</si>
  <si>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</si>
  <si>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</si>
  <si>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</si>
  <si>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</si>
  <si>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</si>
  <si>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</si>
  <si>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</si>
  <si>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</si>
  <si>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</si>
  <si>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</si>
  <si>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</si>
  <si>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</si>
  <si>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</si>
  <si>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</si>
  <si>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</si>
  <si>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</si>
  <si>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</si>
  <si>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</si>
  <si>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</si>
  <si>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</si>
  <si>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</si>
  <si>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</si>
  <si>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</si>
  <si>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</si>
  <si>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</si>
  <si>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</si>
  <si>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</si>
  <si>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</si>
  <si>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</si>
  <si>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</si>
  <si>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</si>
  <si>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</si>
  <si>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</si>
  <si>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</si>
  <si>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</si>
  <si>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</si>
  <si>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</si>
  <si>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</si>
  <si>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</si>
  <si>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</si>
  <si>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</si>
  <si>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</si>
  <si>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</si>
  <si>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</si>
  <si>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</si>
  <si>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</si>
  <si>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</si>
  <si>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</si>
  <si>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</si>
  <si>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</si>
  <si>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</si>
  <si>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</si>
  <si>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</si>
  <si>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</si>
  <si>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</si>
  <si>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</si>
  <si>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</si>
  <si>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</si>
  <si>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</si>
  <si>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</si>
  <si>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</si>
  <si>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</si>
  <si>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</si>
  <si>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</si>
  <si>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</si>
  <si>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</si>
  <si>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</si>
  <si>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</si>
  <si>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</si>
  <si>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</si>
  <si>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</si>
  <si>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</si>
  <si>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</si>
  <si>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</si>
  <si>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</si>
  <si>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</si>
  <si>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</si>
  <si>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</si>
  <si>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</si>
  <si>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</si>
  <si>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</si>
  <si>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</si>
  <si>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</si>
  <si>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</si>
  <si>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</si>
  <si>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</si>
  <si>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</si>
  <si>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</si>
  <si>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</si>
  <si>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</si>
  <si>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</si>
  <si>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</si>
  <si>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</si>
  <si>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</si>
  <si>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</si>
  <si>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</si>
  <si>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</si>
  <si>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</si>
  <si>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</si>
  <si>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</si>
  <si>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</si>
  <si>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</si>
  <si>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</si>
  <si>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</si>
  <si>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</si>
  <si>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</si>
  <si>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</si>
  <si>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</si>
  <si>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</si>
  <si>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</si>
  <si>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</si>
  <si>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</si>
  <si>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</si>
  <si>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</si>
  <si>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</si>
  <si>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</si>
  <si>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</si>
  <si>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</si>
  <si>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</si>
  <si>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</si>
  <si>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</si>
  <si>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</si>
  <si>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</si>
  <si>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</si>
  <si>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</si>
  <si>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</si>
  <si>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</si>
  <si>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</si>
  <si>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</si>
  <si>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</si>
  <si>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</si>
  <si>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</si>
  <si>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</si>
  <si>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</si>
  <si>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</si>
  <si>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</si>
  <si>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</si>
  <si>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</si>
  <si>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</si>
  <si>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</si>
  <si>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</si>
  <si>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</si>
  <si>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</si>
  <si>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</si>
  <si>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</si>
  <si>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</si>
  <si>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</si>
  <si>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</si>
  <si>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</si>
  <si>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</si>
  <si>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</si>
  <si>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</si>
  <si>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</si>
  <si>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</si>
  <si>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</si>
  <si>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</si>
  <si>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</si>
  <si>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</si>
  <si>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</si>
  <si>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</si>
  <si>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</si>
  <si>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</si>
  <si>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</si>
  <si>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</si>
  <si>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</si>
  <si>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</si>
  <si>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</si>
  <si>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</si>
  <si>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</si>
  <si>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</si>
  <si>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</si>
  <si>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</si>
  <si>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</si>
  <si>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</si>
  <si>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</si>
  <si>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</si>
  <si>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</si>
  <si>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</si>
  <si>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</si>
  <si>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</si>
  <si>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</si>
  <si>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</si>
  <si>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</si>
  <si>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</si>
  <si>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</si>
  <si>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</si>
  <si>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</si>
  <si>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</si>
  <si>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</si>
  <si>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</si>
  <si>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</si>
  <si>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</si>
  <si>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</si>
  <si>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</si>
  <si>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</si>
  <si>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</si>
  <si>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</si>
  <si>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</si>
  <si>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</si>
  <si>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</si>
  <si>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</si>
  <si>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</si>
  <si>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</si>
  <si>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</si>
  <si>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</si>
  <si>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</si>
  <si>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</si>
  <si>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</si>
  <si>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</si>
  <si>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</si>
  <si>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</si>
  <si>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</si>
  <si>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</si>
  <si>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</si>
  <si>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</si>
  <si>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</si>
  <si>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</si>
  <si>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</si>
  <si>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</si>
  <si>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</si>
  <si>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</si>
  <si>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</si>
  <si>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</si>
  <si>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</si>
  <si>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</si>
  <si>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</si>
  <si>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</si>
  <si>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</si>
  <si>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</si>
  <si>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</si>
  <si>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</si>
  <si>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</si>
  <si>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</si>
  <si>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</si>
  <si>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</si>
  <si>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</si>
  <si>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</si>
  <si>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</si>
  <si>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</si>
  <si>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</si>
  <si>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</si>
  <si>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</si>
  <si>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</si>
  <si>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</si>
  <si>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</si>
  <si>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</si>
  <si>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</si>
  <si>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</si>
  <si>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</si>
  <si>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</si>
  <si>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</si>
  <si>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</si>
  <si>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</si>
  <si>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</si>
  <si>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</si>
  <si>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</si>
  <si>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</si>
  <si>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</si>
  <si>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</si>
  <si>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</si>
  <si>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</si>
  <si>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</si>
  <si>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</si>
  <si>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</si>
  <si>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</si>
  <si>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</si>
  <si>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</si>
  <si>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</si>
  <si>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</si>
  <si>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</si>
  <si>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</si>
  <si>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</si>
  <si>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</si>
  <si>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</si>
  <si>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</si>
  <si>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</si>
  <si>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</si>
  <si>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</si>
  <si>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</si>
  <si>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</si>
  <si>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</si>
  <si>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</si>
  <si>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</si>
  <si>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</si>
  <si>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</si>
  <si>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</si>
  <si>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</si>
  <si>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</si>
  <si>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</si>
  <si>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</si>
  <si>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</si>
  <si>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</si>
  <si>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</si>
  <si>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</si>
  <si>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</si>
  <si>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</si>
  <si>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</si>
  <si>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</si>
  <si>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</si>
  <si>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</si>
  <si>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</si>
  <si>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</si>
  <si>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</si>
  <si>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</si>
  <si>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</si>
  <si>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</si>
  <si>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</si>
  <si>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</si>
  <si>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</si>
  <si>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</si>
  <si>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</si>
  <si>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</si>
  <si>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</si>
  <si>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</si>
  <si>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</si>
  <si>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</si>
  <si>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</si>
  <si>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</si>
  <si>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</si>
  <si>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</si>
  <si>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</si>
  <si>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</si>
  <si>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</si>
  <si>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</si>
  <si>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</si>
  <si>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</si>
  <si>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</si>
  <si>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</si>
  <si>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</si>
  <si>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</si>
  <si>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</si>
  <si>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</si>
  <si>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</si>
  <si>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</si>
  <si>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</si>
  <si>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</si>
  <si>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</si>
  <si>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</si>
  <si>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</si>
  <si>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</si>
  <si>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</si>
  <si>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</si>
  <si>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</si>
  <si>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</si>
  <si>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</si>
  <si>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</si>
  <si>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</si>
  <si>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</si>
  <si>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</si>
  <si>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</si>
  <si>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</si>
  <si>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</si>
  <si>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</si>
  <si>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</si>
  <si>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</si>
  <si>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</si>
  <si>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</si>
  <si>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</si>
  <si>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</si>
  <si>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</si>
  <si>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</si>
  <si>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</si>
  <si>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</si>
  <si>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</si>
  <si>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</si>
  <si>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</si>
  <si>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</si>
  <si>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</si>
  <si>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</si>
  <si>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</si>
  <si>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</si>
  <si>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</si>
  <si>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</si>
  <si>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</si>
  <si>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</si>
  <si>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</si>
  <si>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</si>
  <si>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</si>
  <si>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</si>
  <si>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</si>
  <si>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</si>
  <si>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</si>
  <si>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</si>
  <si>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</si>
  <si>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</si>
  <si>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</si>
  <si>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</si>
  <si>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</si>
  <si>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</si>
  <si>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</si>
  <si>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</si>
  <si>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</si>
  <si>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</si>
  <si>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</si>
  <si>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</si>
  <si>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</si>
  <si>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</si>
  <si>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</si>
  <si>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</si>
  <si>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</si>
  <si>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</si>
  <si>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</si>
  <si>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</si>
  <si>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</si>
  <si>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</si>
  <si>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</si>
  <si>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</si>
  <si>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</si>
  <si>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</si>
  <si>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</si>
  <si>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</si>
  <si>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</si>
  <si>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</si>
  <si>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</si>
  <si>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</si>
  <si>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</si>
  <si>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</si>
  <si>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</si>
  <si>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</si>
  <si>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</si>
  <si>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</si>
  <si>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</si>
  <si>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</si>
  <si>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</si>
  <si>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</si>
  <si>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</si>
  <si>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</si>
  <si>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</si>
  <si>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</si>
  <si>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</si>
  <si>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</si>
  <si>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</si>
  <si>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</si>
  <si>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</si>
  <si>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</si>
  <si>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</si>
  <si>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</si>
  <si>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</si>
  <si>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</si>
  <si>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</si>
  <si>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</si>
  <si>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</si>
  <si>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</si>
  <si>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</si>
  <si>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</si>
  <si>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</si>
  <si>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</si>
  <si>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</si>
  <si>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</si>
  <si>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</si>
  <si>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</si>
  <si>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</si>
  <si>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</si>
  <si>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</si>
  <si>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</si>
  <si>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</si>
  <si>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</si>
  <si>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</si>
  <si>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</si>
  <si>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</si>
  <si>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</si>
  <si>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</si>
  <si>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</si>
  <si>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</si>
  <si>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</si>
  <si>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</si>
  <si>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</si>
  <si>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</si>
  <si>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</si>
  <si>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</si>
  <si>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</si>
  <si>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</si>
  <si>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</si>
  <si>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</si>
  <si>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</si>
  <si>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</si>
  <si>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</si>
  <si>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</si>
  <si>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</si>
  <si>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</si>
  <si>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</si>
  <si>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</si>
  <si>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</si>
  <si>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</si>
  <si>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</si>
  <si>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</si>
  <si>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</si>
  <si>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</si>
  <si>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</si>
  <si>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</si>
  <si>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</si>
  <si>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</si>
  <si>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</si>
  <si>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</si>
  <si>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</si>
  <si>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</si>
  <si>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</si>
  <si>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</si>
  <si>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</si>
  <si>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</si>
  <si>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</si>
  <si>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</si>
  <si>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</si>
  <si>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</si>
  <si>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</si>
  <si>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</si>
  <si>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</si>
  <si>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</si>
  <si>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</si>
  <si>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</si>
  <si>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</si>
  <si>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</si>
  <si>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</si>
  <si>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</si>
  <si>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</si>
  <si>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</si>
  <si>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</si>
  <si>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</si>
  <si>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</si>
  <si>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</si>
  <si>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</si>
  <si>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</si>
  <si>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</si>
  <si>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</si>
  <si>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</si>
  <si>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</si>
  <si>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</si>
  <si>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</si>
  <si>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</si>
  <si>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</si>
  <si>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</si>
  <si>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</si>
  <si>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</si>
  <si>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</si>
  <si>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</si>
  <si>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</si>
  <si>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</si>
  <si>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</si>
  <si>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</si>
  <si>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</si>
  <si>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</si>
  <si>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</si>
  <si>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</si>
  <si>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</si>
  <si>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</si>
  <si>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</si>
  <si>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</si>
  <si>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</si>
  <si>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</si>
  <si>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</si>
  <si>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</si>
  <si>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</si>
  <si>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</si>
  <si>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</si>
  <si>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</si>
  <si>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</si>
  <si>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</si>
  <si>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</si>
  <si>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</si>
  <si>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</si>
  <si>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</si>
  <si>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</si>
  <si>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</si>
  <si>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</si>
  <si>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</si>
  <si>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</si>
  <si>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</si>
  <si>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</si>
  <si>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</si>
  <si>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</si>
  <si>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</si>
  <si>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</si>
  <si>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</si>
  <si>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</si>
  <si>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</si>
  <si>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</si>
  <si>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</si>
  <si>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</si>
  <si>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</si>
  <si>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</si>
  <si>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</si>
  <si>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</si>
  <si>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</si>
  <si>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</si>
  <si>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</si>
  <si>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</si>
  <si>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</si>
  <si>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</si>
  <si>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</si>
  <si>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</si>
  <si>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</si>
  <si>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</si>
  <si>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</si>
  <si>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</si>
  <si>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</si>
  <si>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</si>
  <si>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</si>
  <si>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</si>
  <si>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</si>
  <si>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</si>
  <si>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</si>
  <si>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</si>
  <si>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</si>
  <si>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</si>
  <si>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</si>
  <si>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</si>
  <si>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</si>
  <si>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</si>
  <si>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</si>
  <si>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</si>
  <si>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</si>
  <si>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</si>
  <si>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</si>
  <si>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</si>
  <si>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</si>
  <si>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</si>
  <si>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</si>
  <si>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</si>
  <si>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</si>
  <si>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</si>
  <si>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</si>
  <si>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</si>
  <si>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</si>
  <si>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</si>
  <si>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</si>
  <si>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</si>
  <si>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</si>
  <si>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</si>
  <si>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</si>
  <si>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</si>
  <si>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</si>
  <si>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</si>
  <si>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</si>
  <si>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</si>
  <si>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</si>
  <si>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</si>
  <si>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</si>
  <si>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</si>
  <si>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</si>
  <si>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</si>
  <si>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</si>
  <si>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</si>
  <si>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</si>
  <si>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</si>
  <si>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</si>
  <si>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</si>
  <si>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</si>
  <si>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</si>
  <si>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</si>
  <si>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</si>
  <si>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</si>
  <si>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</si>
  <si>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</si>
  <si>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</si>
  <si>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</si>
  <si>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</si>
  <si>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</si>
  <si>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</si>
  <si>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</si>
  <si>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</si>
  <si>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</si>
  <si>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</si>
  <si>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</si>
  <si>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</si>
  <si>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</si>
  <si>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</si>
  <si>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</si>
  <si>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</si>
  <si>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</si>
  <si>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</si>
  <si>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</si>
  <si>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</si>
  <si>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</si>
  <si>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</si>
  <si>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</si>
  <si>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</si>
  <si>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</si>
  <si>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</si>
  <si>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</si>
  <si>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</si>
  <si>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</si>
  <si>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</si>
  <si>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</si>
  <si>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</si>
  <si>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</si>
  <si>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</si>
  <si>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</si>
  <si>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</si>
  <si>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</si>
  <si>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</si>
  <si>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</si>
  <si>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</si>
  <si>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</si>
  <si>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</si>
  <si>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</si>
  <si>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</si>
  <si>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</si>
  <si>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</si>
  <si>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</si>
  <si>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</si>
  <si>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</si>
  <si>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</si>
  <si>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</si>
  <si>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</si>
  <si>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</si>
  <si>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</si>
  <si>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</si>
  <si>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</si>
  <si>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</si>
  <si>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</si>
  <si>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</si>
  <si>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</si>
  <si>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</si>
  <si>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</si>
  <si>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</si>
  <si>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</si>
  <si>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</si>
  <si>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</si>
  <si>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</si>
  <si>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</si>
  <si>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</si>
  <si>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</si>
  <si>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</si>
  <si>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</si>
  <si>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</si>
  <si>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</si>
  <si>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</si>
  <si>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</si>
  <si>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</si>
  <si>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</si>
  <si>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</si>
  <si>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</si>
  <si>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</si>
  <si>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</si>
  <si>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</si>
  <si>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</si>
  <si>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</si>
  <si>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</si>
  <si>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</si>
  <si>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</si>
  <si>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</si>
  <si>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</si>
  <si>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</si>
  <si>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</si>
  <si>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</si>
  <si>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</si>
  <si>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</si>
  <si>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</si>
  <si>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</si>
  <si>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</si>
  <si>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</si>
  <si>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</si>
  <si>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</si>
  <si>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</si>
  <si>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</si>
  <si>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</si>
  <si>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</si>
  <si>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</si>
  <si>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</si>
  <si>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</si>
  <si>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</si>
  <si>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</si>
  <si>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</si>
  <si>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</si>
  <si>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</si>
  <si>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</si>
  <si>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</si>
  <si>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</si>
  <si>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</si>
  <si>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</si>
  <si>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</si>
  <si>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</si>
  <si>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</si>
  <si>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</si>
  <si>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</si>
  <si>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</si>
  <si>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</si>
  <si>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</si>
  <si>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</si>
  <si>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</si>
  <si>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</si>
  <si>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</si>
  <si>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</si>
  <si>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</si>
  <si>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</si>
  <si>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</si>
  <si>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</si>
  <si>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</si>
  <si>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</si>
  <si>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</si>
  <si>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</si>
  <si>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</si>
  <si>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</si>
  <si>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</si>
  <si>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</si>
  <si>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</si>
  <si>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</si>
  <si>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</si>
  <si>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</si>
  <si>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</si>
  <si>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</si>
  <si>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</si>
  <si>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</si>
  <si>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</si>
  <si>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</si>
  <si>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</si>
  <si>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</si>
  <si>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</si>
  <si>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</si>
  <si>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</si>
  <si>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</si>
  <si>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</si>
  <si>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</si>
  <si>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</si>
  <si>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</si>
  <si>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</si>
  <si>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</si>
  <si>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</si>
  <si>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</si>
  <si>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</si>
  <si>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</si>
  <si>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</si>
  <si>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</si>
  <si>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</si>
  <si>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</si>
  <si>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</si>
  <si>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</si>
  <si>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</si>
  <si>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</si>
  <si>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</si>
  <si>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</si>
  <si>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</si>
  <si>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</si>
  <si>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</si>
  <si>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</si>
  <si>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</si>
  <si>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</si>
  <si>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</si>
  <si>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</si>
  <si>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</si>
  <si>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</si>
  <si>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</si>
  <si>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</si>
  <si>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</si>
  <si>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</si>
  <si>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</si>
  <si>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</si>
  <si>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</si>
  <si>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</si>
  <si>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</si>
  <si>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</si>
  <si>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</si>
  <si>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</si>
  <si>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</si>
  <si>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</si>
  <si>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</si>
  <si>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</si>
  <si>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</si>
  <si>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</si>
  <si>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</si>
  <si>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</si>
  <si>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</si>
  <si>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</si>
  <si>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</si>
  <si>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</si>
  <si>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</si>
  <si>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</si>
  <si>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</si>
  <si>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</si>
  <si>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</si>
  <si>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</si>
  <si>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</si>
  <si>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</si>
  <si>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</si>
  <si>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</si>
  <si>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</si>
  <si>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</si>
  <si>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</si>
  <si>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</si>
  <si>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</si>
  <si>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</si>
  <si>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</si>
  <si>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</si>
  <si>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</si>
  <si>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</si>
  <si>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</si>
  <si>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</si>
  <si>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</si>
  <si>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</si>
  <si>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</si>
  <si>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</si>
  <si>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</si>
  <si>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</si>
  <si>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</si>
  <si>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</si>
  <si>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</si>
  <si>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</si>
  <si>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</si>
  <si>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</si>
  <si>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</si>
  <si>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</si>
  <si>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</si>
  <si>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</si>
  <si>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</si>
  <si>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</si>
  <si>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</si>
  <si>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</si>
  <si>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</si>
  <si>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</si>
  <si>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</si>
  <si>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</si>
  <si>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</si>
  <si>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</si>
  <si>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</si>
  <si>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</si>
  <si>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</si>
  <si>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</si>
  <si>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</si>
  <si>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</si>
  <si>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</si>
  <si>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</si>
  <si>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</si>
  <si>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</si>
  <si>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</si>
  <si>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</si>
  <si>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</si>
  <si>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</si>
  <si>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</si>
  <si>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</si>
  <si>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</si>
  <si>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</si>
  <si>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</si>
  <si>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</si>
  <si>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</si>
  <si>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</si>
  <si>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</si>
  <si>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</si>
  <si>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</si>
  <si>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</si>
  <si>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</si>
  <si>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</si>
  <si>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</si>
  <si>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</si>
  <si>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</si>
  <si>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</si>
  <si>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</si>
  <si>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</si>
  <si>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</si>
  <si>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</si>
  <si>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</si>
  <si>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</si>
  <si>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</si>
  <si>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</si>
  <si>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</si>
  <si>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</si>
  <si>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</si>
  <si>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</si>
  <si>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</si>
  <si>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</si>
  <si>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</si>
  <si>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</si>
  <si>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</si>
  <si>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</si>
  <si>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</si>
  <si>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</si>
  <si>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</si>
  <si>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</si>
  <si>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</si>
  <si>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</si>
  <si>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</si>
  <si>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</si>
  <si>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</si>
  <si>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</si>
  <si>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</si>
  <si>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</si>
  <si>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</si>
  <si>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</si>
  <si>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</si>
  <si>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</si>
  <si>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</si>
  <si>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</si>
  <si>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</si>
  <si>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</si>
  <si>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</si>
  <si>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</si>
  <si>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</si>
  <si>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</si>
  <si>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</si>
  <si>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</si>
  <si>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</si>
  <si>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</si>
  <si>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</si>
  <si>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</si>
  <si>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</si>
  <si>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</si>
  <si>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</si>
  <si>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</si>
  <si>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</si>
  <si>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</si>
  <si>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</si>
  <si>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</si>
  <si>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</si>
  <si>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</si>
  <si>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</si>
  <si>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</si>
  <si>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</si>
  <si>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</si>
  <si>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</si>
  <si>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</si>
  <si>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</si>
  <si>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</si>
  <si>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</si>
  <si>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</si>
  <si>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</si>
  <si>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</si>
  <si>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</si>
  <si>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</si>
  <si>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</si>
  <si>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</si>
  <si>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</si>
  <si>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</si>
  <si>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</si>
  <si>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</si>
  <si>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</si>
  <si>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</si>
  <si>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</si>
  <si>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</si>
  <si>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</si>
  <si>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</si>
  <si>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</si>
  <si>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</si>
  <si>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</si>
  <si>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</si>
  <si>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</si>
  <si>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</si>
  <si>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</si>
  <si>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</si>
  <si>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</si>
  <si>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</si>
  <si>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</si>
  <si>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</si>
  <si>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</si>
  <si>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</si>
  <si>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</si>
  <si>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</si>
  <si>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</si>
  <si>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</si>
  <si>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</si>
  <si>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</si>
  <si>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</si>
  <si>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</si>
  <si>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</si>
  <si>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</si>
  <si>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</si>
  <si>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</si>
  <si>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</si>
  <si>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</si>
  <si>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</si>
  <si>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</si>
  <si>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</si>
  <si>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</si>
  <si>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</si>
  <si>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</si>
  <si>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</si>
  <si>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</si>
  <si>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</si>
  <si>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</si>
  <si>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</si>
  <si>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</si>
  <si>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</si>
  <si>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</si>
  <si>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</si>
  <si>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</si>
  <si>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</si>
  <si>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</si>
  <si>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</si>
  <si>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</si>
  <si>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</si>
  <si>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</si>
  <si>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</si>
  <si>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</si>
  <si>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</si>
  <si>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</si>
  <si>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</si>
  <si>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</si>
  <si>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</si>
  <si>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</si>
  <si>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</si>
  <si>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</si>
  <si>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</si>
  <si>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</si>
  <si>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</si>
  <si>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</si>
  <si>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</si>
  <si>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</si>
  <si>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</si>
  <si>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</si>
  <si>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</si>
  <si>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</si>
  <si>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</si>
  <si>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</si>
  <si>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</si>
  <si>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</si>
  <si>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</si>
  <si>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</si>
  <si>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</si>
  <si>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</si>
  <si>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</si>
  <si>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</si>
  <si>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</si>
  <si>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</si>
  <si>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</si>
  <si>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</si>
  <si>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</si>
  <si>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</si>
  <si>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</si>
  <si>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</si>
  <si>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</si>
  <si>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</si>
  <si>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</si>
  <si>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</si>
  <si>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</si>
  <si>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</si>
  <si>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</si>
  <si>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</si>
  <si>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</si>
  <si>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</si>
  <si>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</si>
  <si>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</si>
  <si>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</si>
  <si>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</si>
  <si>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</si>
  <si>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</si>
  <si>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</si>
  <si>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</si>
  <si>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</si>
  <si>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</si>
  <si>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</si>
  <si>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</si>
  <si>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</si>
  <si>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</si>
  <si>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</si>
  <si>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</si>
  <si>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</si>
  <si>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</si>
  <si>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</si>
  <si>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</si>
  <si>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</si>
  <si>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</si>
  <si>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</si>
  <si>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</si>
  <si>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</si>
  <si>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</si>
  <si>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</si>
  <si>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</si>
  <si>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</si>
  <si>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</si>
  <si>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</si>
  <si>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</si>
  <si>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</si>
  <si>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</si>
  <si>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</si>
  <si>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</si>
  <si>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</si>
  <si>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</si>
  <si>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</si>
  <si>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</si>
  <si>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</si>
  <si>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</si>
  <si>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</si>
  <si>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</si>
  <si>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</si>
  <si>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</si>
  <si>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</si>
  <si>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</si>
  <si>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</si>
  <si>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</si>
  <si>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</si>
  <si>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</si>
  <si>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</si>
  <si>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</si>
  <si>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</si>
  <si>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</si>
  <si>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</si>
  <si>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</si>
  <si>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</si>
  <si>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</si>
  <si>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</si>
  <si>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</si>
  <si>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</si>
  <si>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</si>
  <si>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</si>
  <si>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</si>
  <si>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</si>
  <si>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</si>
  <si>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</si>
  <si>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</si>
  <si>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</si>
  <si>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</si>
  <si>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</si>
  <si>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</si>
  <si>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</si>
  <si>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</si>
  <si>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</si>
  <si>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</si>
  <si>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</si>
  <si>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</si>
  <si>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</si>
  <si>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</si>
  <si>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</si>
  <si>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</si>
  <si>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</si>
  <si>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</si>
  <si>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</si>
  <si>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</si>
  <si>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</si>
  <si>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</si>
  <si>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</si>
  <si>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</si>
  <si>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</si>
  <si>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</si>
  <si>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</si>
  <si>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</si>
  <si>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</si>
  <si>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</si>
  <si>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</si>
  <si>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</si>
  <si>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</si>
  <si>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</si>
  <si>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</si>
  <si>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</si>
  <si>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</si>
  <si>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</si>
  <si>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</si>
  <si>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</si>
  <si>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</si>
  <si>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</si>
  <si>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</si>
  <si>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</si>
  <si>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</si>
  <si>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</si>
  <si>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</si>
  <si>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</si>
  <si>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</si>
  <si>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</si>
  <si>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</si>
  <si>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</si>
  <si>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</si>
  <si>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</si>
  <si>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</si>
  <si>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</si>
  <si>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</si>
  <si>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</si>
  <si>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</si>
  <si>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</si>
  <si>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</si>
  <si>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</si>
  <si>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</si>
  <si>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</si>
  <si>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</si>
  <si>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</si>
  <si>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</si>
  <si>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</si>
  <si>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</si>
  <si>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</si>
  <si>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</si>
  <si>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</si>
  <si>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</si>
  <si>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</si>
  <si>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</si>
  <si>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</si>
  <si>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</si>
  <si>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</si>
  <si>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</si>
  <si>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</si>
  <si>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</si>
  <si>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</si>
  <si>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</si>
  <si>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</si>
  <si>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</si>
  <si>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</si>
  <si>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</si>
  <si>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</si>
  <si>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</si>
  <si>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</si>
  <si>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</si>
  <si>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</si>
  <si>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</si>
  <si>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</si>
  <si>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</si>
  <si>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</si>
  <si>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</si>
  <si>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</si>
  <si>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</si>
  <si>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</si>
  <si>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</si>
  <si>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</si>
  <si>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</si>
  <si>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</si>
  <si>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</si>
  <si>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</si>
  <si>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</si>
  <si>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</si>
  <si>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</si>
  <si>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</si>
  <si>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</si>
  <si>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</si>
  <si>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</si>
  <si>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</si>
  <si>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</si>
  <si>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</si>
  <si>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</si>
  <si>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</si>
  <si>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</si>
  <si>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</si>
  <si>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</si>
  <si>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</si>
  <si>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</si>
  <si>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</si>
  <si>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</si>
  <si>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</si>
  <si>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</si>
  <si>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</si>
  <si>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</si>
  <si>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</si>
  <si>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</si>
  <si>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</si>
  <si>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</si>
  <si>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</si>
  <si>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</si>
  <si>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</si>
  <si>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</si>
  <si>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</si>
  <si>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</si>
  <si>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</si>
  <si>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</si>
  <si>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</si>
  <si>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</si>
  <si>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</si>
  <si>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</si>
  <si>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</si>
  <si>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</si>
  <si>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</si>
  <si>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</si>
  <si>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</si>
  <si>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</si>
  <si>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</si>
  <si>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</si>
  <si>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</si>
  <si>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</si>
  <si>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</si>
  <si>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</si>
  <si>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</si>
  <si>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</si>
  <si>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</si>
  <si>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</si>
  <si>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</si>
  <si>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</si>
  <si>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</si>
  <si>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</si>
  <si>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</si>
  <si>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</si>
  <si>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</si>
  <si>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</si>
  <si>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</si>
  <si>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</si>
  <si>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</si>
  <si>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</si>
  <si>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</si>
  <si>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</si>
  <si>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</si>
  <si>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</si>
  <si>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</si>
  <si>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</si>
  <si>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</si>
  <si>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</si>
  <si>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</si>
  <si>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</si>
  <si>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</si>
  <si>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</si>
  <si>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</si>
  <si>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</si>
  <si>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</si>
  <si>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</si>
  <si>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</si>
  <si>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</si>
  <si>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</si>
  <si>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</si>
  <si>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</si>
  <si>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</si>
  <si>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</si>
  <si>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</si>
  <si>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</si>
  <si>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</si>
  <si>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</si>
  <si>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</si>
  <si>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</si>
  <si>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</si>
  <si>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</si>
  <si>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</si>
  <si>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</si>
  <si>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</si>
  <si>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</si>
  <si>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</si>
  <si>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</si>
  <si>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</si>
  <si>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</si>
  <si>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</si>
  <si>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</si>
  <si>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</si>
  <si>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</si>
  <si>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</si>
  <si>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</si>
  <si>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</si>
  <si>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</si>
  <si>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</si>
  <si>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</si>
  <si>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</si>
  <si>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</si>
  <si>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</si>
  <si>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</si>
  <si>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</si>
  <si>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</si>
  <si>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</si>
  <si>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</si>
  <si>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</si>
  <si>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</si>
  <si>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</si>
  <si>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</si>
  <si>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</si>
  <si>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</si>
  <si>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</si>
  <si>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</si>
  <si>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</si>
  <si>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</si>
  <si>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</si>
  <si>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</si>
  <si>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</si>
  <si>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</si>
  <si>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</si>
  <si>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</si>
  <si>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</si>
  <si>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</si>
  <si>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</si>
  <si>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</si>
  <si>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</si>
  <si>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</si>
  <si>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</si>
  <si>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</si>
  <si>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</si>
  <si>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</si>
  <si>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</si>
  <si>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</si>
  <si>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</si>
  <si>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</si>
  <si>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</si>
  <si>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</si>
  <si>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</si>
  <si>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</si>
  <si>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</si>
  <si>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</si>
  <si>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</si>
  <si>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</si>
  <si>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</si>
  <si>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</si>
  <si>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</si>
  <si>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</si>
  <si>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</si>
  <si>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</si>
  <si>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</si>
  <si>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</si>
  <si>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</si>
  <si>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</si>
  <si>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</si>
  <si>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</si>
  <si>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</si>
  <si>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</si>
  <si>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</si>
  <si>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</si>
  <si>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</si>
  <si>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</si>
  <si>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</si>
  <si>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</si>
  <si>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</si>
  <si>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</si>
  <si>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</si>
  <si>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</si>
  <si>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</si>
  <si>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</si>
  <si>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</si>
  <si>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</si>
  <si>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</si>
  <si>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</si>
  <si>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</si>
  <si>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</si>
  <si>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</si>
  <si>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</si>
  <si>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</si>
  <si>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</si>
  <si>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</si>
  <si>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</si>
  <si>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</si>
  <si>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</si>
  <si>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</si>
  <si>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</si>
  <si>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</si>
  <si>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</si>
  <si>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</si>
  <si>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</si>
  <si>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</si>
  <si>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</si>
  <si>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</si>
  <si>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</si>
  <si>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</si>
  <si>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</si>
  <si>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</si>
  <si>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</si>
  <si>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</si>
  <si>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</si>
  <si>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</si>
  <si>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</si>
  <si>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</si>
  <si>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</si>
  <si>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</si>
  <si>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</si>
  <si>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</si>
  <si>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</si>
  <si>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</si>
  <si>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</si>
  <si>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</si>
  <si>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</si>
  <si>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</si>
  <si>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</si>
  <si>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</si>
  <si>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</si>
  <si>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</si>
  <si>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</si>
  <si>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</si>
  <si>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</si>
  <si>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</si>
  <si>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</si>
  <si>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</si>
  <si>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</si>
  <si>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</si>
  <si>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</si>
  <si>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</si>
  <si>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</si>
  <si>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</si>
  <si>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</si>
  <si>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</si>
  <si>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</si>
  <si>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</si>
  <si>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</si>
  <si>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</si>
  <si>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</si>
  <si>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</si>
  <si>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</si>
  <si>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</si>
  <si>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</si>
  <si>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</si>
  <si>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</si>
  <si>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</si>
  <si>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</si>
  <si>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</si>
  <si>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</si>
  <si>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</si>
  <si>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</si>
  <si>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</si>
  <si>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</si>
  <si>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</si>
  <si>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</si>
  <si>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</si>
  <si>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</si>
  <si>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</si>
  <si>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</si>
  <si>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</si>
  <si>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</si>
  <si>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</si>
  <si>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</si>
  <si>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</si>
  <si>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</si>
  <si>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</si>
  <si>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</si>
  <si>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</si>
  <si>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</si>
  <si>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</si>
  <si>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</si>
  <si>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</si>
  <si>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</si>
  <si>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</si>
  <si>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</si>
  <si>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</si>
  <si>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</si>
  <si>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</si>
  <si>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</si>
  <si>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</si>
  <si>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</si>
  <si>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</si>
  <si>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</si>
  <si>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</si>
  <si>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</si>
  <si>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</si>
  <si>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</si>
  <si>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</si>
  <si>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</si>
  <si>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</si>
  <si>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</si>
  <si>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</si>
  <si>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</si>
  <si>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</si>
  <si>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</si>
  <si>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</si>
  <si>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</si>
  <si>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</si>
  <si>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</si>
  <si>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</si>
  <si>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</si>
  <si>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</si>
  <si>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</si>
  <si>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</si>
  <si>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</si>
  <si>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</si>
  <si>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</si>
  <si>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</si>
  <si>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</si>
  <si>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</si>
  <si>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</si>
  <si>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</si>
  <si>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</si>
  <si>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</si>
  <si>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</si>
  <si>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</si>
  <si>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</si>
  <si>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</si>
  <si>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</si>
  <si>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</si>
  <si>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</si>
  <si>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</si>
  <si>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</si>
  <si>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</si>
  <si>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</si>
  <si>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</si>
  <si>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</si>
  <si>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</si>
  <si>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</si>
  <si>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</si>
  <si>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</si>
  <si>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</si>
  <si>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</si>
  <si>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</si>
  <si>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</si>
  <si>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</si>
  <si>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</si>
  <si>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</si>
  <si>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</si>
  <si>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</si>
  <si>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</si>
  <si>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</si>
  <si>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</si>
  <si>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</si>
  <si>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</si>
  <si>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</si>
  <si>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</si>
  <si>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</si>
  <si>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</si>
  <si>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</si>
  <si>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</si>
  <si>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</si>
  <si>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</si>
  <si>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</si>
  <si>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</si>
  <si>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</si>
  <si>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</si>
  <si>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</si>
  <si>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</si>
  <si>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</si>
  <si>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</si>
  <si>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</si>
  <si>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</si>
  <si>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</si>
  <si>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</si>
  <si>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</si>
  <si>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</si>
  <si>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</si>
  <si>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</si>
  <si>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</si>
  <si>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</si>
  <si>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</si>
  <si>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</si>
  <si>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</si>
  <si>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</si>
  <si>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</si>
  <si>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</si>
  <si>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</si>
  <si>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</si>
  <si>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</si>
  <si>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</si>
  <si>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</si>
  <si>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</si>
  <si>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</si>
  <si>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</si>
  <si>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</si>
  <si>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</si>
  <si>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</si>
  <si>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</si>
  <si>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</si>
  <si>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</si>
  <si>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</si>
  <si>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</si>
  <si>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</si>
  <si>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</si>
  <si>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</si>
  <si>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</si>
  <si>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</si>
  <si>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</si>
  <si>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</si>
  <si>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</si>
  <si>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</si>
  <si>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</si>
  <si>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</si>
  <si>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</si>
  <si>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</si>
  <si>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</si>
  <si>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</si>
  <si>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</si>
  <si>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</si>
  <si>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</si>
  <si>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</si>
  <si>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</si>
  <si>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</si>
  <si>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</si>
  <si>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</si>
  <si>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</si>
  <si>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</si>
  <si>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</si>
  <si>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</si>
  <si>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</si>
  <si>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</si>
  <si>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</si>
  <si>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</si>
  <si>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</si>
  <si>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</si>
  <si>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</si>
  <si>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</si>
  <si>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</si>
  <si>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</si>
  <si>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</si>
  <si>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</si>
  <si>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</si>
  <si>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</si>
  <si>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</si>
  <si>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</si>
  <si>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</si>
  <si>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</si>
  <si>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</si>
  <si>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</si>
  <si>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</si>
  <si>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</si>
  <si>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</si>
  <si>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</si>
  <si>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</si>
  <si>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</si>
  <si>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</si>
  <si>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</si>
  <si>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</si>
  <si>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</si>
  <si>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</si>
  <si>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</si>
  <si>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</si>
  <si>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</si>
  <si>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</si>
  <si>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</si>
  <si>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</si>
  <si>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</si>
  <si>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</si>
  <si>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</si>
  <si>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</si>
  <si>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</si>
  <si>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</si>
  <si>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</si>
  <si>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</si>
  <si>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</si>
  <si>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</si>
  <si>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</si>
  <si>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</si>
  <si>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</si>
  <si>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</si>
  <si>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</si>
  <si>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</si>
  <si>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</si>
  <si>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</si>
  <si>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</si>
  <si>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</si>
  <si>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</si>
  <si>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</si>
  <si>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</si>
  <si>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</si>
  <si>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</si>
  <si>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</si>
  <si>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</si>
  <si>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</si>
  <si>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</si>
  <si>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</si>
  <si>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</si>
  <si>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</si>
  <si>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</si>
  <si>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</si>
  <si>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</si>
  <si>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</si>
  <si>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</si>
  <si>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</si>
  <si>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</si>
  <si>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</si>
  <si>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</si>
  <si>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</si>
  <si>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</si>
  <si>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</si>
  <si>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</si>
  <si>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</si>
  <si>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</si>
  <si>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</si>
  <si>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</si>
  <si>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</si>
  <si>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</si>
  <si>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</si>
  <si>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</si>
  <si>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</si>
  <si>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</si>
  <si>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</si>
  <si>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</si>
  <si>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</si>
  <si>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</si>
  <si>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</si>
  <si>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</si>
  <si>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</si>
  <si>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</si>
  <si>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</si>
  <si>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</si>
  <si>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</si>
  <si>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</si>
  <si>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</si>
  <si>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</si>
  <si>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</si>
  <si>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</si>
  <si>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</si>
  <si>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</si>
  <si>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</si>
  <si>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</si>
  <si>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</si>
  <si>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</si>
  <si>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</si>
  <si>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</si>
  <si>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</si>
  <si>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</si>
  <si>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</si>
  <si>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</si>
  <si>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</si>
  <si>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</si>
  <si>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</si>
  <si>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</si>
  <si>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</si>
  <si>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</si>
  <si>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</si>
  <si>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</si>
  <si>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</si>
  <si>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</si>
  <si>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</si>
  <si>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</si>
  <si>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</si>
  <si>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</si>
  <si>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</si>
  <si>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</si>
  <si>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</si>
  <si>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</si>
  <si>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</si>
  <si>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</si>
  <si>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</si>
  <si>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</si>
  <si>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</si>
  <si>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</si>
  <si>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</si>
  <si>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</si>
  <si>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</si>
  <si>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</si>
  <si>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</si>
  <si>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</si>
  <si>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</si>
  <si>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</si>
  <si>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</si>
  <si>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</si>
  <si>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</si>
  <si>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</si>
  <si>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</si>
  <si>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</si>
  <si>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</si>
  <si>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</si>
  <si>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</si>
  <si>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</si>
  <si>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</si>
  <si>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</si>
  <si>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</si>
  <si>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</si>
  <si>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</si>
  <si>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</si>
  <si>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</si>
  <si>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</si>
  <si>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</si>
  <si>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</si>
  <si>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</si>
  <si>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</si>
  <si>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</si>
  <si>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</si>
  <si>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</si>
  <si>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</si>
  <si>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</si>
  <si>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</si>
  <si>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</si>
  <si>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</si>
  <si>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</si>
  <si>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</si>
  <si>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</si>
  <si>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</si>
  <si>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</si>
  <si>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</si>
  <si>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</si>
  <si>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</si>
  <si>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</si>
  <si>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</si>
  <si>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</si>
  <si>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</si>
  <si>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</si>
  <si>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</si>
  <si>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</si>
  <si>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</si>
  <si>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</si>
  <si>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</si>
  <si>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</si>
  <si>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</si>
  <si>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</si>
  <si>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</si>
  <si>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</si>
  <si>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</si>
  <si>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</si>
  <si>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</si>
  <si>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</si>
  <si>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</si>
  <si>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</si>
  <si>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</si>
  <si>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</si>
  <si>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</si>
  <si>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</si>
  <si>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</si>
  <si>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</si>
  <si>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</si>
  <si>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</si>
  <si>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</si>
  <si>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</si>
  <si>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</si>
  <si>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</si>
  <si>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</si>
  <si>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</si>
  <si>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</si>
  <si>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</si>
  <si>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</si>
  <si>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</si>
  <si>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</si>
  <si>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</si>
  <si>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</si>
  <si>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</si>
  <si>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</si>
  <si>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</si>
  <si>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</si>
  <si>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</si>
  <si>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</si>
  <si>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</si>
  <si>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</si>
  <si>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</si>
  <si>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</si>
  <si>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</si>
  <si>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</si>
  <si>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</si>
  <si>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</si>
  <si>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</si>
  <si>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</si>
  <si>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</si>
  <si>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</si>
  <si>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</si>
  <si>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</si>
  <si>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</si>
  <si>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</si>
  <si>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</si>
  <si>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</si>
  <si>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</si>
  <si>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</si>
  <si>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</si>
  <si>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</si>
  <si>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</si>
  <si>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</si>
  <si>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</si>
  <si>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</si>
  <si>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</si>
  <si>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</si>
  <si>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</si>
  <si>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</si>
  <si>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</si>
  <si>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</si>
  <si>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</si>
  <si>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</si>
  <si>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</si>
  <si>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</si>
  <si>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</si>
  <si>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</si>
  <si>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</si>
  <si>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</si>
  <si>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</si>
  <si>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</si>
  <si>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</si>
  <si>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</si>
  <si>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</si>
  <si>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</si>
  <si>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</si>
  <si>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</si>
  <si>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</si>
  <si>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</si>
  <si>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</si>
  <si>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</si>
  <si>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</si>
  <si>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</si>
  <si>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</si>
  <si>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</si>
  <si>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</si>
  <si>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</si>
  <si>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</si>
  <si>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</si>
  <si>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</si>
  <si>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</si>
  <si>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</si>
  <si>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</si>
  <si>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</si>
  <si>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</si>
  <si>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</si>
  <si>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</si>
  <si>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</si>
  <si>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</si>
  <si>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</si>
  <si>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</si>
  <si>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</si>
  <si>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</si>
  <si>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</si>
  <si>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</si>
  <si>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</si>
  <si>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</si>
  <si>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</si>
  <si>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</si>
  <si>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</si>
  <si>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</si>
  <si>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</si>
  <si>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</si>
  <si>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</si>
  <si>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</si>
  <si>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</si>
  <si>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</si>
  <si>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</si>
  <si>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</si>
  <si>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</si>
  <si>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</si>
  <si>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</si>
  <si>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</si>
  <si>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</si>
  <si>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</si>
  <si>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</si>
  <si>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</si>
  <si>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</si>
  <si>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</si>
  <si>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</si>
  <si>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</si>
  <si>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</si>
  <si>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</si>
  <si>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</si>
  <si>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</si>
  <si>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</si>
  <si>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</si>
  <si>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</si>
  <si>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</si>
  <si>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</si>
  <si>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</si>
  <si>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</si>
  <si>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</si>
  <si>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</si>
  <si>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</si>
  <si>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</si>
  <si>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</si>
  <si>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</si>
  <si>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</si>
  <si>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</si>
  <si>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</si>
  <si>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</si>
  <si>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</si>
  <si>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</si>
  <si>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</si>
  <si>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</si>
  <si>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</si>
  <si>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</si>
  <si>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</si>
  <si>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</si>
  <si>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</si>
  <si>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</si>
  <si>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</si>
  <si>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</si>
  <si>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</si>
  <si>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</si>
  <si>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</si>
  <si>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</si>
  <si>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</si>
  <si>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</si>
  <si>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</si>
  <si>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</si>
  <si>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</si>
  <si>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</si>
  <si>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</si>
  <si>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</si>
  <si>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</si>
  <si>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</si>
  <si>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</si>
  <si>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</si>
  <si>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</si>
  <si>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</si>
  <si>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</si>
  <si>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</si>
  <si>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</si>
  <si>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</si>
  <si>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</si>
  <si>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</si>
  <si>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</si>
  <si>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</si>
  <si>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</si>
  <si>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</si>
  <si>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</si>
  <si>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</si>
  <si>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</si>
  <si>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</si>
  <si>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</si>
  <si>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</si>
  <si>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</si>
  <si>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</si>
  <si>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</si>
  <si>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</si>
  <si>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</si>
  <si>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</si>
  <si>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</si>
  <si>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</si>
  <si>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</si>
  <si>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</si>
  <si>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</si>
  <si>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</si>
  <si>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</si>
  <si>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</si>
  <si>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</si>
  <si>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</si>
  <si>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</si>
  <si>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</si>
  <si>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</si>
  <si>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</si>
  <si>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</si>
  <si>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</si>
  <si>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</si>
  <si>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</si>
  <si>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</si>
  <si>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</si>
  <si>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</si>
  <si>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</si>
  <si>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</si>
  <si>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</si>
  <si>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</si>
  <si>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</si>
  <si>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</si>
  <si>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</si>
  <si>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</si>
  <si>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</si>
  <si>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</si>
  <si>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</si>
  <si>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</si>
  <si>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</si>
  <si>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</si>
  <si>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</si>
  <si>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</si>
  <si>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</si>
  <si>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</si>
  <si>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</si>
  <si>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</si>
  <si>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</si>
  <si>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</si>
  <si>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</si>
  <si>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</si>
  <si>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</si>
  <si>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</si>
  <si>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</si>
  <si>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</si>
  <si>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</si>
  <si>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</si>
  <si>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</si>
  <si>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</si>
  <si>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</si>
  <si>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</si>
  <si>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</si>
  <si>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</si>
  <si>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</si>
  <si>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</si>
  <si>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</si>
  <si>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</si>
  <si>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</si>
  <si>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</si>
  <si>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</si>
  <si>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</si>
  <si>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</si>
  <si>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</si>
  <si>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</si>
  <si>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</si>
  <si>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</si>
  <si>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</si>
  <si>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</si>
  <si>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</si>
  <si>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</si>
  <si>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</si>
  <si>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</si>
  <si>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</si>
  <si>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</si>
  <si>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</si>
  <si>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</si>
  <si>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</si>
  <si>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</si>
  <si>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</si>
  <si>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</si>
  <si>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</si>
  <si>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</si>
  <si>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</si>
  <si>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</si>
  <si>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</si>
  <si>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</si>
  <si>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</si>
  <si>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</si>
  <si>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</si>
  <si>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</si>
  <si>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</si>
  <si>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</si>
  <si>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</si>
  <si>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</si>
  <si>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</si>
  <si>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</si>
  <si>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</si>
  <si>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</si>
  <si>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</si>
  <si>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</si>
  <si>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</si>
  <si>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</si>
  <si>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</si>
  <si>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</si>
  <si>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</si>
  <si>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</si>
  <si>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</si>
  <si>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</si>
  <si>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</si>
  <si>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</si>
  <si>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</si>
  <si>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</si>
  <si>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</si>
  <si>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</si>
  <si>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</si>
  <si>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</si>
  <si>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</si>
  <si>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</si>
  <si>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</si>
  <si>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</si>
  <si>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</si>
  <si>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</si>
  <si>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</si>
  <si>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</si>
  <si>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</si>
  <si>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</si>
  <si>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</si>
  <si>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</si>
  <si>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</si>
  <si>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</si>
  <si>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</si>
  <si>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</si>
  <si>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</si>
  <si>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</si>
  <si>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</si>
  <si>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</si>
  <si>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</si>
  <si>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</si>
  <si>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</si>
  <si>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</si>
  <si>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</si>
  <si>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</si>
  <si>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</si>
  <si>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</si>
  <si>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</si>
  <si>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</si>
  <si>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</si>
  <si>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</si>
  <si>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</si>
  <si>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</si>
  <si>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</si>
  <si>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</si>
  <si>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</si>
  <si>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</si>
  <si>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</si>
  <si>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</si>
  <si>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</si>
  <si>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</si>
  <si>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</si>
  <si>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</si>
  <si>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</si>
  <si>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</si>
  <si>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</si>
  <si>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</si>
  <si>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</si>
  <si>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</si>
  <si>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</si>
  <si>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</si>
  <si>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</si>
  <si>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</si>
  <si>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</si>
  <si>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</si>
  <si>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</si>
  <si>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</si>
  <si>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</si>
  <si>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</si>
  <si>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</si>
  <si>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</si>
  <si>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</si>
  <si>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</si>
  <si>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</si>
  <si>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</si>
  <si>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</si>
  <si>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</si>
  <si>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</si>
  <si>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</si>
  <si>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</si>
  <si>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</si>
  <si>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</si>
  <si>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</si>
  <si>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</si>
  <si>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</si>
  <si>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</si>
  <si>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</si>
  <si>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</si>
  <si>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</si>
  <si>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</si>
  <si>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</si>
  <si>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</si>
  <si>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</si>
  <si>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</si>
  <si>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</si>
  <si>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</si>
  <si>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</si>
  <si>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</si>
  <si>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</si>
  <si>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</si>
  <si>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</si>
  <si>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</si>
  <si>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</si>
  <si>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</si>
  <si>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</si>
  <si>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</si>
  <si>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</si>
  <si>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</si>
  <si>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</si>
  <si>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</si>
  <si>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</si>
  <si>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</si>
  <si>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</si>
  <si>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</si>
  <si>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</si>
  <si>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</si>
  <si>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</si>
  <si>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</si>
  <si>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</si>
  <si>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</si>
  <si>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</si>
  <si>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</si>
  <si>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</si>
  <si>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</si>
  <si>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</si>
  <si>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</si>
  <si>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</si>
  <si>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</si>
  <si>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</si>
  <si>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</si>
  <si>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</si>
  <si>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</si>
  <si>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</si>
  <si>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</si>
  <si>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</si>
  <si>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</si>
  <si>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</si>
  <si>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</si>
  <si>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</si>
  <si>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</si>
  <si>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</si>
  <si>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</si>
  <si>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</si>
  <si>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</si>
  <si>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</si>
  <si>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</si>
  <si>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</si>
  <si>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</si>
  <si>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</si>
  <si>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</si>
  <si>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</si>
  <si>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</si>
  <si>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</si>
  <si>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</si>
  <si>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</si>
  <si>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</si>
  <si>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</si>
  <si>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</si>
  <si>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</si>
  <si>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</si>
  <si>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</si>
  <si>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</si>
  <si>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</si>
  <si>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</si>
  <si>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</si>
  <si>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</si>
  <si>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</si>
  <si>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</si>
  <si>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</si>
  <si>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</si>
  <si>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</si>
  <si>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</si>
  <si>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</si>
  <si>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</si>
  <si>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</si>
  <si>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</si>
  <si>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</si>
  <si>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</si>
  <si>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</si>
  <si>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</si>
  <si>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</si>
  <si>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</si>
  <si>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</si>
  <si>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</si>
  <si>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</si>
  <si>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</si>
  <si>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</si>
  <si>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</si>
  <si>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</si>
  <si>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</si>
  <si>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</si>
  <si>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</si>
  <si>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</si>
  <si>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</si>
  <si>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</si>
  <si>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</si>
  <si>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</si>
  <si>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</si>
  <si>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</si>
  <si>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</si>
  <si>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</si>
  <si>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</si>
  <si>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</si>
  <si>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</si>
  <si>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</si>
  <si>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</si>
  <si>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</si>
  <si>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</si>
  <si>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</si>
  <si>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</si>
  <si>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</si>
  <si>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</si>
  <si>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</si>
  <si>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</si>
  <si>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</si>
  <si>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</si>
  <si>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</si>
  <si>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</si>
  <si>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</si>
  <si>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</si>
  <si>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</si>
  <si>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</si>
  <si>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</si>
  <si>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</si>
  <si>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</si>
  <si>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</si>
  <si>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</si>
  <si>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</si>
  <si>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</si>
  <si>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</si>
  <si>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</si>
  <si>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</si>
  <si>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</si>
  <si>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</si>
  <si>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</si>
  <si>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</si>
  <si>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</si>
  <si>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</si>
  <si>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</si>
  <si>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</si>
  <si>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</si>
  <si>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</si>
  <si>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</si>
  <si>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</si>
  <si>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</si>
  <si>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</si>
  <si>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</si>
  <si>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</si>
  <si>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</si>
  <si>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</si>
  <si>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</si>
  <si>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</si>
  <si>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</si>
  <si>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</si>
  <si>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</si>
  <si>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</si>
  <si>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</si>
  <si>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</si>
  <si>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</si>
  <si>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</si>
  <si>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</si>
  <si>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</si>
  <si>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</si>
  <si>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</si>
  <si>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</si>
  <si>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</si>
  <si>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</si>
  <si>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</si>
  <si>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</si>
  <si>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</si>
  <si>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</si>
  <si>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</si>
  <si>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</si>
  <si>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</si>
  <si>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</si>
  <si>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</si>
  <si>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</si>
  <si>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</si>
  <si>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</si>
  <si>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</si>
  <si>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</si>
  <si>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</si>
  <si>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</si>
  <si>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</si>
  <si>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</si>
  <si>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</si>
  <si>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</si>
  <si>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</si>
  <si>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</si>
  <si>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</si>
  <si>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</si>
  <si>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</si>
  <si>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</si>
  <si>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</si>
  <si>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</si>
  <si>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</si>
  <si>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</si>
  <si>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</si>
  <si>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</si>
  <si>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</si>
  <si>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</si>
  <si>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</si>
  <si>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</si>
  <si>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</si>
  <si>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</si>
  <si>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</si>
  <si>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</si>
  <si>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</si>
  <si>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</si>
  <si>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</si>
  <si>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</si>
  <si>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</si>
  <si>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</si>
  <si>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</si>
  <si>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</si>
  <si>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</si>
  <si>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</si>
  <si>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</si>
  <si>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</si>
  <si>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</si>
  <si>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</si>
  <si>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</si>
  <si>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</si>
  <si>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</si>
  <si>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</si>
  <si>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</si>
  <si>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</si>
  <si>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</si>
  <si>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</si>
  <si>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</si>
  <si>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</si>
  <si>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</si>
  <si>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</si>
  <si>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</si>
  <si>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</si>
  <si>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</si>
  <si>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</si>
  <si>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</si>
  <si>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</si>
  <si>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</si>
  <si>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</si>
  <si>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</si>
  <si>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</si>
  <si>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</si>
  <si>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</si>
  <si>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</si>
  <si>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</si>
  <si>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</si>
  <si>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</si>
  <si>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</si>
  <si>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</si>
  <si>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</si>
  <si>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</si>
  <si>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</si>
  <si>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</si>
  <si>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</si>
  <si>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</si>
  <si>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</si>
  <si>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</si>
  <si>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</si>
  <si>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</si>
  <si>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</si>
  <si>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</si>
  <si>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</si>
  <si>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</si>
  <si>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</si>
  <si>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</si>
  <si>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</si>
  <si>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</si>
  <si>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</si>
  <si>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</si>
  <si>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</si>
  <si>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</si>
  <si>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</si>
  <si>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</si>
  <si>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</si>
  <si>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</si>
  <si>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</si>
  <si>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</si>
  <si>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</si>
  <si>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</si>
  <si>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</si>
  <si>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</si>
  <si>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</si>
  <si>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</si>
  <si>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</si>
  <si>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</si>
  <si>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</si>
  <si>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</si>
  <si>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</si>
  <si>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</si>
  <si>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</si>
  <si>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</si>
  <si>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</si>
  <si>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</si>
  <si>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</si>
  <si>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</si>
  <si>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</si>
  <si>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</si>
  <si>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</si>
  <si>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</si>
  <si>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</si>
  <si>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</si>
  <si>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</si>
  <si>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</si>
  <si>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</si>
  <si>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</si>
  <si>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</si>
  <si>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</si>
  <si>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</si>
  <si>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</si>
  <si>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</si>
  <si>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</si>
  <si>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</si>
  <si>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</si>
  <si>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</si>
  <si>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</si>
  <si>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</si>
  <si>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</si>
  <si>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</si>
  <si>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</si>
  <si>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</si>
  <si>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</si>
  <si>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</si>
  <si>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</si>
  <si>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</si>
  <si>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</si>
  <si>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</si>
  <si>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</si>
  <si>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</si>
  <si>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</si>
  <si>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</si>
  <si>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</si>
  <si>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</si>
  <si>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</si>
  <si>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</si>
  <si>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</si>
  <si>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</si>
  <si>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</si>
  <si>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</si>
  <si>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</si>
  <si>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</si>
  <si>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</si>
  <si>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</si>
  <si>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</si>
  <si>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</si>
  <si>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</si>
  <si>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</si>
  <si>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</si>
  <si>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</si>
  <si>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</si>
  <si>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</si>
  <si>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</si>
  <si>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</si>
  <si>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</si>
  <si>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</si>
  <si>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</si>
  <si>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</si>
  <si>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</si>
  <si>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</si>
  <si>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</si>
  <si>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</si>
  <si>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</si>
  <si>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</si>
  <si>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</si>
  <si>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</si>
  <si>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</si>
  <si>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</si>
  <si>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</si>
  <si>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</si>
  <si>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</si>
  <si>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</si>
  <si>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</si>
  <si>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</si>
  <si>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</si>
  <si>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</si>
  <si>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</si>
  <si>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</si>
  <si>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</si>
  <si>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</si>
  <si>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</si>
  <si>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</si>
  <si>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</si>
  <si>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</si>
  <si>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</si>
  <si>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</si>
  <si>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</si>
  <si>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</si>
  <si>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</si>
  <si>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</si>
  <si>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</si>
  <si>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</si>
  <si>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</si>
  <si>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</si>
  <si>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</si>
  <si>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</si>
  <si>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</si>
  <si>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</si>
  <si>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</si>
  <si>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</si>
  <si>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</si>
  <si>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</si>
  <si>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</si>
  <si>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</si>
  <si>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</si>
  <si>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</si>
  <si>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</si>
  <si>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</si>
  <si>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</si>
  <si>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</si>
  <si>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</si>
  <si>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</si>
  <si>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</si>
  <si>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</si>
  <si>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</si>
  <si>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</si>
  <si>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</si>
  <si>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</si>
  <si>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</si>
  <si>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</si>
  <si>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</si>
  <si>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</si>
  <si>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</si>
  <si>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</si>
  <si>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</si>
  <si>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</si>
  <si>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</si>
  <si>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</si>
  <si>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</si>
  <si>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</si>
  <si>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</si>
  <si>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</si>
  <si>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</si>
  <si>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</si>
  <si>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</si>
  <si>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</si>
  <si>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</si>
  <si>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</si>
  <si>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</si>
  <si>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</si>
  <si>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</si>
  <si>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</si>
  <si>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</si>
  <si>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</si>
  <si>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</si>
  <si>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</si>
  <si>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</si>
  <si>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</si>
  <si>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</si>
  <si>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</si>
  <si>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</si>
  <si>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</si>
  <si>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</si>
  <si>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</si>
  <si>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</si>
  <si>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</si>
  <si>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</si>
  <si>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</si>
  <si>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</si>
  <si>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</si>
  <si>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</si>
  <si>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</si>
  <si>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</si>
  <si>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</si>
  <si>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</si>
  <si>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</si>
  <si>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</si>
  <si>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</si>
  <si>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</si>
  <si>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</si>
  <si>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</si>
  <si>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</si>
  <si>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</si>
  <si>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</si>
  <si>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</si>
  <si>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</si>
  <si>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</si>
  <si>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</si>
  <si>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</si>
  <si>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</si>
  <si>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</si>
  <si>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</si>
  <si>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</si>
  <si>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</si>
  <si>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</si>
  <si>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</si>
  <si>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</si>
  <si>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</si>
  <si>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</si>
  <si>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</si>
  <si>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</si>
  <si>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</si>
  <si>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</si>
  <si>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</si>
  <si>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</si>
  <si>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</si>
  <si>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</si>
  <si>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</si>
  <si>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</si>
  <si>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</si>
  <si>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</si>
  <si>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</si>
  <si>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</si>
  <si>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</si>
  <si>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</si>
  <si>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</si>
  <si>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</si>
  <si>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</si>
  <si>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</si>
  <si>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</si>
  <si>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</si>
  <si>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</si>
  <si>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</si>
  <si>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</si>
  <si>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</si>
  <si>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</si>
  <si>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</si>
  <si>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</si>
  <si>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</si>
  <si>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</si>
  <si>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</si>
  <si>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</si>
  <si>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</si>
  <si>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</si>
  <si>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</si>
  <si>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</si>
  <si>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</si>
  <si>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</si>
  <si>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</si>
  <si>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</si>
  <si>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</si>
  <si>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</si>
  <si>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</si>
  <si>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</si>
  <si>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</si>
  <si>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</si>
  <si>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</si>
  <si>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</si>
  <si>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</si>
  <si>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</si>
  <si>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</si>
  <si>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</si>
  <si>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</si>
  <si>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</si>
  <si>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</si>
  <si>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</si>
  <si>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</si>
  <si>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</si>
  <si>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</si>
  <si>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</si>
  <si>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</si>
  <si>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</si>
  <si>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</si>
  <si>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</si>
  <si>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</si>
  <si>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</si>
  <si>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</si>
  <si>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</si>
  <si>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</si>
  <si>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</si>
  <si>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</si>
  <si>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</si>
  <si>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</si>
  <si>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</si>
  <si>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</si>
  <si>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</si>
  <si>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</si>
  <si>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</si>
  <si>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</si>
  <si>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</si>
  <si>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</si>
  <si>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</si>
  <si>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</si>
  <si>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</si>
  <si>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</si>
  <si>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</si>
  <si>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</si>
  <si>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</si>
  <si>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</si>
  <si>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</si>
  <si>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</si>
  <si>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</si>
  <si>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</si>
  <si>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</si>
  <si>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</si>
  <si>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</si>
  <si>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</si>
  <si>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</si>
  <si>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</si>
  <si>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</si>
  <si>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</si>
  <si>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</si>
  <si>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</si>
  <si>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</si>
  <si>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</si>
  <si>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</si>
  <si>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</si>
  <si>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</si>
  <si>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</si>
  <si>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</si>
  <si>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</si>
  <si>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</si>
  <si>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</si>
  <si>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</si>
  <si>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</si>
  <si>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</si>
  <si>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</si>
  <si>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</si>
  <si>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</si>
  <si>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</si>
  <si>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</si>
  <si>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</si>
  <si>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</si>
  <si>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</si>
  <si>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</si>
  <si>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</si>
  <si>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</si>
  <si>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</si>
  <si>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</si>
  <si>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</si>
  <si>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</si>
  <si>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</si>
  <si>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</si>
  <si>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</si>
  <si>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</si>
  <si>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</si>
  <si>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</si>
  <si>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</si>
  <si>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</si>
  <si>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</si>
  <si>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</si>
  <si>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</si>
  <si>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</si>
  <si>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</si>
  <si>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</si>
  <si>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</si>
  <si>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</si>
  <si>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</si>
  <si>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</si>
  <si>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</si>
  <si>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</si>
  <si>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</si>
  <si>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</si>
  <si>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</si>
  <si>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</si>
  <si>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</si>
  <si>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</si>
  <si>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</si>
  <si>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</si>
  <si>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</si>
  <si>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</si>
  <si>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</si>
  <si>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</si>
  <si>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</si>
  <si>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</si>
  <si>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</si>
  <si>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</si>
  <si>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</si>
  <si>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</si>
  <si>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</si>
  <si>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</si>
  <si>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</si>
  <si>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</si>
  <si>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</si>
  <si>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</si>
  <si>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</si>
  <si>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</si>
  <si>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</si>
  <si>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</si>
  <si>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</si>
  <si>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</si>
  <si>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</si>
  <si>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</si>
  <si>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</si>
  <si>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</si>
  <si>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</si>
  <si>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</si>
  <si>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</si>
  <si>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</si>
  <si>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</si>
  <si>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</si>
  <si>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</si>
  <si>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</si>
  <si>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</si>
  <si>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</si>
  <si>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</si>
  <si>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</si>
  <si>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</si>
  <si>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</si>
  <si>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</si>
  <si>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</si>
  <si>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</si>
  <si>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</si>
  <si>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</si>
  <si>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</si>
  <si>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</si>
  <si>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</si>
  <si>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</si>
  <si>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</si>
  <si>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</si>
  <si>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</si>
  <si>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</si>
  <si>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</si>
  <si>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</si>
  <si>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</si>
  <si>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</si>
  <si>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</si>
  <si>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</si>
  <si>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</si>
  <si>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</si>
  <si>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</si>
  <si>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</si>
  <si>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</si>
  <si>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</si>
  <si>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</si>
  <si>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</si>
  <si>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</si>
  <si>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</si>
  <si>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</si>
  <si>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</si>
  <si>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</si>
  <si>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</si>
  <si>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</si>
  <si>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</si>
  <si>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</si>
  <si>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</si>
  <si>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</si>
  <si>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</si>
  <si>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</si>
  <si>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</si>
  <si>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</si>
  <si>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</si>
  <si>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</si>
  <si>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</si>
  <si>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</si>
  <si>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</si>
  <si>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</si>
  <si>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</si>
  <si>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</si>
  <si>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</si>
  <si>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</si>
  <si>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</si>
  <si>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</si>
  <si>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</si>
  <si>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</si>
  <si>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</si>
  <si>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</si>
  <si>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</si>
  <si>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</si>
  <si>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</si>
  <si>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</si>
  <si>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</si>
  <si>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</si>
  <si>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</si>
  <si>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</si>
  <si>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</si>
  <si>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</si>
  <si>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</si>
  <si>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</si>
  <si>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</si>
  <si>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</si>
  <si>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</si>
  <si>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</si>
  <si>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</si>
  <si>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</si>
  <si>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</si>
  <si>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</si>
  <si>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</si>
  <si>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</si>
  <si>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</si>
  <si>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</si>
  <si>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</si>
  <si>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</si>
  <si>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</si>
  <si>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</si>
  <si>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</si>
  <si>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</si>
  <si>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</si>
  <si>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</si>
  <si>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</si>
  <si>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</si>
  <si>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</si>
  <si>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</si>
  <si>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</si>
  <si>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</si>
  <si>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</si>
  <si>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</si>
  <si>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</si>
  <si>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</si>
  <si>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</si>
  <si>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</si>
  <si>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</si>
  <si>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</si>
  <si>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</si>
  <si>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</si>
  <si>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</si>
  <si>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</si>
  <si>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</si>
  <si>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</si>
  <si>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</si>
  <si>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</si>
  <si>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</si>
  <si>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</si>
  <si>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</si>
  <si>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</si>
  <si>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</si>
  <si>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</si>
  <si>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</si>
  <si>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</si>
  <si>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</si>
  <si>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</si>
  <si>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</si>
  <si>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</si>
  <si>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</si>
  <si>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</si>
  <si>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</si>
  <si>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</si>
  <si>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</si>
  <si>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</si>
  <si>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</si>
  <si>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</si>
  <si>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</si>
  <si>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</si>
  <si>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</si>
  <si>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</si>
  <si>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</si>
  <si>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</si>
  <si>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</si>
  <si>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</si>
  <si>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</si>
  <si>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</si>
  <si>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</si>
  <si>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</si>
  <si>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</si>
  <si>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</si>
  <si>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</si>
  <si>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</si>
  <si>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</si>
  <si>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</si>
  <si>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</si>
  <si>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</si>
  <si>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</si>
  <si>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</si>
  <si>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</si>
  <si>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</si>
  <si>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</si>
  <si>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</si>
  <si>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</si>
  <si>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</si>
  <si>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</si>
  <si>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</si>
  <si>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</si>
  <si>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</si>
  <si>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</si>
  <si>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</si>
  <si>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</si>
  <si>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</si>
  <si>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</si>
  <si>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</si>
  <si>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</si>
  <si>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</si>
  <si>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</si>
  <si>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</si>
  <si>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</si>
  <si>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</si>
  <si>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</si>
  <si>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</si>
  <si>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</si>
  <si>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</si>
  <si>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</si>
  <si>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</si>
  <si>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</si>
  <si>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</si>
  <si>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</si>
  <si>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</si>
  <si>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</si>
  <si>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</si>
  <si>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</si>
  <si>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</si>
  <si>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</si>
  <si>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</si>
  <si>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</si>
  <si>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</si>
  <si>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</si>
  <si>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</si>
  <si>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</si>
  <si>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</si>
  <si>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</si>
  <si>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</si>
  <si>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</si>
  <si>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</si>
  <si>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</si>
  <si>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</si>
  <si>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</si>
  <si>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</si>
  <si>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</si>
  <si>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</si>
  <si>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</si>
  <si>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</si>
  <si>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</si>
  <si>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</si>
  <si>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</si>
  <si>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</si>
  <si>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</si>
  <si>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</si>
  <si>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</si>
  <si>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</si>
  <si>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</si>
  <si>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</si>
  <si>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</si>
  <si>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</si>
  <si>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</si>
  <si>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</si>
  <si>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</si>
  <si>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</si>
  <si>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</si>
  <si>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</si>
  <si>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</si>
  <si>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</si>
  <si>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</si>
  <si>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</si>
  <si>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</si>
  <si>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</si>
  <si>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</si>
  <si>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</si>
  <si>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</si>
  <si>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</si>
  <si>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</si>
  <si>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</si>
  <si>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</si>
  <si>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</si>
  <si>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</si>
  <si>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</si>
  <si>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</si>
  <si>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</si>
  <si>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</si>
  <si>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</si>
  <si>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</si>
  <si>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</si>
  <si>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</si>
  <si>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</si>
  <si>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</si>
  <si>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</si>
  <si>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</si>
  <si>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</si>
  <si>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</si>
  <si>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</si>
  <si>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</si>
  <si>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</si>
  <si>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</si>
  <si>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</si>
  <si>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</si>
  <si>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</si>
  <si>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</si>
  <si>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</si>
  <si>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</si>
  <si>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</si>
  <si>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</si>
  <si>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</si>
  <si>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</si>
  <si>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</si>
  <si>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</si>
  <si>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</si>
  <si>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</si>
  <si>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</si>
  <si>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</si>
  <si>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</si>
  <si>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</si>
  <si>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</si>
  <si>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</si>
  <si>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</si>
  <si>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</si>
  <si>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</si>
  <si>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</si>
  <si>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</si>
  <si>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</si>
  <si>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</si>
  <si>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</si>
  <si>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</si>
  <si>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</si>
  <si>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</si>
  <si>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</si>
  <si>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</si>
  <si>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</si>
  <si>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</si>
  <si>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</si>
  <si>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</si>
  <si>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</si>
  <si>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</si>
  <si>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</si>
  <si>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</si>
  <si>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</si>
  <si>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</si>
  <si>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</si>
  <si>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</si>
  <si>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</si>
  <si>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</si>
  <si>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</si>
  <si>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</si>
  <si>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</si>
  <si>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</si>
  <si>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</si>
  <si>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</si>
  <si>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</si>
  <si>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</si>
  <si>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</si>
  <si>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</si>
  <si>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</si>
  <si>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</si>
  <si>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</si>
  <si>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</si>
  <si>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</si>
  <si>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</si>
  <si>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</si>
  <si>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</si>
  <si>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</si>
  <si>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</si>
  <si>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</si>
  <si>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</si>
  <si>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</si>
  <si>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</si>
  <si>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</si>
  <si>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</si>
  <si>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</si>
  <si>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</si>
  <si>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</si>
  <si>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</si>
  <si>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</si>
  <si>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</si>
  <si>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</si>
  <si>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</si>
  <si>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</si>
  <si>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</si>
  <si>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</si>
  <si>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</si>
  <si>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</si>
  <si>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</si>
  <si>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</si>
  <si>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</si>
  <si>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</si>
  <si>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</si>
  <si>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</si>
  <si>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</si>
  <si>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</si>
  <si>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</si>
  <si>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</si>
  <si>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</si>
  <si>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</si>
  <si>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</si>
  <si>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</si>
  <si>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</si>
  <si>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</si>
  <si>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</si>
  <si>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</si>
  <si>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</si>
  <si>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</si>
  <si>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</si>
  <si>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</si>
  <si>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</si>
  <si>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</si>
  <si>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</si>
  <si>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</si>
  <si>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</si>
  <si>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</si>
  <si>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</si>
  <si>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</si>
  <si>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</si>
  <si>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</si>
  <si>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</si>
  <si>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</si>
  <si>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</si>
  <si>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</si>
  <si>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</si>
  <si>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</si>
  <si>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</si>
  <si>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</si>
  <si>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</si>
  <si>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</si>
  <si>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</si>
  <si>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</si>
  <si>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</si>
  <si>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</si>
  <si>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</si>
  <si>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</si>
  <si>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</si>
  <si>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</si>
  <si>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</si>
  <si>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</si>
  <si>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</si>
  <si>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</si>
  <si>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</si>
  <si>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</si>
  <si>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</si>
  <si>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</si>
  <si>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</si>
  <si>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</si>
  <si>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</si>
  <si>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</si>
  <si>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</si>
  <si>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</si>
  <si>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</si>
  <si>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</si>
  <si>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</si>
  <si>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</si>
  <si>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</si>
  <si>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</si>
  <si>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</si>
  <si>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</si>
  <si>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</si>
  <si>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</si>
  <si>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</si>
  <si>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</si>
  <si>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</si>
  <si>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</si>
  <si>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</si>
  <si>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</si>
  <si>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</si>
  <si>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</si>
  <si>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</si>
  <si>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</si>
  <si>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</si>
  <si>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</si>
  <si>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</si>
  <si>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</si>
  <si>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</si>
  <si>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</si>
  <si>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</si>
  <si>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</si>
  <si>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</si>
  <si>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</si>
  <si>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</si>
  <si>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</si>
  <si>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</si>
  <si>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</si>
  <si>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</si>
  <si>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</si>
  <si>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</si>
  <si>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</si>
  <si>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</si>
  <si>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</si>
  <si>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</si>
  <si>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</si>
  <si>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</si>
  <si>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</si>
  <si>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</si>
  <si>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</si>
  <si>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</si>
  <si>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</si>
  <si>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</si>
  <si>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</si>
  <si>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</si>
  <si>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</si>
  <si>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</si>
  <si>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</si>
  <si>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</si>
  <si>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</si>
  <si>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</si>
  <si>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</si>
  <si>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</si>
  <si>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</si>
  <si>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</si>
  <si>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</si>
  <si>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</si>
  <si>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</si>
  <si>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</si>
  <si>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</si>
  <si>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</si>
  <si>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</si>
  <si>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</si>
  <si>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</si>
  <si>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</si>
  <si>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</si>
  <si>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</si>
  <si>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</si>
  <si>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</si>
  <si>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</si>
  <si>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</si>
  <si>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</si>
  <si>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</si>
  <si>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</si>
  <si>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</si>
  <si>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</si>
  <si>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</si>
  <si>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</si>
  <si>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</si>
  <si>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</si>
  <si>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</si>
  <si>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</si>
  <si>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</si>
  <si>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</si>
  <si>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</si>
  <si>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</si>
  <si>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</si>
  <si>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</si>
  <si>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</si>
  <si>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</si>
  <si>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</si>
  <si>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</si>
  <si>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</si>
  <si>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</si>
  <si>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</si>
  <si>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</si>
  <si>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</si>
  <si>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</si>
  <si>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</si>
  <si>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</si>
  <si>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</si>
  <si>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</si>
  <si>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</si>
  <si>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</si>
  <si>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</si>
  <si>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</si>
  <si>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</si>
  <si>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</si>
  <si>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</si>
  <si>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</si>
  <si>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</si>
  <si>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</si>
  <si>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</si>
  <si>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</si>
  <si>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</si>
  <si>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</si>
  <si>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</si>
  <si>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</si>
  <si>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</si>
  <si>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</si>
  <si>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</si>
  <si>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</si>
  <si>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</si>
  <si>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</si>
  <si>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</si>
  <si>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</si>
  <si>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</si>
  <si>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</si>
  <si>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</si>
  <si>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</si>
  <si>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</si>
  <si>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</si>
  <si>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</si>
  <si>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</si>
  <si>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</si>
  <si>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</si>
  <si>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</si>
  <si>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</si>
  <si>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</si>
  <si>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</si>
  <si>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</si>
  <si>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</si>
  <si>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</si>
  <si>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</si>
  <si>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</si>
  <si>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</si>
  <si>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</si>
  <si>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</si>
  <si>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</si>
  <si>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</si>
  <si>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</si>
  <si>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</si>
  <si>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</si>
  <si>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</si>
  <si>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</si>
  <si>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</si>
  <si>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</si>
  <si>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</si>
  <si>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</si>
  <si>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</si>
  <si>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</si>
  <si>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</si>
  <si>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</si>
  <si>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</si>
  <si>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</si>
  <si>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</si>
  <si>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</si>
  <si>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</si>
  <si>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</si>
  <si>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</si>
  <si>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</si>
  <si>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</si>
  <si>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</si>
  <si>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</si>
  <si>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</si>
  <si>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</si>
  <si>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</si>
  <si>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</si>
  <si>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</si>
  <si>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</si>
  <si>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</si>
  <si>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</si>
  <si>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</si>
  <si>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</si>
  <si>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</si>
  <si>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</si>
  <si>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</si>
  <si>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</si>
  <si>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</si>
  <si>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</si>
  <si>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</si>
  <si>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</si>
  <si>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</si>
  <si>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</si>
  <si>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</si>
  <si>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</si>
  <si>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</si>
  <si>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</si>
  <si>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</si>
  <si>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</si>
  <si>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</si>
  <si>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</si>
  <si>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</si>
  <si>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</si>
  <si>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</si>
  <si>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</si>
  <si>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</si>
  <si>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</si>
  <si>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</si>
  <si>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</si>
  <si>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</si>
  <si>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</si>
  <si>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</si>
  <si>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</si>
  <si>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</si>
  <si>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</si>
  <si>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</si>
  <si>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</si>
  <si>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</si>
  <si>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</si>
  <si>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</si>
  <si>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</si>
  <si>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</si>
  <si>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</si>
  <si>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</si>
  <si>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</si>
  <si>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</si>
  <si>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</si>
  <si>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</si>
  <si>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</si>
  <si>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</si>
  <si>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</si>
  <si>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</si>
  <si>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</si>
  <si>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</si>
  <si>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</si>
  <si>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</si>
  <si>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</si>
  <si>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</si>
  <si>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</si>
  <si>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</si>
  <si>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</si>
  <si>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</si>
  <si>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</si>
  <si>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</si>
  <si>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</si>
  <si>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</si>
  <si>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</si>
  <si>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</si>
  <si>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</si>
  <si>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</si>
  <si>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</si>
  <si>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</si>
  <si>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</si>
  <si>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</si>
  <si>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</si>
  <si>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</si>
  <si>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</si>
  <si>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</si>
  <si>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</si>
  <si>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</si>
  <si>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</si>
  <si>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</si>
  <si>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</si>
  <si>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</si>
  <si>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</si>
  <si>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</si>
  <si>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</si>
  <si>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</si>
  <si>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</si>
  <si>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</si>
  <si>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</si>
  <si>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</si>
  <si>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</si>
  <si>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</si>
  <si>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</si>
  <si>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</si>
  <si>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</si>
  <si>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</si>
  <si>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</si>
  <si>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</si>
  <si>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</si>
  <si>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</si>
  <si>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</si>
  <si>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</si>
  <si>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</si>
  <si>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</si>
  <si>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</si>
  <si>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</si>
  <si>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</si>
  <si>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</si>
  <si>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</si>
  <si>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</si>
  <si>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</si>
  <si>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</si>
  <si>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</si>
  <si>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</si>
  <si>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</si>
  <si>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</si>
  <si>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</si>
  <si>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</si>
  <si>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</si>
  <si>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</si>
  <si>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</si>
  <si>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</si>
  <si>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</si>
  <si>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</si>
  <si>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</si>
  <si>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</si>
  <si>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</si>
  <si>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</si>
  <si>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</si>
  <si>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</si>
  <si>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</si>
  <si>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</si>
  <si>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</si>
  <si>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</si>
  <si>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</si>
  <si>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</si>
  <si>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</si>
  <si>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</si>
  <si>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</si>
  <si>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</si>
  <si>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</si>
  <si>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</si>
  <si>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</si>
  <si>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</si>
  <si>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</si>
  <si>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</si>
  <si>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</si>
  <si>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</si>
  <si>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</si>
  <si>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</si>
  <si>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</si>
  <si>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</si>
  <si>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</si>
  <si>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</si>
  <si>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</si>
  <si>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</si>
  <si>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</si>
  <si>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</si>
  <si>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</si>
  <si>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</si>
  <si>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</si>
  <si>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</si>
  <si>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</si>
  <si>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</si>
  <si>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</si>
  <si>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</si>
  <si>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</si>
  <si>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</si>
  <si>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</si>
  <si>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</si>
  <si>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</si>
  <si>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</si>
  <si>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</si>
  <si>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</si>
  <si>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</si>
  <si>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</si>
  <si>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</si>
  <si>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</si>
  <si>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</si>
  <si>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</si>
  <si>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</si>
  <si>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</si>
  <si>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</si>
  <si>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</si>
  <si>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</si>
  <si>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</si>
  <si>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</si>
  <si>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</si>
  <si>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</si>
  <si>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</si>
  <si>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</si>
  <si>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</si>
  <si>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</si>
  <si>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</si>
  <si>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</si>
  <si>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</si>
  <si>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</si>
  <si>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</si>
  <si>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</si>
  <si>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</si>
  <si>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</si>
  <si>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</si>
  <si>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</si>
  <si>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</si>
  <si>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</si>
  <si>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</si>
  <si>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</si>
  <si>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</si>
  <si>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</si>
  <si>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</si>
  <si>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</si>
  <si>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</si>
  <si>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</si>
  <si>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</si>
  <si>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</si>
  <si>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</si>
  <si>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</si>
  <si>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</si>
  <si>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</si>
  <si>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</si>
  <si>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</si>
  <si>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</si>
  <si>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</si>
  <si>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</si>
  <si>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</si>
  <si>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</si>
  <si>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</si>
  <si>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</si>
  <si>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</si>
  <si>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</si>
  <si>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</si>
  <si>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</si>
  <si>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</si>
  <si>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</si>
  <si>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</si>
  <si>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</si>
  <si>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</si>
  <si>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</si>
  <si>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</si>
  <si>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</si>
  <si>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</si>
  <si>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</si>
  <si>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</si>
  <si>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</si>
  <si>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</si>
  <si>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</si>
  <si>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</si>
  <si>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</si>
  <si>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</si>
  <si>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</si>
  <si>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</si>
  <si>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</si>
  <si>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</si>
  <si>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</si>
  <si>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</si>
  <si>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</si>
  <si>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</si>
  <si>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</si>
  <si>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</si>
  <si>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</si>
  <si>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</si>
  <si>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</si>
  <si>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</si>
  <si>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</si>
  <si>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</si>
  <si>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</si>
  <si>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</si>
  <si>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</si>
  <si>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</si>
  <si>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</si>
  <si>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</si>
  <si>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</si>
  <si>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</si>
  <si>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</si>
  <si>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</si>
  <si>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</si>
  <si>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</si>
  <si>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</si>
  <si>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</si>
  <si>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</si>
  <si>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</si>
  <si>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</si>
  <si>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</si>
  <si>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</si>
  <si>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</si>
  <si>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</si>
  <si>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</si>
  <si>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</si>
  <si>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</si>
  <si>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</si>
  <si>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</si>
  <si>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</si>
  <si>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</si>
  <si>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</si>
  <si>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</si>
  <si>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</si>
  <si>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</si>
  <si>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</si>
  <si>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</si>
  <si>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</si>
  <si>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</si>
  <si>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</si>
  <si>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</si>
  <si>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</si>
  <si>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</si>
  <si>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</si>
  <si>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</si>
  <si>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</si>
  <si>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</si>
  <si>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</si>
  <si>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</si>
  <si>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</si>
  <si>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</si>
  <si>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</si>
  <si>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</si>
  <si>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</si>
  <si>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</si>
  <si>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</si>
  <si>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</si>
  <si>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</si>
  <si>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</si>
  <si>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</si>
  <si>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</si>
  <si>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</si>
  <si>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</si>
  <si>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</si>
  <si>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</si>
  <si>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</si>
  <si>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</si>
  <si>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</si>
  <si>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</si>
  <si>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</si>
  <si>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</si>
  <si>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</si>
  <si>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</si>
  <si>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</si>
  <si>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</si>
  <si>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</si>
  <si>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</si>
  <si>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</si>
  <si>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</si>
  <si>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</si>
  <si>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</si>
  <si>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</si>
  <si>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</si>
  <si>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</si>
  <si>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</si>
  <si>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</si>
  <si>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</si>
  <si>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</si>
  <si>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</si>
  <si>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</si>
  <si>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</si>
  <si>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</si>
  <si>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</si>
  <si>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</si>
  <si>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</si>
  <si>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</si>
  <si>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</si>
  <si>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</si>
  <si>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</si>
  <si>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</si>
  <si>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</si>
  <si>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</si>
  <si>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</si>
  <si>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</si>
  <si>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</si>
  <si>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</si>
  <si>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</si>
  <si>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</si>
  <si>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</si>
  <si>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</si>
  <si>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</si>
  <si>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</si>
  <si>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</si>
  <si>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</si>
  <si>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</si>
  <si>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</si>
  <si>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</si>
  <si>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</si>
  <si>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</si>
  <si>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</si>
  <si>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</si>
  <si>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</si>
  <si>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</si>
  <si>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</si>
  <si>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</si>
  <si>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</si>
  <si>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</si>
  <si>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</si>
  <si>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</si>
  <si>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</si>
  <si>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</si>
  <si>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</si>
  <si>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</si>
  <si>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</si>
  <si>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</si>
  <si>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</si>
  <si>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</si>
  <si>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</si>
  <si>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</si>
  <si>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</si>
  <si>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</si>
  <si>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</si>
  <si>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</si>
  <si>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</si>
  <si>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</si>
  <si>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</si>
  <si>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</si>
  <si>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</si>
  <si>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</si>
  <si>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</si>
  <si>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</si>
  <si>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</si>
  <si>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</si>
  <si>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</si>
  <si>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</si>
  <si>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</si>
  <si>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</si>
  <si>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</si>
  <si>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</si>
  <si>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</si>
  <si>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</si>
  <si>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</si>
  <si>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</si>
  <si>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</si>
  <si>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</si>
  <si>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</si>
  <si>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</si>
  <si>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</si>
  <si>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</si>
  <si>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</si>
  <si>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</si>
  <si>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</si>
  <si>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</si>
  <si>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</si>
  <si>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</si>
  <si>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</si>
  <si>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</si>
  <si>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</si>
  <si>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</si>
  <si>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</si>
  <si>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</si>
  <si>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</si>
  <si>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</si>
  <si>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</si>
  <si>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</si>
  <si>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</si>
  <si>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</si>
  <si>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</si>
  <si>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</si>
  <si>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</si>
  <si>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</si>
  <si>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</si>
  <si>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</si>
  <si>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</si>
  <si>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</si>
  <si>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</si>
  <si>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</si>
  <si>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</si>
  <si>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</si>
  <si>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</si>
  <si>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</si>
  <si>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</si>
  <si>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</si>
  <si>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</si>
  <si>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</si>
  <si>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</si>
  <si>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</si>
  <si>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</si>
  <si>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</si>
  <si>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</si>
  <si>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</si>
  <si>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</si>
  <si>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</si>
  <si>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</si>
  <si>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</si>
  <si>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</si>
  <si>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</si>
  <si>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</si>
  <si>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</si>
  <si>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</si>
  <si>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</si>
  <si>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</si>
  <si>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</si>
  <si>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</si>
  <si>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</si>
  <si>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</si>
  <si>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</si>
  <si>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</si>
  <si>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</si>
  <si>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</si>
  <si>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</si>
  <si>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</si>
  <si>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</si>
  <si>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</si>
  <si>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</si>
  <si>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</si>
  <si>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</si>
  <si>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</si>
  <si>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</si>
  <si>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</si>
  <si>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</si>
  <si>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</si>
  <si>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</si>
  <si>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</si>
  <si>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</si>
  <si>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</si>
  <si>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</si>
  <si>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</si>
  <si>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</si>
  <si>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</si>
  <si>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</si>
  <si>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</si>
  <si>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</si>
  <si>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</si>
  <si>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</si>
  <si>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</si>
  <si>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</si>
  <si>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</si>
  <si>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</si>
  <si>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</si>
  <si>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</si>
  <si>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</si>
  <si>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</si>
  <si>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</si>
  <si>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</si>
  <si>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</si>
  <si>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</si>
  <si>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</si>
  <si>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</si>
  <si>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</si>
  <si>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</si>
  <si>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</si>
  <si>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</si>
  <si>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</si>
  <si>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</si>
  <si>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</si>
  <si>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</si>
  <si>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</si>
  <si>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</si>
  <si>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</si>
  <si>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</si>
  <si>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</si>
  <si>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</si>
  <si>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</si>
  <si>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</si>
  <si>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</si>
  <si>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</si>
  <si>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</si>
  <si>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</si>
  <si>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</si>
  <si>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</si>
  <si>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</si>
  <si>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</si>
  <si>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</si>
  <si>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</si>
  <si>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</si>
  <si>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</si>
  <si>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</si>
  <si>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</si>
  <si>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</si>
  <si>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</si>
  <si>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</si>
  <si>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</si>
  <si>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</si>
  <si>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</si>
  <si>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</si>
  <si>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</si>
  <si>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</si>
  <si>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</si>
  <si>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</si>
  <si>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</si>
  <si>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</si>
  <si>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</si>
  <si>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</si>
  <si>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</si>
  <si>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</si>
  <si>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</si>
  <si>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</si>
  <si>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</si>
  <si>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</si>
  <si>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</si>
  <si>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</si>
  <si>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</si>
  <si>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</si>
  <si>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</si>
  <si>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</si>
  <si>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</si>
  <si>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</si>
  <si>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</si>
  <si>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</si>
  <si>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</si>
  <si>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</si>
  <si>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</si>
  <si>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</si>
  <si>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</si>
  <si>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</si>
  <si>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</si>
  <si>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</si>
  <si>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</si>
  <si>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</si>
  <si>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</si>
  <si>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</si>
  <si>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</si>
  <si>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</si>
  <si>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</si>
  <si>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</si>
  <si>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</si>
  <si>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</si>
  <si>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</si>
  <si>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</si>
  <si>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</si>
  <si>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</si>
  <si>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</si>
  <si>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</si>
  <si>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</si>
  <si>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</si>
  <si>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</si>
  <si>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</si>
  <si>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</si>
  <si>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</si>
  <si>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</si>
  <si>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</si>
  <si>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</si>
  <si>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</si>
  <si>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</si>
  <si>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</si>
  <si>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</si>
  <si>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</si>
  <si>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</si>
  <si>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</si>
  <si>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</si>
  <si>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</si>
  <si>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</si>
  <si>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</si>
  <si>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</si>
  <si>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</si>
  <si>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</si>
  <si>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</si>
  <si>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</si>
  <si>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</si>
  <si>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</si>
  <si>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</si>
  <si>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</si>
  <si>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</si>
  <si>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</si>
  <si>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</si>
  <si>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</si>
  <si>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</si>
  <si>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</si>
  <si>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</si>
  <si>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</si>
  <si>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</si>
  <si>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</si>
  <si>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</si>
  <si>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</si>
  <si>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</si>
  <si>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</si>
  <si>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</si>
  <si>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</si>
  <si>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</si>
  <si>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</si>
  <si>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</si>
  <si>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</si>
  <si>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</si>
  <si>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</si>
  <si>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</si>
  <si>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</si>
  <si>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</si>
  <si>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</si>
  <si>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</si>
  <si>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</si>
  <si>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</si>
  <si>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</si>
  <si>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</si>
  <si>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</si>
  <si>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</si>
  <si>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</si>
  <si>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</si>
  <si>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</si>
  <si>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</si>
  <si>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</si>
  <si>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</si>
  <si>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</si>
  <si>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</si>
  <si>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</si>
  <si>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</si>
  <si>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</si>
  <si>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</si>
  <si>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</si>
  <si>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</si>
  <si>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</si>
  <si>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</si>
  <si>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</si>
  <si>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</si>
  <si>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</si>
  <si>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</si>
  <si>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</si>
  <si>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</si>
  <si>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</si>
  <si>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</si>
  <si>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</si>
  <si>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</si>
  <si>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</si>
  <si>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</si>
  <si>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</si>
  <si>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</si>
  <si>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</si>
  <si>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</si>
  <si>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</si>
  <si>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</si>
  <si>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</si>
  <si>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</si>
  <si>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</si>
  <si>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</si>
  <si>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</si>
  <si>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</si>
  <si>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</si>
  <si>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</si>
  <si>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</si>
  <si>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</si>
  <si>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</si>
  <si>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</si>
  <si>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</si>
  <si>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</si>
  <si>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</si>
  <si>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</si>
  <si>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</si>
  <si>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</si>
  <si>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</si>
  <si>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</si>
  <si>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</si>
  <si>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</si>
  <si>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</si>
  <si>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</si>
  <si>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</si>
  <si>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</si>
  <si>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</si>
  <si>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</si>
  <si>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</si>
  <si>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</si>
  <si>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</si>
  <si>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</si>
  <si>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</si>
  <si>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</si>
  <si>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</si>
  <si>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</si>
  <si>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</si>
  <si>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</si>
  <si>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</si>
  <si>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</si>
  <si>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</si>
  <si>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</si>
  <si>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</si>
  <si>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</si>
  <si>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</si>
  <si>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</si>
  <si>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</si>
  <si>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</si>
  <si>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</si>
  <si>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</si>
  <si>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</si>
  <si>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</si>
  <si>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</si>
  <si>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</si>
  <si>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</si>
  <si>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</si>
  <si>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</si>
  <si>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</si>
  <si>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</si>
  <si>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</si>
  <si>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</si>
  <si>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</si>
  <si>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</si>
  <si>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</si>
  <si>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</si>
  <si>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</si>
  <si>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</si>
  <si>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</si>
  <si>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</si>
  <si>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</si>
  <si>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</si>
  <si>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</si>
  <si>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</si>
  <si>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</si>
  <si>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</si>
  <si>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</si>
  <si>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</si>
  <si>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</si>
  <si>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</si>
  <si>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</si>
  <si>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</si>
  <si>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</si>
  <si>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</si>
  <si>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</si>
  <si>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</si>
  <si>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</si>
  <si>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</si>
  <si>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</si>
  <si>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</si>
  <si>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</si>
  <si>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</si>
  <si>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</si>
  <si>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</si>
  <si>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</si>
  <si>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</si>
  <si>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</si>
  <si>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</si>
  <si>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</si>
  <si>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</si>
  <si>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</si>
  <si>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</si>
  <si>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</si>
  <si>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</si>
  <si>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</si>
  <si>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</si>
  <si>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</si>
  <si>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</si>
  <si>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</si>
  <si>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</si>
  <si>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</si>
  <si>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</si>
  <si>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</si>
  <si>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</si>
  <si>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</si>
  <si>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</si>
  <si>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</si>
  <si>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</si>
  <si>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</si>
  <si>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</si>
  <si>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</si>
  <si>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</si>
  <si>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</si>
  <si>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</si>
  <si>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</si>
  <si>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</si>
  <si>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</si>
  <si>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</si>
  <si>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</si>
  <si>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</si>
  <si>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</si>
  <si>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</si>
  <si>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 funded</t>
  </si>
  <si>
    <t>average donation</t>
  </si>
  <si>
    <t>subcategory</t>
  </si>
  <si>
    <t>film &amp; video</t>
  </si>
  <si>
    <t>television</t>
  </si>
  <si>
    <t>(All)</t>
  </si>
  <si>
    <t>Count of outcome</t>
  </si>
  <si>
    <t>Column Labels</t>
  </si>
  <si>
    <t>Grand Total</t>
  </si>
  <si>
    <t>Row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</si>
  <si>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</si>
  <si>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</si>
  <si>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</si>
  <si>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</si>
  <si>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</si>
  <si>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</si>
  <si>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</si>
  <si>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</si>
  <si>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</si>
  <si>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</si>
  <si>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</si>
  <si>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</si>
  <si>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</si>
  <si>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</si>
  <si>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</si>
  <si>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</si>
  <si>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</si>
  <si>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</si>
  <si>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</si>
  <si>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</si>
  <si>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</si>
  <si>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</si>
  <si>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</si>
  <si>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</si>
  <si>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</si>
  <si>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</si>
  <si>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</si>
  <si>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</si>
  <si>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</si>
  <si>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</si>
  <si>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</si>
  <si>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</si>
  <si>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</si>
  <si>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</si>
  <si>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</si>
  <si>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</si>
  <si>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</si>
  <si>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</si>
  <si>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</si>
  <si>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</si>
  <si>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</si>
  <si>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</si>
  <si>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</si>
  <si>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</si>
  <si>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</si>
  <si>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</si>
  <si>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</si>
  <si>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</si>
  <si>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</si>
  <si>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</si>
  <si>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</si>
  <si>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</si>
  <si>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</si>
  <si>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</si>
  <si>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</si>
  <si>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</si>
  <si>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</si>
  <si>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</si>
  <si>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</si>
  <si>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</si>
  <si>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</si>
  <si>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</si>
  <si>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</si>
  <si>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</si>
  <si>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</si>
  <si>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</si>
  <si>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</si>
  <si>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</si>
  <si>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</si>
  <si>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</si>
  <si>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</si>
  <si>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</si>
  <si>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</si>
  <si>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</si>
  <si>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</si>
  <si>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</si>
  <si>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</si>
  <si>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</si>
  <si>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</si>
  <si>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</si>
  <si>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</si>
  <si>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</si>
  <si>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59999</t>
  </si>
  <si>
    <t>30000 to 34999</t>
  </si>
  <si>
    <t>Backers_count</t>
  </si>
  <si>
    <t>Successful</t>
  </si>
  <si>
    <t>mean</t>
  </si>
  <si>
    <t>median</t>
  </si>
  <si>
    <t>minimum</t>
  </si>
  <si>
    <t>max</t>
  </si>
  <si>
    <t>variance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</si>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</sst>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00118"/>
      <name val="Nunito Sans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5-BC4A-876B-15ABC57B9A04}"/>
            </c:ext>
          </c:extLst>
        </c:ser>
        <c:ser>
          <c:idx val="1"/>
          <c:order val="1"/>
          <c:tx>
            <c:strRef>
              <c:f>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F5-BC4A-876B-15ABC57B9A04}"/>
            </c:ext>
          </c:extLst>
        </c:ser>
        <c:ser>
          <c:idx val="2"/>
          <c:order val="2"/>
          <c:tx>
            <c:strRef>
              <c:f>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F5-BC4A-876B-15ABC57B9A04}"/>
            </c:ext>
          </c:extLst>
        </c:ser>
        <c:ser>
          <c:idx val="3"/>
          <c:order val="3"/>
          <c:tx>
            <c:strRef>
              <c:f>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F5-BC4A-876B-15ABC57B9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1921680"/>
        <c:axId val="1915022703"/>
      </c:barChart>
      <c:catAx>
        <c:axId val="95192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022703"/>
        <c:crosses val="autoZero"/>
        <c:auto val="1"/>
        <c:lblAlgn val="ctr"/>
        <c:lblOffset val="100"/>
        <c:noMultiLvlLbl val="0"/>
      </c:catAx>
      <c:valAx>
        <c:axId val="191502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2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[StarterBook-original.xlsx]SUBCAT!PivotTable3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2475940507436"/>
          <c:y val="7.407407407407407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E-9B4E-A8BB-D82ABFACE2F7}"/>
            </c:ext>
          </c:extLst>
        </c:ser>
        <c:ser>
          <c:idx val="1"/>
          <c:order val="1"/>
          <c:tx>
            <c:strRef>
              <c:f>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0E-9B4E-A8BB-D82ABFACE2F7}"/>
            </c:ext>
          </c:extLst>
        </c:ser>
        <c:ser>
          <c:idx val="2"/>
          <c:order val="2"/>
          <c:tx>
            <c:strRef>
              <c:f>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50E-9B4E-A8BB-D82ABFACE2F7}"/>
            </c:ext>
          </c:extLst>
        </c:ser>
        <c:ser>
          <c:idx val="3"/>
          <c:order val="3"/>
          <c:tx>
            <c:strRef>
              <c:f>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50E-9B4E-A8BB-D82ABFACE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064511"/>
        <c:axId val="1885066783"/>
      </c:barChart>
      <c:catAx>
        <c:axId val="188506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66783"/>
        <c:crosses val="autoZero"/>
        <c:auto val="1"/>
        <c:lblAlgn val="ctr"/>
        <c:lblOffset val="100"/>
        <c:noMultiLvlLbl val="0"/>
      </c:catAx>
      <c:valAx>
        <c:axId val="188506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6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[StarterBook-original.xlsx]PTLG!PivotTable5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PTLG!$B$4:$B$5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PTLG!$A$6:$A$18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PTLG!$B$6:$B$18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2-5F42-A5B8-79F30659CB37}"/>
            </c:ext>
          </c:extLst>
        </c:ser>
        <c:ser>
          <c:idx val="1"/>
          <c:order val="1"/>
          <c:tx>
            <c:strRef>
              <c:f>PTLG!$C$4:$C$5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PTLG!$A$6:$A$18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PTLG!$C$6:$C$18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107</c:v>
                </c:pt>
                <c:pt idx="3">
                  <c:v>101</c:v>
                </c:pt>
                <c:pt idx="4">
                  <c:v>124</c:v>
                </c:pt>
                <c:pt idx="5">
                  <c:v>143</c:v>
                </c:pt>
                <c:pt idx="6">
                  <c:v>150</c:v>
                </c:pt>
                <c:pt idx="7">
                  <c:v>133</c:v>
                </c:pt>
                <c:pt idx="8">
                  <c:v>122</c:v>
                </c:pt>
                <c:pt idx="9">
                  <c:v>147</c:v>
                </c:pt>
                <c:pt idx="10">
                  <c:v>113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82-5F42-A5B8-79F30659CB37}"/>
            </c:ext>
          </c:extLst>
        </c:ser>
        <c:ser>
          <c:idx val="2"/>
          <c:order val="2"/>
          <c:tx>
            <c:strRef>
              <c:f>PTLG!$D$4:$D$5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PTLG!$A$6:$A$18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PTLG!$D$6:$D$18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82-5F42-A5B8-79F30659CB37}"/>
            </c:ext>
          </c:extLst>
        </c:ser>
        <c:ser>
          <c:idx val="3"/>
          <c:order val="3"/>
          <c:tx>
            <c:strRef>
              <c:f>PTLG!$E$4:$E$5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PTLG!$A$6:$A$18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PTLG!$E$6:$E$18</c:f>
              <c:numCache>
                <c:formatCode>General</c:formatCode>
                <c:ptCount val="12"/>
                <c:pt idx="0">
                  <c:v>179</c:v>
                </c:pt>
                <c:pt idx="1">
                  <c:v>199</c:v>
                </c:pt>
                <c:pt idx="2">
                  <c:v>174</c:v>
                </c:pt>
                <c:pt idx="3">
                  <c:v>191</c:v>
                </c:pt>
                <c:pt idx="4">
                  <c:v>228</c:v>
                </c:pt>
                <c:pt idx="5">
                  <c:v>203</c:v>
                </c:pt>
                <c:pt idx="6">
                  <c:v>190</c:v>
                </c:pt>
                <c:pt idx="7">
                  <c:v>163</c:v>
                </c:pt>
                <c:pt idx="8">
                  <c:v>143</c:v>
                </c:pt>
                <c:pt idx="9">
                  <c:v>177</c:v>
                </c:pt>
                <c:pt idx="10">
                  <c:v>179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82-5F42-A5B8-79F30659C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639375"/>
        <c:axId val="683103776"/>
      </c:lineChart>
      <c:catAx>
        <c:axId val="190463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103776"/>
        <c:crosses val="autoZero"/>
        <c:auto val="1"/>
        <c:lblAlgn val="ctr"/>
        <c:lblOffset val="100"/>
        <c:noMultiLvlLbl val="0"/>
      </c:catAx>
      <c:valAx>
        <c:axId val="6831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6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165100</xdr:rowOff>
    </xdr:from>
    <xdr:to>
      <xdr:col>12</xdr:col>
      <xdr:colOff>469900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A795E-F3BA-025B-442D-87D6EA8E1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7</xdr:row>
      <xdr:rowOff>63500</xdr:rowOff>
    </xdr:from>
    <xdr:to>
      <xdr:col>10</xdr:col>
      <xdr:colOff>419100</xdr:colOff>
      <xdr:row>26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5C92D8-97D8-C3E0-1F06-41611C190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38100</xdr:rowOff>
    </xdr:from>
    <xdr:to>
      <xdr:col>19</xdr:col>
      <xdr:colOff>165100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319A2-0F99-06A6-5CD7-8E2867806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Scarboro" refreshedDate="45082.930544791663" createdVersion="8" refreshedVersion="8" minRefreshableVersion="3" recordCount="4114" xr:uid="{7EE21B99-7DB0-3947-B847-6620EB57274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10">
      <sharedItems containsSemiMixedTypes="0" containsString="0" containsNumber="1" minValue="0" maxValue="22603"/>
    </cacheField>
    <cacheField name="outcome" numFmtId="0">
      <sharedItems count="4">
        <s v="successful"/>
        <s v="canceled"/>
        <s v="failed"/>
        <s v="live"/>
      </sharedItems>
    </cacheField>
    <cacheField name="average donation" numFmtId="164">
      <sharedItems containsMixedTypes="1" containsNumber="1" minValue="1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Scarboro" refreshedDate="45082.930545138886" createdVersion="8" refreshedVersion="8" minRefreshableVersion="3" recordCount="4114" xr:uid="{5E82BCDA-EC4C-AF4A-8CE4-8CD8CCF2B35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10">
      <sharedItems containsSemiMixedTypes="0" containsString="0" containsNumber="1" minValue="0" maxValue="22603"/>
    </cacheField>
    <cacheField name="outcome" numFmtId="0">
      <sharedItems count="4">
        <s v="successful"/>
        <s v="canceled"/>
        <s v="failed"/>
        <s v="live"/>
      </sharedItems>
    </cacheField>
    <cacheField name="average donation" numFmtId="164">
      <sharedItems containsMixedTypes="1" containsNumber="1" minValue="1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n v="63.917582417582416"/>
    <x v="0"/>
    <s v="USD"/>
    <n v="1437620400"/>
    <n v="1434931811"/>
    <b v="0"/>
    <n v="182"/>
    <b v="1"/>
    <s v="film &amp; video/television"/>
    <x v="0"/>
    <x v="0"/>
    <x v="0"/>
  </r>
  <r>
    <n v="1"/>
    <s v="FannibalFest Fan Convention"/>
    <s v="A Hannibal TV Show Fan Convention and Art Collective"/>
    <n v="10275"/>
    <n v="14653"/>
    <n v="1.4260827250608272"/>
    <x v="0"/>
    <n v="185.48101265822785"/>
    <x v="0"/>
    <s v="USD"/>
    <n v="1488464683"/>
    <n v="1485872683"/>
    <b v="0"/>
    <n v="79"/>
    <b v="1"/>
    <s v="film &amp; video/television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n v="1.05"/>
    <x v="0"/>
    <n v="15"/>
    <x v="1"/>
    <s v="GBP"/>
    <n v="1455555083"/>
    <n v="1454691083"/>
    <b v="0"/>
    <n v="35"/>
    <b v="1"/>
    <s v="film &amp; video/television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n v="69.266666666666666"/>
    <x v="0"/>
    <s v="USD"/>
    <n v="1407414107"/>
    <n v="1404822107"/>
    <b v="0"/>
    <n v="150"/>
    <b v="1"/>
    <s v="film &amp; video/television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n v="190.55028169014085"/>
    <x v="0"/>
    <s v="USD"/>
    <n v="1450555279"/>
    <n v="1447963279"/>
    <b v="0"/>
    <n v="284"/>
    <b v="1"/>
    <s v="film &amp; video/television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n v="93.40425531914893"/>
    <x v="0"/>
    <s v="USD"/>
    <n v="1469770500"/>
    <n v="1468362207"/>
    <b v="0"/>
    <n v="47"/>
    <b v="1"/>
    <s v="film &amp; video/television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n v="146.87931034482759"/>
    <x v="0"/>
    <s v="USD"/>
    <n v="1402710250"/>
    <n v="1401846250"/>
    <b v="0"/>
    <n v="58"/>
    <b v="1"/>
    <s v="film &amp; video/television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n v="159.82456140350877"/>
    <x v="0"/>
    <s v="USD"/>
    <n v="1467680867"/>
    <n v="1464224867"/>
    <b v="0"/>
    <n v="57"/>
    <b v="1"/>
    <s v="film &amp; video/television"/>
    <x v="0"/>
    <x v="0"/>
    <x v="7"/>
  </r>
  <r>
    <n v="8"/>
    <s v="Sizzling in the Kitchen Flynn Style"/>
    <s v="Help us raise the funds to film our pilot episode!"/>
    <n v="3500"/>
    <n v="3501.52"/>
    <n v="1.0004342857142856"/>
    <x v="0"/>
    <n v="291.79333333333335"/>
    <x v="0"/>
    <s v="USD"/>
    <n v="1460754000"/>
    <n v="1460155212"/>
    <b v="0"/>
    <n v="12"/>
    <b v="1"/>
    <s v="film &amp; video/television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n v="31.499500000000001"/>
    <x v="0"/>
    <s v="USD"/>
    <n v="1460860144"/>
    <n v="1458268144"/>
    <b v="0"/>
    <n v="20"/>
    <b v="1"/>
    <s v="film &amp; video/television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n v="158.68421052631578"/>
    <x v="0"/>
    <s v="USD"/>
    <n v="1403660279"/>
    <n v="1400636279"/>
    <b v="0"/>
    <n v="19"/>
    <b v="1"/>
    <s v="film &amp; video/television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n v="80.333333333333329"/>
    <x v="0"/>
    <s v="USD"/>
    <n v="1471834800"/>
    <n v="1469126462"/>
    <b v="0"/>
    <n v="75"/>
    <b v="1"/>
    <s v="film &amp; video/television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n v="59.961305925030231"/>
    <x v="0"/>
    <s v="USD"/>
    <n v="1405479600"/>
    <n v="1401642425"/>
    <b v="0"/>
    <n v="827"/>
    <b v="1"/>
    <s v="film &amp; video/television"/>
    <x v="0"/>
    <x v="0"/>
    <x v="12"/>
  </r>
  <r>
    <n v="13"/>
    <s v="Can't Go Home"/>
    <s v="A travel series hosted by touring musicians that profiles a different American city in each episode."/>
    <n v="3500"/>
    <n v="5599"/>
    <n v="1.5997142857142856"/>
    <x v="0"/>
    <n v="109.78431372549019"/>
    <x v="0"/>
    <s v="USD"/>
    <n v="1466713620"/>
    <n v="1463588109"/>
    <b v="0"/>
    <n v="51"/>
    <b v="1"/>
    <s v="film &amp; video/television"/>
    <x v="0"/>
    <x v="0"/>
    <x v="13"/>
  </r>
  <r>
    <n v="14"/>
    <s v="3010 | Sci-fi Series"/>
    <s v="A highly charged post apocalyptic sci fi series that pulls no punches!"/>
    <n v="6000"/>
    <n v="6056"/>
    <n v="1.0093333333333334"/>
    <x v="0"/>
    <n v="147.70731707317074"/>
    <x v="2"/>
    <s v="AUD"/>
    <n v="1405259940"/>
    <n v="1403051888"/>
    <b v="0"/>
    <n v="41"/>
    <b v="1"/>
    <s v="film &amp; video/television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n v="21.755102040816325"/>
    <x v="3"/>
    <s v="EUR"/>
    <n v="1443384840"/>
    <n v="1441790658"/>
    <b v="0"/>
    <n v="98"/>
    <b v="1"/>
    <s v="film &amp; video/television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n v="171.84285714285716"/>
    <x v="0"/>
    <s v="USD"/>
    <n v="1402896600"/>
    <n v="1398971211"/>
    <b v="0"/>
    <n v="70"/>
    <b v="1"/>
    <s v="film &amp; video/television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n v="41.944444444444443"/>
    <x v="1"/>
    <s v="GBP"/>
    <n v="1415126022"/>
    <n v="1412530422"/>
    <b v="0"/>
    <n v="36"/>
    <b v="1"/>
    <s v="film &amp; video/television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n v="93.264122807017543"/>
    <x v="0"/>
    <s v="USD"/>
    <n v="1410958856"/>
    <n v="1408366856"/>
    <b v="0"/>
    <n v="342"/>
    <b v="1"/>
    <s v="film &amp; video/television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n v="56.136363636363633"/>
    <x v="0"/>
    <s v="USD"/>
    <n v="1437420934"/>
    <n v="1434828934"/>
    <b v="0"/>
    <n v="22"/>
    <b v="1"/>
    <s v="film &amp; video/television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n v="1.002"/>
    <x v="0"/>
    <n v="80.16"/>
    <x v="0"/>
    <s v="USD"/>
    <n v="1442167912"/>
    <n v="1436983912"/>
    <b v="0"/>
    <n v="25"/>
    <b v="1"/>
    <s v="film &amp; video/television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n v="199.9009900990099"/>
    <x v="0"/>
    <s v="USD"/>
    <n v="1411743789"/>
    <n v="1409151789"/>
    <b v="0"/>
    <n v="101"/>
    <b v="1"/>
    <s v="film &amp; video/television"/>
    <x v="0"/>
    <x v="0"/>
    <x v="21"/>
  </r>
  <r>
    <n v="22"/>
    <s v="CREATURES OF HABIT!"/>
    <s v="Meet Gary, and Troy: Two unlikely friends that investigate &quot;strange phenomenon&quot;."/>
    <n v="350"/>
    <n v="410"/>
    <n v="1.1714285714285715"/>
    <x v="0"/>
    <n v="51.25"/>
    <x v="0"/>
    <s v="USD"/>
    <n v="1420099140"/>
    <n v="1418766740"/>
    <b v="0"/>
    <n v="8"/>
    <b v="1"/>
    <s v="film &amp; video/television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n v="103.04347826086956"/>
    <x v="0"/>
    <s v="USD"/>
    <n v="1430407200"/>
    <n v="1428086501"/>
    <b v="0"/>
    <n v="23"/>
    <b v="1"/>
    <s v="film &amp; video/television"/>
    <x v="0"/>
    <x v="0"/>
    <x v="23"/>
  </r>
  <r>
    <n v="24"/>
    <s v="Bring STL Up Late to TV"/>
    <s v="STL Up Late is a weekly late night comedy talk show for St. Louis television."/>
    <n v="35000"/>
    <n v="38082.69"/>
    <n v="1.0880768571428572"/>
    <x v="0"/>
    <n v="66.346149825783982"/>
    <x v="0"/>
    <s v="USD"/>
    <n v="1442345940"/>
    <n v="1439494863"/>
    <b v="0"/>
    <n v="574"/>
    <b v="1"/>
    <s v="film &amp; video/television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n v="57.142857142857146"/>
    <x v="0"/>
    <s v="USD"/>
    <n v="1452299761"/>
    <n v="1447115761"/>
    <b v="0"/>
    <n v="14"/>
    <b v="1"/>
    <s v="film &amp; video/television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n v="1.552"/>
    <x v="0"/>
    <n v="102.10526315789474"/>
    <x v="0"/>
    <s v="USD"/>
    <n v="1408278144"/>
    <n v="1404822144"/>
    <b v="0"/>
    <n v="19"/>
    <b v="1"/>
    <s v="film &amp; video/television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n v="148.96666666666667"/>
    <x v="4"/>
    <s v="NZD"/>
    <n v="1416113833"/>
    <n v="1413518233"/>
    <b v="0"/>
    <n v="150"/>
    <b v="1"/>
    <s v="film &amp; video/television"/>
    <x v="0"/>
    <x v="0"/>
    <x v="27"/>
  </r>
  <r>
    <n v="28"/>
    <s v="John Earle Dog Training Concept Development Reel"/>
    <s v="John and Brian are on a quest to change people's lives and rehabilitate dogs."/>
    <n v="12000"/>
    <n v="12042"/>
    <n v="1.0035000000000001"/>
    <x v="0"/>
    <n v="169.6056338028169"/>
    <x v="0"/>
    <s v="USD"/>
    <n v="1450307284"/>
    <n v="1447715284"/>
    <b v="0"/>
    <n v="71"/>
    <b v="1"/>
    <s v="film &amp; video/television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n v="31.623931623931625"/>
    <x v="1"/>
    <s v="GBP"/>
    <n v="1406045368"/>
    <n v="1403453368"/>
    <b v="0"/>
    <n v="117"/>
    <b v="1"/>
    <s v="film &amp; video/television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n v="76.45264150943396"/>
    <x v="0"/>
    <s v="USD"/>
    <n v="1408604515"/>
    <n v="1406012515"/>
    <b v="0"/>
    <n v="53"/>
    <b v="1"/>
    <s v="film &amp; video/television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n v="1"/>
    <x v="0"/>
    <n v="13"/>
    <x v="0"/>
    <s v="USD"/>
    <n v="1453748434"/>
    <n v="1452193234"/>
    <b v="0"/>
    <n v="1"/>
    <b v="1"/>
    <s v="film &amp; video/television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n v="320.44943820224717"/>
    <x v="0"/>
    <s v="USD"/>
    <n v="1463111940"/>
    <n v="1459523017"/>
    <b v="0"/>
    <n v="89"/>
    <b v="1"/>
    <s v="film &amp; video/television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n v="83.75"/>
    <x v="0"/>
    <s v="USD"/>
    <n v="1447001501"/>
    <n v="1444405901"/>
    <b v="0"/>
    <n v="64"/>
    <b v="1"/>
    <s v="film &amp; video/television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n v="49.882352941176471"/>
    <x v="0"/>
    <s v="USD"/>
    <n v="1407224601"/>
    <n v="1405928601"/>
    <b v="0"/>
    <n v="68"/>
    <b v="1"/>
    <s v="film &amp; video/television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n v="59.464285714285715"/>
    <x v="0"/>
    <s v="USD"/>
    <n v="1430179200"/>
    <n v="1428130814"/>
    <b v="0"/>
    <n v="28"/>
    <b v="1"/>
    <s v="film &amp; video/television"/>
    <x v="0"/>
    <x v="0"/>
    <x v="35"/>
  </r>
  <r>
    <n v="36"/>
    <s v="THE LISTENING BOX"/>
    <s v="A modern day priest makes an unusual discovery, setting off a chain of events."/>
    <n v="6000"/>
    <n v="8529"/>
    <n v="1.4215"/>
    <x v="0"/>
    <n v="193.84090909090909"/>
    <x v="0"/>
    <s v="USD"/>
    <n v="1428128525"/>
    <n v="1425540125"/>
    <b v="0"/>
    <n v="44"/>
    <b v="1"/>
    <s v="film &amp; video/television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n v="159.51383399209487"/>
    <x v="0"/>
    <s v="USD"/>
    <n v="1425055079"/>
    <n v="1422463079"/>
    <b v="0"/>
    <n v="253"/>
    <b v="1"/>
    <s v="film &amp; video/television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n v="1.1004"/>
    <x v="0"/>
    <n v="41.68181818181818"/>
    <x v="0"/>
    <s v="USD"/>
    <n v="1368235344"/>
    <n v="1365643344"/>
    <b v="0"/>
    <n v="66"/>
    <b v="1"/>
    <s v="film &amp; video/television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n v="150.89861751152074"/>
    <x v="1"/>
    <s v="GBP"/>
    <n v="1401058740"/>
    <n v="1398388068"/>
    <b v="0"/>
    <n v="217"/>
    <b v="1"/>
    <s v="film &amp; video/television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n v="126.6875"/>
    <x v="0"/>
    <s v="USD"/>
    <n v="1403150400"/>
    <n v="1401426488"/>
    <b v="0"/>
    <n v="16"/>
    <b v="1"/>
    <s v="film &amp; video/television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n v="105.26315789473684"/>
    <x v="0"/>
    <s v="USD"/>
    <n v="1412516354"/>
    <n v="1409924354"/>
    <b v="0"/>
    <n v="19"/>
    <b v="1"/>
    <s v="film &amp; video/television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n v="117.51479289940828"/>
    <x v="0"/>
    <s v="USD"/>
    <n v="1419780026"/>
    <n v="1417188026"/>
    <b v="0"/>
    <n v="169"/>
    <b v="1"/>
    <s v="film &amp; video/television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n v="117.36121673003802"/>
    <x v="0"/>
    <s v="USD"/>
    <n v="1405209600"/>
    <n v="1402599486"/>
    <b v="0"/>
    <n v="263"/>
    <b v="1"/>
    <s v="film &amp; video/television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n v="133.33333333333334"/>
    <x v="0"/>
    <s v="USD"/>
    <n v="1412648537"/>
    <n v="1408760537"/>
    <b v="0"/>
    <n v="15"/>
    <b v="1"/>
    <s v="film &amp; video/television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n v="98.360655737704917"/>
    <x v="0"/>
    <s v="USD"/>
    <n v="1461769107"/>
    <n v="1459177107"/>
    <b v="0"/>
    <n v="61"/>
    <b v="1"/>
    <s v="film &amp; video/television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n v="194.44444444444446"/>
    <x v="2"/>
    <s v="AUD"/>
    <n v="1450220974"/>
    <n v="1447628974"/>
    <b v="0"/>
    <n v="45"/>
    <b v="1"/>
    <s v="film &amp; video/television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n v="76.865000000000009"/>
    <x v="0"/>
    <s v="USD"/>
    <n v="1419021607"/>
    <n v="1413834007"/>
    <b v="0"/>
    <n v="70"/>
    <b v="1"/>
    <s v="film &amp; video/television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n v="56.815789473684212"/>
    <x v="1"/>
    <s v="GBP"/>
    <n v="1425211200"/>
    <n v="1422534260"/>
    <b v="0"/>
    <n v="38"/>
    <b v="1"/>
    <s v="film &amp; video/television"/>
    <x v="0"/>
    <x v="0"/>
    <x v="48"/>
  </r>
  <r>
    <n v="49"/>
    <s v="Driving Jersey - Season Five"/>
    <s v="Driving Jersey is real people telling real stories."/>
    <n v="12000"/>
    <n v="12000"/>
    <n v="1"/>
    <x v="0"/>
    <n v="137.93103448275863"/>
    <x v="0"/>
    <s v="USD"/>
    <n v="1445660045"/>
    <n v="1443068045"/>
    <b v="0"/>
    <n v="87"/>
    <b v="1"/>
    <s v="film &amp; video/television"/>
    <x v="0"/>
    <x v="0"/>
    <x v="49"/>
  </r>
  <r>
    <n v="50"/>
    <s v="The Love Lounge"/>
    <s v="A brand new dating show which helps one lucky lady find her Mr Right with difficult decisions to make along the way."/>
    <n v="600"/>
    <n v="600"/>
    <n v="1"/>
    <x v="0"/>
    <n v="27.272727272727273"/>
    <x v="1"/>
    <s v="GBP"/>
    <n v="1422637200"/>
    <n v="1419271458"/>
    <b v="0"/>
    <n v="22"/>
    <b v="1"/>
    <s v="film &amp; video/television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n v="118.33613445378151"/>
    <x v="0"/>
    <s v="USD"/>
    <n v="1439245037"/>
    <n v="1436653037"/>
    <b v="0"/>
    <n v="119"/>
    <b v="1"/>
    <s v="film &amp; video/television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n v="223.48076923076923"/>
    <x v="0"/>
    <s v="USD"/>
    <n v="1405615846"/>
    <n v="1403023846"/>
    <b v="0"/>
    <n v="52"/>
    <b v="1"/>
    <s v="film &amp; video/television"/>
    <x v="0"/>
    <x v="0"/>
    <x v="52"/>
  </r>
  <r>
    <n v="53"/>
    <s v="Rolling out Vegan Mashup's Season 2"/>
    <s v="Delicious TV's Vegan Mashup launching season two on public television"/>
    <n v="3000"/>
    <n v="3289"/>
    <n v="1.0963333333333334"/>
    <x v="0"/>
    <n v="28.111111111111111"/>
    <x v="0"/>
    <s v="USD"/>
    <n v="1396648800"/>
    <n v="1395407445"/>
    <b v="0"/>
    <n v="117"/>
    <b v="1"/>
    <s v="film &amp; video/television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n v="194.23076923076923"/>
    <x v="0"/>
    <s v="USD"/>
    <n v="1451063221"/>
    <n v="1448471221"/>
    <b v="0"/>
    <n v="52"/>
    <b v="1"/>
    <s v="film &amp; video/television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n v="128.95348837209303"/>
    <x v="0"/>
    <s v="USD"/>
    <n v="1464390916"/>
    <n v="1462576516"/>
    <b v="0"/>
    <n v="86"/>
    <b v="1"/>
    <s v="film &amp; video/television"/>
    <x v="0"/>
    <x v="0"/>
    <x v="55"/>
  </r>
  <r>
    <n v="56"/>
    <s v="Voxwomen Cycling Show"/>
    <s v="We want to see more women's cycling on TV - and we need your help to make it happen!"/>
    <n v="8000"/>
    <n v="8581"/>
    <n v="1.0726249999999999"/>
    <x v="0"/>
    <n v="49.316091954022987"/>
    <x v="1"/>
    <s v="GBP"/>
    <n v="1433779200"/>
    <n v="1432559424"/>
    <b v="0"/>
    <n v="174"/>
    <b v="1"/>
    <s v="film &amp; video/television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n v="221.52173913043478"/>
    <x v="0"/>
    <s v="USD"/>
    <n v="1429991962"/>
    <n v="1427399962"/>
    <b v="0"/>
    <n v="69"/>
    <b v="1"/>
    <s v="film &amp; video/television"/>
    <x v="0"/>
    <x v="0"/>
    <x v="57"/>
  </r>
  <r>
    <n v="58"/>
    <s v="Gloaming"/>
    <s v="Alex thought he knew how the world worked. You live, you die and it's over. He was very, very wrong."/>
    <n v="10000"/>
    <n v="10291"/>
    <n v="1.0290999999999999"/>
    <x v="0"/>
    <n v="137.21333333333334"/>
    <x v="0"/>
    <s v="USD"/>
    <n v="1416423172"/>
    <n v="1413827572"/>
    <b v="0"/>
    <n v="75"/>
    <b v="1"/>
    <s v="film &amp; video/television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n v="606.82242424242418"/>
    <x v="0"/>
    <s v="USD"/>
    <n v="1442264400"/>
    <n v="1439530776"/>
    <b v="0"/>
    <n v="33"/>
    <b v="1"/>
    <s v="film &amp; video/television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n v="43.040092592592593"/>
    <x v="1"/>
    <s v="GBP"/>
    <n v="1395532800"/>
    <n v="1393882717"/>
    <b v="0"/>
    <n v="108"/>
    <b v="1"/>
    <s v="film &amp; video/shorts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n v="322.39130434782606"/>
    <x v="0"/>
    <s v="USD"/>
    <n v="1370547157"/>
    <n v="1368646357"/>
    <b v="0"/>
    <n v="23"/>
    <b v="1"/>
    <s v="film &amp; video/shorts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n v="96.708333333333329"/>
    <x v="0"/>
    <s v="USD"/>
    <n v="1362337878"/>
    <n v="1360177878"/>
    <b v="0"/>
    <n v="48"/>
    <b v="1"/>
    <s v="film &amp; video/shorts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n v="35.474531249999998"/>
    <x v="0"/>
    <s v="USD"/>
    <n v="1388206740"/>
    <n v="1386194013"/>
    <b v="0"/>
    <n v="64"/>
    <b v="1"/>
    <s v="film &amp; video/shorts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n v="86.666666666666671"/>
    <x v="0"/>
    <s v="USD"/>
    <n v="1373243181"/>
    <n v="1370651181"/>
    <b v="0"/>
    <n v="24"/>
    <b v="1"/>
    <s v="film &amp; video/shorts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n v="132.05263157894737"/>
    <x v="5"/>
    <s v="CAD"/>
    <n v="1407736740"/>
    <n v="1405453354"/>
    <b v="0"/>
    <n v="57"/>
    <b v="1"/>
    <s v="film &amp; video/shorts"/>
    <x v="0"/>
    <x v="1"/>
    <x v="65"/>
  </r>
  <r>
    <n v="66"/>
    <s v="A Stagnant Fever: Short Film"/>
    <s v="A dark comedy set in the '60s about clinical depression and one night stands."/>
    <n v="2000"/>
    <n v="2372"/>
    <n v="1.1859999999999999"/>
    <x v="0"/>
    <n v="91.230769230769226"/>
    <x v="0"/>
    <s v="USD"/>
    <n v="1468873420"/>
    <n v="1466281420"/>
    <b v="0"/>
    <n v="26"/>
    <b v="1"/>
    <s v="film &amp; video/shorts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n v="116.25"/>
    <x v="0"/>
    <s v="USD"/>
    <n v="1342360804"/>
    <n v="1339768804"/>
    <b v="0"/>
    <n v="20"/>
    <b v="1"/>
    <s v="film &amp; video/shorts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n v="21.194444444444443"/>
    <x v="1"/>
    <s v="GBP"/>
    <n v="1393162791"/>
    <n v="1390570791"/>
    <b v="0"/>
    <n v="36"/>
    <b v="1"/>
    <s v="film &amp; video/shorts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n v="62.327134831460668"/>
    <x v="0"/>
    <s v="USD"/>
    <n v="1317538740"/>
    <n v="1314765025"/>
    <b v="0"/>
    <n v="178"/>
    <b v="1"/>
    <s v="film &amp; video/shorts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n v="1.272"/>
    <x v="0"/>
    <n v="37.411764705882355"/>
    <x v="0"/>
    <s v="USD"/>
    <n v="1315171845"/>
    <n v="1309987845"/>
    <b v="0"/>
    <n v="17"/>
    <b v="1"/>
    <s v="film &amp; video/shorts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n v="69.71875"/>
    <x v="0"/>
    <s v="USD"/>
    <n v="1338186657"/>
    <n v="1333002657"/>
    <b v="0"/>
    <n v="32"/>
    <b v="1"/>
    <s v="film &amp; video/shorts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n v="58.170731707317074"/>
    <x v="0"/>
    <s v="USD"/>
    <n v="1352937600"/>
    <n v="1351210481"/>
    <b v="0"/>
    <n v="41"/>
    <b v="1"/>
    <s v="film &amp; video/shorts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n v="50"/>
    <x v="0"/>
    <s v="USD"/>
    <n v="1304395140"/>
    <n v="1297620584"/>
    <b v="0"/>
    <n v="18"/>
    <b v="1"/>
    <s v="film &amp; video/shorts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n v="19.471034482758618"/>
    <x v="6"/>
    <s v="EUR"/>
    <n v="1453376495"/>
    <n v="1450784495"/>
    <b v="0"/>
    <n v="29"/>
    <b v="1"/>
    <s v="film &amp; video/shorts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n v="85.957446808510639"/>
    <x v="0"/>
    <s v="USD"/>
    <n v="1366693272"/>
    <n v="1364101272"/>
    <b v="0"/>
    <n v="47"/>
    <b v="1"/>
    <s v="film &amp; video/shorts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n v="30.666666666666668"/>
    <x v="0"/>
    <s v="USD"/>
    <n v="1325007358"/>
    <n v="1319819758"/>
    <b v="0"/>
    <n v="15"/>
    <b v="1"/>
    <s v="film &amp; video/shorts"/>
    <x v="0"/>
    <x v="1"/>
    <x v="76"/>
  </r>
  <r>
    <n v="77"/>
    <s v="Jonah and the Crab"/>
    <s v="A short film about a boy searching for companionship in a hermit crab he finds on the beach."/>
    <n v="400"/>
    <n v="1570"/>
    <n v="3.9249999999999998"/>
    <x v="0"/>
    <n v="60.384615384615387"/>
    <x v="0"/>
    <s v="USD"/>
    <n v="1337569140"/>
    <n v="1332991717"/>
    <b v="0"/>
    <n v="26"/>
    <b v="1"/>
    <s v="film &amp; video/shorts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n v="38.6"/>
    <x v="6"/>
    <s v="EUR"/>
    <n v="1472751121"/>
    <n v="1471887121"/>
    <b v="0"/>
    <n v="35"/>
    <b v="1"/>
    <s v="film &amp; video/shorts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n v="40.268292682926827"/>
    <x v="1"/>
    <s v="GBP"/>
    <n v="1398451093"/>
    <n v="1395859093"/>
    <b v="0"/>
    <n v="41"/>
    <b v="1"/>
    <s v="film &amp; video/shorts"/>
    <x v="0"/>
    <x v="1"/>
    <x v="79"/>
  </r>
  <r>
    <n v="80"/>
    <s v="Swingers Anonymous"/>
    <s v="What would you do if you ended up at a swingers party with two dead bodies and $20,000 in drug money?"/>
    <n v="12000"/>
    <n v="12870"/>
    <n v="1.0725"/>
    <x v="0"/>
    <n v="273.82978723404256"/>
    <x v="0"/>
    <s v="USD"/>
    <n v="1386640856"/>
    <n v="1383616856"/>
    <b v="0"/>
    <n v="47"/>
    <b v="1"/>
    <s v="film &amp; video/shorts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n v="53.035714285714285"/>
    <x v="0"/>
    <s v="USD"/>
    <n v="1342234920"/>
    <n v="1341892127"/>
    <b v="0"/>
    <n v="28"/>
    <b v="1"/>
    <s v="film &amp; video/shorts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n v="40.005000000000003"/>
    <x v="0"/>
    <s v="USD"/>
    <n v="1318189261"/>
    <n v="1315597261"/>
    <b v="0"/>
    <n v="100"/>
    <b v="1"/>
    <s v="film &amp; video/shorts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n v="15.76923076923077"/>
    <x v="1"/>
    <s v="GBP"/>
    <n v="1424604600"/>
    <n v="1423320389"/>
    <b v="0"/>
    <n v="13"/>
    <b v="1"/>
    <s v="film &amp; video/shorts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n v="1"/>
    <x v="0"/>
    <n v="71.428571428571431"/>
    <x v="0"/>
    <s v="USD"/>
    <n v="1305483086"/>
    <n v="1302891086"/>
    <b v="0"/>
    <n v="7"/>
    <b v="1"/>
    <s v="film &amp; video/shorts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n v="71.714285714285708"/>
    <x v="0"/>
    <s v="USD"/>
    <n v="1316746837"/>
    <n v="1314154837"/>
    <b v="0"/>
    <n v="21"/>
    <b v="1"/>
    <s v="film &amp; video/shorts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n v="375.76470588235293"/>
    <x v="6"/>
    <s v="EUR"/>
    <n v="1451226045"/>
    <n v="1444828845"/>
    <b v="0"/>
    <n v="17"/>
    <b v="1"/>
    <s v="film &amp; video/shorts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n v="104.6"/>
    <x v="0"/>
    <s v="USD"/>
    <n v="1275529260"/>
    <n v="1274705803"/>
    <b v="0"/>
    <n v="25"/>
    <b v="1"/>
    <s v="film &amp; video/shorts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n v="60"/>
    <x v="0"/>
    <s v="USD"/>
    <n v="1403452131"/>
    <n v="1401205731"/>
    <b v="0"/>
    <n v="60"/>
    <b v="1"/>
    <s v="film &amp; video/shorts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n v="123.28571428571429"/>
    <x v="0"/>
    <s v="USD"/>
    <n v="1370196192"/>
    <n v="1368036192"/>
    <b v="0"/>
    <n v="56"/>
    <b v="1"/>
    <s v="film &amp; video/shorts"/>
    <x v="0"/>
    <x v="1"/>
    <x v="89"/>
  </r>
  <r>
    <n v="90"/>
    <s v="Help Get the Short Film Interior Design into Film Festivals!"/>
    <s v="We're looking for funding to help submit a short film to film festivals."/>
    <n v="500"/>
    <n v="502"/>
    <n v="1.004"/>
    <x v="0"/>
    <n v="31.375"/>
    <x v="0"/>
    <s v="USD"/>
    <n v="1310454499"/>
    <n v="1307862499"/>
    <b v="0"/>
    <n v="16"/>
    <b v="1"/>
    <s v="film &amp; video/shorts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n v="78.260869565217391"/>
    <x v="0"/>
    <s v="USD"/>
    <n v="1305625164"/>
    <n v="1300354764"/>
    <b v="0"/>
    <n v="46"/>
    <b v="1"/>
    <s v="film &amp; video/shorts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n v="122.32558139534883"/>
    <x v="5"/>
    <s v="CAD"/>
    <n v="1485936000"/>
    <n v="1481949983"/>
    <b v="0"/>
    <n v="43"/>
    <b v="1"/>
    <s v="film &amp; video/shorts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n v="73.733333333333334"/>
    <x v="0"/>
    <s v="USD"/>
    <n v="1341349200"/>
    <n v="1338928537"/>
    <b v="0"/>
    <n v="15"/>
    <b v="1"/>
    <s v="film &amp; video/shorts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n v="21.666666666666668"/>
    <x v="1"/>
    <s v="GBP"/>
    <n v="1396890822"/>
    <n v="1395162822"/>
    <b v="0"/>
    <n v="12"/>
    <b v="1"/>
    <s v="film &amp; video/shorts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n v="21.904761904761905"/>
    <x v="0"/>
    <s v="USD"/>
    <n v="1330214841"/>
    <n v="1327622841"/>
    <b v="0"/>
    <n v="21"/>
    <b v="1"/>
    <s v="film &amp; video/shorts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n v="50.588235294117645"/>
    <x v="0"/>
    <s v="USD"/>
    <n v="1280631600"/>
    <n v="1274889241"/>
    <b v="0"/>
    <n v="34"/>
    <b v="1"/>
    <s v="film &amp; video/shorts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n v="53.125"/>
    <x v="0"/>
    <s v="USD"/>
    <n v="1310440482"/>
    <n v="1307848482"/>
    <b v="0"/>
    <n v="8"/>
    <b v="1"/>
    <s v="film &amp; video/shorts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n v="1.0625"/>
    <x v="0"/>
    <n v="56.666666666666664"/>
    <x v="0"/>
    <s v="USD"/>
    <n v="1354923000"/>
    <n v="1351796674"/>
    <b v="0"/>
    <n v="60"/>
    <b v="1"/>
    <s v="film &amp; video/shorts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n v="40.776666666666664"/>
    <x v="0"/>
    <s v="USD"/>
    <n v="1390426799"/>
    <n v="1387834799"/>
    <b v="0"/>
    <n v="39"/>
    <b v="1"/>
    <s v="film &amp; video/shorts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n v="1"/>
    <x v="0"/>
    <n v="192.30769230769232"/>
    <x v="0"/>
    <s v="USD"/>
    <n v="1352055886"/>
    <n v="1350324286"/>
    <b v="0"/>
    <n v="26"/>
    <b v="1"/>
    <s v="film &amp; video/shorts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n v="100"/>
    <x v="0"/>
    <s v="USD"/>
    <n v="1359052710"/>
    <n v="1356979110"/>
    <b v="0"/>
    <n v="35"/>
    <b v="1"/>
    <s v="film &amp; video/shorts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n v="117.92307692307692"/>
    <x v="0"/>
    <s v="USD"/>
    <n v="1293073733"/>
    <n v="1290481733"/>
    <b v="0"/>
    <n v="65"/>
    <b v="1"/>
    <s v="film &amp; video/shorts"/>
    <x v="0"/>
    <x v="1"/>
    <x v="102"/>
  </r>
  <r>
    <n v="103"/>
    <s v="I'M TWENTY SOMETHING"/>
    <s v="Three friends in their twenties are trying to do the impossible - have fun on a casual Friday night."/>
    <n v="1300"/>
    <n v="1367"/>
    <n v="1.0515384615384615"/>
    <x v="0"/>
    <n v="27.897959183673468"/>
    <x v="1"/>
    <s v="GBP"/>
    <n v="1394220030"/>
    <n v="1392232830"/>
    <b v="0"/>
    <n v="49"/>
    <b v="1"/>
    <s v="film &amp; video/shorts"/>
    <x v="0"/>
    <x v="1"/>
    <x v="103"/>
  </r>
  <r>
    <n v="104"/>
    <s v="Good 'Ol Trumpet"/>
    <s v="UCF short film about an old man, his love for music, and his misplaced trumpet.  "/>
    <n v="500"/>
    <n v="600"/>
    <n v="1.2"/>
    <x v="0"/>
    <n v="60"/>
    <x v="0"/>
    <s v="USD"/>
    <n v="1301792400"/>
    <n v="1299775266"/>
    <b v="0"/>
    <n v="10"/>
    <b v="1"/>
    <s v="film &amp; video/shorts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n v="39.383333333333333"/>
    <x v="0"/>
    <s v="USD"/>
    <n v="1463184000"/>
    <n v="1461605020"/>
    <b v="0"/>
    <n v="60"/>
    <b v="1"/>
    <s v="film &amp; video/shorts"/>
    <x v="0"/>
    <x v="1"/>
    <x v="105"/>
  </r>
  <r>
    <n v="106"/>
    <s v="LOST WEEKEND"/>
    <s v="A Boy. A Girl. A Car. A Serial Killer."/>
    <n v="5000"/>
    <n v="5025"/>
    <n v="1.0049999999999999"/>
    <x v="0"/>
    <n v="186.11111111111111"/>
    <x v="0"/>
    <s v="USD"/>
    <n v="1333391901"/>
    <n v="1332182301"/>
    <b v="0"/>
    <n v="27"/>
    <b v="1"/>
    <s v="film &amp; video/shorts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n v="111.37681159420291"/>
    <x v="0"/>
    <s v="USD"/>
    <n v="1303688087"/>
    <n v="1301787287"/>
    <b v="0"/>
    <n v="69"/>
    <b v="1"/>
    <s v="film &amp; video/shorts"/>
    <x v="0"/>
    <x v="1"/>
    <x v="107"/>
  </r>
  <r>
    <n v="108"/>
    <s v="GLASS: A Love Story"/>
    <s v="When a man can't find love, his Google GLASS does the searching for him. A short film shot with Google Glass."/>
    <n v="1500"/>
    <n v="3700"/>
    <n v="2.4666666666666668"/>
    <x v="0"/>
    <n v="78.723404255319153"/>
    <x v="0"/>
    <s v="USD"/>
    <n v="1370011370"/>
    <n v="1364827370"/>
    <b v="0"/>
    <n v="47"/>
    <b v="1"/>
    <s v="film &amp; video/shorts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n v="46.702127659574465"/>
    <x v="0"/>
    <s v="USD"/>
    <n v="1298680630"/>
    <n v="1296088630"/>
    <b v="0"/>
    <n v="47"/>
    <b v="1"/>
    <s v="film &amp; video/shorts"/>
    <x v="0"/>
    <x v="1"/>
    <x v="109"/>
  </r>
  <r>
    <n v="110"/>
    <s v="Earlids"/>
    <s v="Lee, an awkward teenager with sound-blocking earlids, must confront his self-isolation after a girl moves in next door."/>
    <n v="1300"/>
    <n v="1700"/>
    <n v="1.3076923076923077"/>
    <x v="0"/>
    <n v="65.384615384615387"/>
    <x v="0"/>
    <s v="USD"/>
    <n v="1384408740"/>
    <n v="1381445253"/>
    <b v="0"/>
    <n v="26"/>
    <b v="1"/>
    <s v="film &amp; video/shorts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n v="102.0754716981132"/>
    <x v="2"/>
    <s v="AUD"/>
    <n v="1433059187"/>
    <n v="1430467187"/>
    <b v="0"/>
    <n v="53"/>
    <b v="1"/>
    <s v="film &amp; video/shorts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n v="64.197530864197532"/>
    <x v="0"/>
    <s v="USD"/>
    <n v="1397354400"/>
    <n v="1395277318"/>
    <b v="0"/>
    <n v="81"/>
    <b v="1"/>
    <s v="film &amp; video/shorts"/>
    <x v="0"/>
    <x v="1"/>
    <x v="112"/>
  </r>
  <r>
    <n v="113"/>
    <s v="&quot;The First Day&quot; by Julia Othmer- Music Video"/>
    <s v="A living memorial for all those dealing with trauma, grief and loss."/>
    <n v="5000"/>
    <n v="7050"/>
    <n v="1.41"/>
    <x v="0"/>
    <n v="90.384615384615387"/>
    <x v="0"/>
    <s v="USD"/>
    <n v="1312642800"/>
    <n v="1311963128"/>
    <b v="0"/>
    <n v="78"/>
    <b v="1"/>
    <s v="film &amp; video/shorts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n v="88.571428571428569"/>
    <x v="0"/>
    <s v="USD"/>
    <n v="1326436488"/>
    <n v="1321252488"/>
    <b v="0"/>
    <n v="35"/>
    <b v="1"/>
    <s v="film &amp; video/shorts"/>
    <x v="0"/>
    <x v="1"/>
    <x v="114"/>
  </r>
  <r>
    <n v="115"/>
    <s v="The World's Greatest Lover"/>
    <s v="Never judge a book (or a lover) by their cover."/>
    <n v="450"/>
    <n v="632"/>
    <n v="1.4044444444444444"/>
    <x v="0"/>
    <n v="28.727272727272727"/>
    <x v="0"/>
    <s v="USD"/>
    <n v="1328377444"/>
    <n v="1326217444"/>
    <b v="0"/>
    <n v="22"/>
    <b v="1"/>
    <s v="film &amp; video/shorts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n v="69.78947368421052"/>
    <x v="0"/>
    <s v="USD"/>
    <n v="1302260155"/>
    <n v="1298289355"/>
    <b v="0"/>
    <n v="57"/>
    <b v="1"/>
    <s v="film &amp; video/shorts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n v="167.48962962962963"/>
    <x v="0"/>
    <s v="USD"/>
    <n v="1276110000"/>
    <n v="1268337744"/>
    <b v="0"/>
    <n v="27"/>
    <b v="1"/>
    <s v="film &amp; video/shorts"/>
    <x v="0"/>
    <x v="1"/>
    <x v="117"/>
  </r>
  <r>
    <n v="118"/>
    <s v="DENOUNCED - A Short Film"/>
    <s v="When a ruthless hit-man is 'denounced' from the mafia, his old enemies declare war."/>
    <n v="5000"/>
    <n v="5651.58"/>
    <n v="1.1303159999999999"/>
    <x v="0"/>
    <n v="144.91230769230768"/>
    <x v="0"/>
    <s v="USD"/>
    <n v="1311902236"/>
    <n v="1309310236"/>
    <b v="0"/>
    <n v="39"/>
    <b v="1"/>
    <s v="film &amp; video/shorts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n v="91.840540540540545"/>
    <x v="0"/>
    <s v="USD"/>
    <n v="1313276400"/>
    <n v="1310693986"/>
    <b v="0"/>
    <n v="37"/>
    <b v="1"/>
    <s v="film &amp; video/shorts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n v="10"/>
    <x v="7"/>
    <s v="HKD"/>
    <n v="1475457107"/>
    <n v="1472865107"/>
    <b v="0"/>
    <n v="1"/>
    <b v="0"/>
    <s v="film &amp; video/science fiction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n v="1"/>
    <x v="0"/>
    <s v="USD"/>
    <n v="1429352160"/>
    <n v="1427993710"/>
    <b v="0"/>
    <n v="1"/>
    <b v="0"/>
    <s v="film &amp; video/science fiction"/>
    <x v="0"/>
    <x v="2"/>
    <x v="121"/>
  </r>
  <r>
    <n v="122"/>
    <s v="The Time Jumper (Canceled)"/>
    <s v="My ambition for this knows no bounds.  Seeing Sephoria in a live-action is a dream of mine."/>
    <n v="100000000"/>
    <n v="0"/>
    <n v="0"/>
    <x v="1"/>
    <e v="#DIV/0!"/>
    <x v="0"/>
    <s v="USD"/>
    <n v="1476094907"/>
    <n v="1470910907"/>
    <b v="0"/>
    <n v="0"/>
    <b v="0"/>
    <s v="film &amp; video/science fiction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n v="25.166666666666668"/>
    <x v="0"/>
    <s v="USD"/>
    <n v="1414533600"/>
    <n v="1411411564"/>
    <b v="0"/>
    <n v="6"/>
    <b v="0"/>
    <s v="film &amp; video/science fiction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e v="#DIV/0!"/>
    <x v="0"/>
    <s v="USD"/>
    <n v="1431728242"/>
    <n v="1429568242"/>
    <b v="0"/>
    <n v="0"/>
    <b v="0"/>
    <s v="film &amp; video/science fiction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n v="11.666666666666666"/>
    <x v="5"/>
    <s v="CAD"/>
    <n v="1486165880"/>
    <n v="1480981880"/>
    <b v="0"/>
    <n v="6"/>
    <b v="0"/>
    <s v="film &amp; video/science fiction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n v="106.69230769230769"/>
    <x v="0"/>
    <s v="USD"/>
    <n v="1433988000"/>
    <n v="1431353337"/>
    <b v="0"/>
    <n v="13"/>
    <b v="0"/>
    <s v="film &amp; video/science fiction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n v="47.5"/>
    <x v="0"/>
    <s v="USD"/>
    <n v="1428069541"/>
    <n v="1425481141"/>
    <b v="0"/>
    <n v="4"/>
    <b v="0"/>
    <s v="film &amp; video/science fiction"/>
    <x v="0"/>
    <x v="2"/>
    <x v="127"/>
  </r>
  <r>
    <n v="128"/>
    <s v="Ralphi3 (Canceled)"/>
    <s v="A Science Fiction film filled with entertainment and Excitement"/>
    <n v="100000"/>
    <n v="1867"/>
    <n v="1.8669999999999999E-2"/>
    <x v="1"/>
    <n v="311.16666666666669"/>
    <x v="0"/>
    <s v="USD"/>
    <n v="1476941293"/>
    <n v="1473917293"/>
    <b v="0"/>
    <n v="6"/>
    <b v="0"/>
    <s v="film &amp; video/science fiction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e v="#DIV/0!"/>
    <x v="0"/>
    <s v="USD"/>
    <n v="1414708183"/>
    <n v="1409524183"/>
    <b v="0"/>
    <n v="0"/>
    <b v="0"/>
    <s v="film &amp; video/science fiction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e v="#DIV/0!"/>
    <x v="1"/>
    <s v="GBP"/>
    <n v="1402949760"/>
    <n v="1400536692"/>
    <b v="0"/>
    <n v="0"/>
    <b v="0"/>
    <s v="film &amp; video/science fiction"/>
    <x v="0"/>
    <x v="2"/>
    <x v="130"/>
  </r>
  <r>
    <n v="131"/>
    <s v="I (Canceled)"/>
    <s v="I"/>
    <n v="1200"/>
    <n v="0"/>
    <n v="0"/>
    <x v="1"/>
    <e v="#DIV/0!"/>
    <x v="0"/>
    <s v="USD"/>
    <n v="1467763200"/>
    <n v="1466453161"/>
    <b v="0"/>
    <n v="0"/>
    <b v="0"/>
    <s v="film &amp; video/science fiction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n v="94.506172839506178"/>
    <x v="0"/>
    <s v="USD"/>
    <n v="1415392207"/>
    <n v="1411500607"/>
    <b v="0"/>
    <n v="81"/>
    <b v="0"/>
    <s v="film &amp; video/science fiction"/>
    <x v="0"/>
    <x v="2"/>
    <x v="132"/>
  </r>
  <r>
    <n v="133"/>
    <s v="Demon Women from outer space (Canceled)"/>
    <s v="Invasion from outer space sights, to weird to imagine destruction too monstrous to escape"/>
    <n v="71764"/>
    <n v="0"/>
    <n v="0"/>
    <x v="1"/>
    <e v="#DIV/0!"/>
    <x v="0"/>
    <s v="USD"/>
    <n v="1464715860"/>
    <n v="1462130584"/>
    <b v="0"/>
    <n v="0"/>
    <b v="0"/>
    <s v="film &amp; video/science fiction"/>
    <x v="0"/>
    <x v="2"/>
    <x v="133"/>
  </r>
  <r>
    <n v="134"/>
    <s v="MARLEY'S GHOST (AMBASSADORS OF STEAM) (Canceled)"/>
    <s v="steampunk  remake of &quot;a Christmas carol&quot;"/>
    <n v="5000"/>
    <n v="0"/>
    <n v="0"/>
    <x v="1"/>
    <e v="#DIV/0!"/>
    <x v="0"/>
    <s v="USD"/>
    <n v="1441386000"/>
    <n v="1438811418"/>
    <b v="0"/>
    <n v="0"/>
    <b v="0"/>
    <s v="film &amp; video/science fiction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n v="80.599999999999994"/>
    <x v="0"/>
    <s v="USD"/>
    <n v="1404241200"/>
    <n v="1401354597"/>
    <b v="0"/>
    <n v="5"/>
    <b v="0"/>
    <s v="film &amp; video/science fiction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e v="#DIV/0!"/>
    <x v="0"/>
    <s v="USD"/>
    <n v="1431771360"/>
    <n v="1427968234"/>
    <b v="0"/>
    <n v="0"/>
    <b v="0"/>
    <s v="film &amp; video/science fiction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e v="#DIV/0!"/>
    <x v="8"/>
    <s v="DKK"/>
    <n v="1444657593"/>
    <n v="1440337593"/>
    <b v="0"/>
    <n v="0"/>
    <b v="0"/>
    <s v="film &amp; video/science fiction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n v="81.241379310344826"/>
    <x v="0"/>
    <s v="USD"/>
    <n v="1438405140"/>
    <n v="1435731041"/>
    <b v="0"/>
    <n v="58"/>
    <b v="0"/>
    <s v="film &amp; video/science fiction"/>
    <x v="0"/>
    <x v="2"/>
    <x v="138"/>
  </r>
  <r>
    <n v="139"/>
    <s v="Roman Dead (Canceled)"/>
    <s v="When  Rome is infected with a zombie plague, Lucius Agrippa and a small group fights for survival"/>
    <n v="500"/>
    <n v="500"/>
    <n v="1"/>
    <x v="1"/>
    <n v="500"/>
    <x v="0"/>
    <s v="USD"/>
    <n v="1436738772"/>
    <n v="1435874772"/>
    <b v="0"/>
    <n v="1"/>
    <b v="0"/>
    <s v="film &amp; video/science fiction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e v="#DIV/0!"/>
    <x v="0"/>
    <s v="USD"/>
    <n v="1426823132"/>
    <n v="1424234732"/>
    <b v="0"/>
    <n v="0"/>
    <b v="0"/>
    <s v="film &amp; video/science fiction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n v="46.178571428571431"/>
    <x v="0"/>
    <s v="USD"/>
    <n v="1433043623"/>
    <n v="1429155623"/>
    <b v="0"/>
    <n v="28"/>
    <b v="0"/>
    <s v="film &amp; video/science fiction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n v="10"/>
    <x v="0"/>
    <s v="USD"/>
    <n v="1416176778"/>
    <n v="1414358778"/>
    <b v="0"/>
    <n v="1"/>
    <b v="0"/>
    <s v="film &amp; video/science fiction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e v="#DIV/0!"/>
    <x v="2"/>
    <s v="AUD"/>
    <n v="1472882100"/>
    <n v="1467941542"/>
    <b v="0"/>
    <n v="0"/>
    <b v="0"/>
    <s v="film &amp; video/science fiction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n v="55.945945945945944"/>
    <x v="5"/>
    <s v="CAD"/>
    <n v="1428945472"/>
    <n v="1423765072"/>
    <b v="0"/>
    <n v="37"/>
    <b v="0"/>
    <s v="film &amp; video/science fiction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n v="37.555555555555557"/>
    <x v="0"/>
    <s v="USD"/>
    <n v="1439298052"/>
    <n v="1436965252"/>
    <b v="0"/>
    <n v="9"/>
    <b v="0"/>
    <s v="film &amp; video/science fiction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n v="38.333333333333336"/>
    <x v="0"/>
    <s v="USD"/>
    <n v="1484698998"/>
    <n v="1479514998"/>
    <b v="0"/>
    <n v="3"/>
    <b v="0"/>
    <s v="film &amp; video/science fiction"/>
    <x v="0"/>
    <x v="2"/>
    <x v="146"/>
  </r>
  <r>
    <n v="147"/>
    <s v="Consumed (Static Air) (Canceled)"/>
    <s v="Film makers catch live footage beyond their wildest dreams."/>
    <n v="7000"/>
    <n v="0"/>
    <n v="0"/>
    <x v="1"/>
    <e v="#DIV/0!"/>
    <x v="1"/>
    <s v="GBP"/>
    <n v="1420741080"/>
    <n v="1417026340"/>
    <b v="0"/>
    <n v="0"/>
    <b v="0"/>
    <s v="film &amp; video/science fiction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n v="20"/>
    <x v="0"/>
    <s v="USD"/>
    <n v="1456555536"/>
    <n v="1453963536"/>
    <b v="0"/>
    <n v="2"/>
    <b v="0"/>
    <s v="film &amp; video/science fiction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n v="15.333333333333334"/>
    <x v="0"/>
    <s v="USD"/>
    <n v="1419494400"/>
    <n v="1416888470"/>
    <b v="0"/>
    <n v="6"/>
    <b v="0"/>
    <s v="film &amp; video/science fiction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n v="449.43283582089555"/>
    <x v="0"/>
    <s v="USD"/>
    <n v="1432612382"/>
    <n v="1427428382"/>
    <b v="0"/>
    <n v="67"/>
    <b v="0"/>
    <s v="film &amp; video/science fiction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n v="28"/>
    <x v="2"/>
    <s v="AUD"/>
    <n v="1434633191"/>
    <n v="1429449191"/>
    <b v="0"/>
    <n v="5"/>
    <b v="0"/>
    <s v="film &amp; video/science fiction"/>
    <x v="0"/>
    <x v="2"/>
    <x v="151"/>
  </r>
  <r>
    <n v="152"/>
    <s v="The Great Dark (Canceled)"/>
    <s v="The Great Dark is a journey through the unimaginable...and un foreseeable..."/>
    <n v="380000"/>
    <n v="30"/>
    <n v="7.8947368421052633E-5"/>
    <x v="1"/>
    <n v="15"/>
    <x v="0"/>
    <s v="USD"/>
    <n v="1411437100"/>
    <n v="1408845100"/>
    <b v="0"/>
    <n v="2"/>
    <b v="0"/>
    <s v="film &amp; video/science fiction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n v="35.9"/>
    <x v="0"/>
    <s v="USD"/>
    <n v="1417532644"/>
    <n v="1413900244"/>
    <b v="0"/>
    <n v="10"/>
    <b v="0"/>
    <s v="film &amp; video/science fiction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n v="13.333333333333334"/>
    <x v="0"/>
    <s v="USD"/>
    <n v="1433336895"/>
    <n v="1429621695"/>
    <b v="0"/>
    <n v="3"/>
    <b v="0"/>
    <s v="film &amp; video/science fiction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n v="20.25"/>
    <x v="0"/>
    <s v="USD"/>
    <n v="1437657935"/>
    <n v="1434201935"/>
    <b v="0"/>
    <n v="4"/>
    <b v="0"/>
    <s v="film &amp; video/science fiction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n v="119"/>
    <x v="5"/>
    <s v="CAD"/>
    <n v="1407034796"/>
    <n v="1401850796"/>
    <b v="0"/>
    <n v="15"/>
    <b v="0"/>
    <s v="film &amp; video/science fiction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n v="4"/>
    <x v="0"/>
    <s v="USD"/>
    <n v="1456523572"/>
    <n v="1453931572"/>
    <b v="0"/>
    <n v="2"/>
    <b v="0"/>
    <s v="film &amp; video/science fiction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e v="#DIV/0!"/>
    <x v="0"/>
    <s v="USD"/>
    <n v="1413942628"/>
    <n v="1411350628"/>
    <b v="0"/>
    <n v="0"/>
    <b v="0"/>
    <s v="film &amp; video/science fiction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n v="10"/>
    <x v="0"/>
    <s v="USD"/>
    <n v="1467541545"/>
    <n v="1464085545"/>
    <b v="0"/>
    <n v="1"/>
    <b v="0"/>
    <s v="film &amp; video/science fiction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e v="#DIV/0!"/>
    <x v="0"/>
    <s v="USD"/>
    <n v="1439675691"/>
    <n v="1434491691"/>
    <b v="0"/>
    <n v="0"/>
    <b v="0"/>
    <s v="film &amp; video/drama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n v="5"/>
    <x v="0"/>
    <s v="USD"/>
    <n v="1404318595"/>
    <n v="1401726595"/>
    <b v="0"/>
    <n v="1"/>
    <b v="0"/>
    <s v="film &amp; video/drama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n v="43.5"/>
    <x v="0"/>
    <s v="USD"/>
    <n v="1408232520"/>
    <n v="1405393356"/>
    <b v="0"/>
    <n v="10"/>
    <b v="0"/>
    <s v="film &amp; video/drama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e v="#DIV/0!"/>
    <x v="0"/>
    <s v="USD"/>
    <n v="1443657600"/>
    <n v="1440716654"/>
    <b v="0"/>
    <n v="0"/>
    <b v="0"/>
    <s v="film &amp; video/drama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n v="91.428571428571431"/>
    <x v="0"/>
    <s v="USD"/>
    <n v="1411150701"/>
    <n v="1405966701"/>
    <b v="0"/>
    <n v="7"/>
    <b v="0"/>
    <s v="film &amp; video/drama"/>
    <x v="0"/>
    <x v="3"/>
    <x v="164"/>
  </r>
  <r>
    <n v="165"/>
    <s v="NET"/>
    <s v="A teacher. A boy. The beach and a heatwave that drove them all insane."/>
    <n v="17000"/>
    <n v="0"/>
    <n v="0"/>
    <x v="2"/>
    <e v="#DIV/0!"/>
    <x v="1"/>
    <s v="GBP"/>
    <n v="1452613724"/>
    <n v="1450021724"/>
    <b v="0"/>
    <n v="0"/>
    <b v="0"/>
    <s v="film &amp; video/drama"/>
    <x v="0"/>
    <x v="3"/>
    <x v="165"/>
  </r>
  <r>
    <n v="166"/>
    <s v="Pressure"/>
    <s v="A young teen makes a bad decision after joining gang and the film expresses his choices that led him to that point."/>
    <n v="5000"/>
    <n v="3000"/>
    <n v="0.6"/>
    <x v="2"/>
    <n v="3000"/>
    <x v="0"/>
    <s v="USD"/>
    <n v="1484531362"/>
    <n v="1481939362"/>
    <b v="0"/>
    <n v="1"/>
    <b v="0"/>
    <s v="film &amp; video/drama"/>
    <x v="0"/>
    <x v="3"/>
    <x v="166"/>
  </r>
  <r>
    <n v="167"/>
    <s v="Past"/>
    <s v="A young man experiences a tragedy and has the opportunity to go back and learn from his mistakes and find out his true self."/>
    <n v="110000"/>
    <n v="11"/>
    <n v="1E-4"/>
    <x v="2"/>
    <n v="5.5"/>
    <x v="0"/>
    <s v="USD"/>
    <n v="1438726535"/>
    <n v="1433542535"/>
    <b v="0"/>
    <n v="2"/>
    <b v="0"/>
    <s v="film &amp; video/drama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n v="108.33333333333333"/>
    <x v="0"/>
    <s v="USD"/>
    <n v="1426791770"/>
    <n v="1424203370"/>
    <b v="0"/>
    <n v="3"/>
    <b v="0"/>
    <s v="film &amp; video/drama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n v="0.224"/>
    <x v="2"/>
    <n v="56"/>
    <x v="1"/>
    <s v="GBP"/>
    <n v="1413634059"/>
    <n v="1411042059"/>
    <b v="0"/>
    <n v="10"/>
    <b v="0"/>
    <s v="film &amp; video/drama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n v="32.5"/>
    <x v="0"/>
    <s v="USD"/>
    <n v="1440912480"/>
    <n v="1438385283"/>
    <b v="0"/>
    <n v="10"/>
    <b v="0"/>
    <s v="film &amp; video/drama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n v="1"/>
    <x v="0"/>
    <s v="USD"/>
    <n v="1470975614"/>
    <n v="1465791614"/>
    <b v="0"/>
    <n v="1"/>
    <b v="0"/>
    <s v="film &amp; video/drama"/>
    <x v="0"/>
    <x v="3"/>
    <x v="171"/>
  </r>
  <r>
    <n v="172"/>
    <s v="The Blind Dolphin Story"/>
    <s v="A short film on the rarest mammal and the second most endangered freshwater river dolphin, in Pakistan."/>
    <n v="95000"/>
    <n v="0"/>
    <n v="0"/>
    <x v="2"/>
    <e v="#DIV/0!"/>
    <x v="0"/>
    <s v="USD"/>
    <n v="1426753723"/>
    <n v="1423733323"/>
    <b v="0"/>
    <n v="0"/>
    <b v="0"/>
    <s v="film &amp; video/drama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e v="#DIV/0!"/>
    <x v="1"/>
    <s v="GBP"/>
    <n v="1425131108"/>
    <n v="1422539108"/>
    <b v="0"/>
    <n v="0"/>
    <b v="0"/>
    <s v="film &amp; video/drama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e v="#DIV/0!"/>
    <x v="9"/>
    <s v="EUR"/>
    <n v="1431108776"/>
    <n v="1425924776"/>
    <b v="0"/>
    <n v="0"/>
    <b v="0"/>
    <s v="film &amp; video/drama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n v="49.884615384615387"/>
    <x v="1"/>
    <s v="GBP"/>
    <n v="1409337611"/>
    <n v="1407177611"/>
    <b v="0"/>
    <n v="26"/>
    <b v="0"/>
    <s v="film &amp; video/drama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e v="#DIV/0!"/>
    <x v="0"/>
    <s v="USD"/>
    <n v="1438803999"/>
    <n v="1436211999"/>
    <b v="0"/>
    <n v="0"/>
    <b v="0"/>
    <s v="film &amp; video/drama"/>
    <x v="0"/>
    <x v="3"/>
    <x v="176"/>
  </r>
  <r>
    <n v="177"/>
    <s v="The Good Samaritan"/>
    <s v="I'm making a modern day version of the bible story &quot; The Good Samaritan&quot;"/>
    <n v="450"/>
    <n v="180"/>
    <n v="0.4"/>
    <x v="2"/>
    <n v="25.714285714285715"/>
    <x v="0"/>
    <s v="USD"/>
    <n v="1427155726"/>
    <n v="1425690526"/>
    <b v="0"/>
    <n v="7"/>
    <b v="0"/>
    <s v="film &amp; video/drama"/>
    <x v="0"/>
    <x v="3"/>
    <x v="177"/>
  </r>
  <r>
    <n v="178"/>
    <s v="El viaje de LucÃ­a"/>
    <s v="El viaje de LucÃ­a es un largometraje de ficciÃ³n con temÃ¡tica sobre el cÃ¡ncer infantil."/>
    <n v="500000"/>
    <n v="0"/>
    <n v="0"/>
    <x v="2"/>
    <e v="#DIV/0!"/>
    <x v="3"/>
    <s v="EUR"/>
    <n v="1448582145"/>
    <n v="1445986545"/>
    <b v="0"/>
    <n v="0"/>
    <b v="0"/>
    <s v="film &amp; video/drama"/>
    <x v="0"/>
    <x v="3"/>
    <x v="178"/>
  </r>
  <r>
    <n v="179"/>
    <s v="Sustain: A Film About Survival"/>
    <s v="A feature-length film about how three people survive in a diseased world."/>
    <n v="1000"/>
    <n v="200"/>
    <n v="0.2"/>
    <x v="2"/>
    <n v="100"/>
    <x v="0"/>
    <s v="USD"/>
    <n v="1457056555"/>
    <n v="1454464555"/>
    <b v="0"/>
    <n v="2"/>
    <b v="0"/>
    <s v="film &amp; video/drama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n v="30.846153846153847"/>
    <x v="1"/>
    <s v="GBP"/>
    <n v="1428951600"/>
    <n v="1425512843"/>
    <b v="0"/>
    <n v="13"/>
    <b v="0"/>
    <s v="film &amp; video/drama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n v="180.5"/>
    <x v="1"/>
    <s v="GBP"/>
    <n v="1434995295"/>
    <n v="1432403295"/>
    <b v="0"/>
    <n v="4"/>
    <b v="0"/>
    <s v="film &amp; video/drama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e v="#DIV/0!"/>
    <x v="0"/>
    <s v="USD"/>
    <n v="1483748232"/>
    <n v="1481156232"/>
    <b v="0"/>
    <n v="0"/>
    <b v="0"/>
    <s v="film &amp; video/drama"/>
    <x v="0"/>
    <x v="3"/>
    <x v="182"/>
  </r>
  <r>
    <n v="183"/>
    <s v="Three Little Words"/>
    <s v="Don't kill me until I meet my Dad"/>
    <n v="12500"/>
    <n v="4482"/>
    <n v="0.35855999999999999"/>
    <x v="2"/>
    <n v="373.5"/>
    <x v="1"/>
    <s v="GBP"/>
    <n v="1417033610"/>
    <n v="1414438010"/>
    <b v="0"/>
    <n v="12"/>
    <b v="0"/>
    <s v="film &amp; video/drama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n v="25.5"/>
    <x v="5"/>
    <s v="CAD"/>
    <n v="1409543940"/>
    <n v="1404586762"/>
    <b v="0"/>
    <n v="2"/>
    <b v="0"/>
    <s v="film &amp; video/drama"/>
    <x v="0"/>
    <x v="3"/>
    <x v="184"/>
  </r>
  <r>
    <n v="185"/>
    <s v="BLANK Short Movie"/>
    <s v="Love has no boundaries!"/>
    <n v="40000"/>
    <n v="2200"/>
    <n v="5.5E-2"/>
    <x v="2"/>
    <n v="220"/>
    <x v="10"/>
    <s v="NOK"/>
    <n v="1471557139"/>
    <n v="1468965139"/>
    <b v="0"/>
    <n v="10"/>
    <b v="0"/>
    <s v="film &amp; video/drama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e v="#DIV/0!"/>
    <x v="0"/>
    <s v="USD"/>
    <n v="1488571200"/>
    <n v="1485977434"/>
    <b v="0"/>
    <n v="0"/>
    <b v="0"/>
    <s v="film &amp; video/drama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n v="0.16"/>
    <x v="2"/>
    <n v="160"/>
    <x v="0"/>
    <s v="USD"/>
    <n v="1437461940"/>
    <n v="1435383457"/>
    <b v="0"/>
    <n v="5"/>
    <b v="0"/>
    <s v="film &amp; video/drama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e v="#DIV/0!"/>
    <x v="0"/>
    <s v="USD"/>
    <n v="1409891015"/>
    <n v="1407299015"/>
    <b v="0"/>
    <n v="0"/>
    <b v="0"/>
    <s v="film &amp; video/drama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n v="69"/>
    <x v="0"/>
    <s v="USD"/>
    <n v="1472920477"/>
    <n v="1467736477"/>
    <b v="0"/>
    <n v="5"/>
    <b v="0"/>
    <s v="film &amp; video/drama"/>
    <x v="0"/>
    <x v="3"/>
    <x v="189"/>
  </r>
  <r>
    <n v="190"/>
    <s v="REGIONRAT, the movie"/>
    <s v="Because hope can be a 4 letter word"/>
    <n v="12000"/>
    <n v="50"/>
    <n v="4.1666666666666666E-3"/>
    <x v="2"/>
    <n v="50"/>
    <x v="0"/>
    <s v="USD"/>
    <n v="1466091446"/>
    <n v="1465227446"/>
    <b v="0"/>
    <n v="1"/>
    <b v="0"/>
    <s v="film &amp; video/drama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n v="0.05"/>
    <x v="2"/>
    <n v="83.333333333333329"/>
    <x v="2"/>
    <s v="AUD"/>
    <n v="1443782138"/>
    <n v="1440326138"/>
    <b v="0"/>
    <n v="3"/>
    <b v="0"/>
    <s v="film &amp; video/drama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n v="5.666666666666667"/>
    <x v="0"/>
    <s v="USD"/>
    <n v="1413572432"/>
    <n v="1410980432"/>
    <b v="0"/>
    <n v="3"/>
    <b v="0"/>
    <s v="film &amp; video/drama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e v="#DIV/0!"/>
    <x v="1"/>
    <s v="GBP"/>
    <n v="1417217166"/>
    <n v="1412029566"/>
    <b v="0"/>
    <n v="0"/>
    <b v="0"/>
    <s v="film &amp; video/drama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n v="1"/>
    <x v="1"/>
    <s v="GBP"/>
    <n v="1457308531"/>
    <n v="1452124531"/>
    <b v="0"/>
    <n v="3"/>
    <b v="0"/>
    <s v="film &amp; video/drama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e v="#DIV/0!"/>
    <x v="0"/>
    <s v="USD"/>
    <n v="1436544332"/>
    <n v="1431360332"/>
    <b v="0"/>
    <n v="0"/>
    <b v="0"/>
    <s v="film &amp; video/drama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n v="77.10526315789474"/>
    <x v="1"/>
    <s v="GBP"/>
    <n v="1444510800"/>
    <n v="1442062898"/>
    <b v="0"/>
    <n v="19"/>
    <b v="0"/>
    <s v="film &amp; video/drama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n v="32.75"/>
    <x v="1"/>
    <s v="GBP"/>
    <n v="1487365200"/>
    <n v="1483734100"/>
    <b v="0"/>
    <n v="8"/>
    <b v="0"/>
    <s v="film &amp; video/drama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n v="46.5"/>
    <x v="0"/>
    <s v="USD"/>
    <n v="1412500322"/>
    <n v="1409908322"/>
    <b v="0"/>
    <n v="6"/>
    <b v="0"/>
    <s v="film &amp; video/drama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e v="#DIV/0!"/>
    <x v="0"/>
    <s v="USD"/>
    <n v="1472698702"/>
    <n v="1470106702"/>
    <b v="0"/>
    <n v="0"/>
    <b v="0"/>
    <s v="film &amp; video/drama"/>
    <x v="0"/>
    <x v="3"/>
    <x v="199"/>
  </r>
  <r>
    <n v="200"/>
    <s v="The Crossing Shore"/>
    <s v="A film dedicated to an AAF Pilot's struggle to survive behind enemy lines during WWII."/>
    <n v="6000"/>
    <n v="1571.55"/>
    <n v="0.26192500000000002"/>
    <x v="2"/>
    <n v="87.308333333333337"/>
    <x v="0"/>
    <s v="USD"/>
    <n v="1410746403"/>
    <n v="1408154403"/>
    <b v="0"/>
    <n v="18"/>
    <b v="0"/>
    <s v="film &amp; video/drama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n v="54.285714285714285"/>
    <x v="0"/>
    <s v="USD"/>
    <n v="1423424329"/>
    <n v="1421696329"/>
    <b v="0"/>
    <n v="7"/>
    <b v="0"/>
    <s v="film &amp; video/drama"/>
    <x v="0"/>
    <x v="3"/>
    <x v="201"/>
  </r>
  <r>
    <n v="202"/>
    <s v="Modern Gangsters"/>
    <s v="new web series created by jonney terry"/>
    <n v="6000"/>
    <n v="0"/>
    <n v="0"/>
    <x v="2"/>
    <e v="#DIV/0!"/>
    <x v="0"/>
    <s v="USD"/>
    <n v="1444337940"/>
    <n v="1441750564"/>
    <b v="0"/>
    <n v="0"/>
    <b v="0"/>
    <s v="film &amp; video/drama"/>
    <x v="0"/>
    <x v="3"/>
    <x v="202"/>
  </r>
  <r>
    <n v="203"/>
    <s v="TheM"/>
    <s v="We are aiming to make a Web Series based on Youth Culture and the misrepresentation of socially stereotyped people."/>
    <n v="2500"/>
    <n v="746"/>
    <n v="0.2984"/>
    <x v="2"/>
    <n v="93.25"/>
    <x v="1"/>
    <s v="GBP"/>
    <n v="1422562864"/>
    <n v="1417378864"/>
    <b v="0"/>
    <n v="8"/>
    <b v="0"/>
    <s v="film &amp; video/drama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n v="117.68368136117556"/>
    <x v="2"/>
    <s v="AUD"/>
    <n v="1470319203"/>
    <n v="1467727203"/>
    <b v="0"/>
    <n v="1293"/>
    <b v="0"/>
    <s v="film &amp; video/drama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n v="76.470588235294116"/>
    <x v="0"/>
    <s v="USD"/>
    <n v="1444144222"/>
    <n v="1441120222"/>
    <b v="0"/>
    <n v="17"/>
    <b v="0"/>
    <s v="film &amp; video/drama"/>
    <x v="0"/>
    <x v="3"/>
    <x v="205"/>
  </r>
  <r>
    <n v="206"/>
    <s v="Blood Bond Movie Development"/>
    <s v="A love story featuring adoption,struggle,dysfunction,grace, healing, and restoration."/>
    <n v="12700"/>
    <n v="0"/>
    <n v="0"/>
    <x v="2"/>
    <e v="#DIV/0!"/>
    <x v="0"/>
    <s v="USD"/>
    <n v="1470441983"/>
    <n v="1468627583"/>
    <b v="0"/>
    <n v="0"/>
    <b v="0"/>
    <s v="film &amp; video/drama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n v="163.84615384615384"/>
    <x v="5"/>
    <s v="CAD"/>
    <n v="1420346638"/>
    <n v="1417754638"/>
    <b v="0"/>
    <n v="13"/>
    <b v="0"/>
    <s v="film &amp; video/drama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e v="#DIV/0!"/>
    <x v="2"/>
    <s v="AUD"/>
    <n v="1418719967"/>
    <n v="1416127967"/>
    <b v="0"/>
    <n v="0"/>
    <b v="0"/>
    <s v="film &amp; video/drama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e v="#DIV/0!"/>
    <x v="0"/>
    <s v="USD"/>
    <n v="1436566135"/>
    <n v="1433974135"/>
    <b v="0"/>
    <n v="0"/>
    <b v="0"/>
    <s v="film &amp; video/drama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n v="91.818181818181813"/>
    <x v="0"/>
    <s v="USD"/>
    <n v="1443675600"/>
    <n v="1441157592"/>
    <b v="0"/>
    <n v="33"/>
    <b v="0"/>
    <s v="film &amp; video/drama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n v="185.83333333333334"/>
    <x v="0"/>
    <s v="USD"/>
    <n v="1442634617"/>
    <n v="1440042617"/>
    <b v="0"/>
    <n v="12"/>
    <b v="0"/>
    <s v="film &amp; video/drama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n v="1"/>
    <x v="0"/>
    <s v="USD"/>
    <n v="1460837320"/>
    <n v="1455656920"/>
    <b v="0"/>
    <n v="1"/>
    <b v="0"/>
    <s v="film &amp; video/drama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n v="20"/>
    <x v="0"/>
    <s v="USD"/>
    <n v="1439734001"/>
    <n v="1437142547"/>
    <b v="0"/>
    <n v="1"/>
    <b v="0"/>
    <s v="film &amp; video/drama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n v="1"/>
    <x v="0"/>
    <s v="USD"/>
    <n v="1425655349"/>
    <n v="1420471349"/>
    <b v="0"/>
    <n v="1"/>
    <b v="0"/>
    <s v="film &amp; video/drama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n v="10"/>
    <x v="1"/>
    <s v="GBP"/>
    <n v="1455753540"/>
    <n v="1452058282"/>
    <b v="0"/>
    <n v="1"/>
    <b v="0"/>
    <s v="film &amp; video/drama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n v="331.53833333333336"/>
    <x v="0"/>
    <s v="USD"/>
    <n v="1429740037"/>
    <n v="1425423637"/>
    <b v="0"/>
    <n v="84"/>
    <b v="0"/>
    <s v="film &amp; video/drama"/>
    <x v="0"/>
    <x v="3"/>
    <x v="216"/>
  </r>
  <r>
    <n v="217"/>
    <s v="Bitch"/>
    <s v="A roadmovie by paw"/>
    <n v="100000"/>
    <n v="11943"/>
    <n v="0.11942999999999999"/>
    <x v="2"/>
    <n v="314.28947368421052"/>
    <x v="11"/>
    <s v="SEK"/>
    <n v="1419780149"/>
    <n v="1417101749"/>
    <b v="0"/>
    <n v="38"/>
    <b v="0"/>
    <s v="film &amp; video/drama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n v="100"/>
    <x v="0"/>
    <s v="USD"/>
    <n v="1431702289"/>
    <n v="1426518289"/>
    <b v="0"/>
    <n v="1"/>
    <b v="0"/>
    <s v="film &amp; video/drama"/>
    <x v="0"/>
    <x v="3"/>
    <x v="218"/>
  </r>
  <r>
    <n v="219"/>
    <s v="True Colors"/>
    <s v="An hour-long pilot about a group of suburban LGBT teens coming of age in the early 90's."/>
    <n v="50000"/>
    <n v="8815"/>
    <n v="0.17630000000000001"/>
    <x v="2"/>
    <n v="115.98684210526316"/>
    <x v="0"/>
    <s v="USD"/>
    <n v="1459493940"/>
    <n v="1456732225"/>
    <b v="0"/>
    <n v="76"/>
    <b v="0"/>
    <s v="film &amp; video/drama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n v="120"/>
    <x v="0"/>
    <s v="USD"/>
    <n v="1440101160"/>
    <n v="1436542030"/>
    <b v="0"/>
    <n v="3"/>
    <b v="0"/>
    <s v="film &amp; video/drama"/>
    <x v="0"/>
    <x v="3"/>
    <x v="220"/>
  </r>
  <r>
    <n v="221"/>
    <s v="Archetypes"/>
    <s v="Film about Schizophrenia with Surreal Twists!"/>
    <n v="50000"/>
    <n v="0"/>
    <n v="0"/>
    <x v="2"/>
    <e v="#DIV/0!"/>
    <x v="0"/>
    <s v="USD"/>
    <n v="1427569564"/>
    <n v="1422389164"/>
    <b v="0"/>
    <n v="0"/>
    <b v="0"/>
    <s v="film &amp; video/drama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n v="65"/>
    <x v="0"/>
    <s v="USD"/>
    <n v="1427423940"/>
    <n v="1422383318"/>
    <b v="0"/>
    <n v="2"/>
    <b v="0"/>
    <s v="film &amp; video/drama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e v="#DIV/0!"/>
    <x v="0"/>
    <s v="USD"/>
    <n v="1463879100"/>
    <n v="1461287350"/>
    <b v="0"/>
    <n v="0"/>
    <b v="0"/>
    <s v="film &amp; video/drama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e v="#DIV/0!"/>
    <x v="2"/>
    <s v="AUD"/>
    <n v="1436506726"/>
    <n v="1431322726"/>
    <b v="0"/>
    <n v="0"/>
    <b v="0"/>
    <s v="film &amp; video/drama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e v="#DIV/0!"/>
    <x v="0"/>
    <s v="USD"/>
    <n v="1460153054"/>
    <n v="1457564654"/>
    <b v="0"/>
    <n v="0"/>
    <b v="0"/>
    <s v="film &amp; video/drama"/>
    <x v="0"/>
    <x v="3"/>
    <x v="225"/>
  </r>
  <r>
    <n v="226"/>
    <s v="MAGGIE Film"/>
    <s v="A TRUE STORY OF DOMESTIC VILOLENCE THAT SEEKS TO OFFER THE VIEWER OUTLEST OF SUPPORT."/>
    <n v="29000"/>
    <n v="250"/>
    <n v="8.6206896551724137E-3"/>
    <x v="2"/>
    <n v="125"/>
    <x v="1"/>
    <s v="GBP"/>
    <n v="1433064540"/>
    <n v="1428854344"/>
    <b v="0"/>
    <n v="2"/>
    <b v="0"/>
    <s v="film &amp; video/drama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e v="#DIV/0!"/>
    <x v="0"/>
    <s v="USD"/>
    <n v="1436477241"/>
    <n v="1433885241"/>
    <b v="0"/>
    <n v="0"/>
    <b v="0"/>
    <s v="film &amp; video/drama"/>
    <x v="0"/>
    <x v="3"/>
    <x v="227"/>
  </r>
  <r>
    <n v="228"/>
    <s v="Facets of a Geek life"/>
    <s v="I am making a film from one one of my books called facets of a Geek life."/>
    <n v="8000"/>
    <n v="0"/>
    <n v="0"/>
    <x v="2"/>
    <e v="#DIV/0!"/>
    <x v="1"/>
    <s v="GBP"/>
    <n v="1433176105"/>
    <n v="1427992105"/>
    <b v="0"/>
    <n v="0"/>
    <b v="0"/>
    <s v="film &amp; video/drama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e v="#DIV/0!"/>
    <x v="12"/>
    <s v="EUR"/>
    <n v="1455402297"/>
    <n v="1452810297"/>
    <b v="0"/>
    <n v="0"/>
    <b v="0"/>
    <s v="film &amp; video/drama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n v="30"/>
    <x v="0"/>
    <s v="USD"/>
    <n v="1433443151"/>
    <n v="1430851151"/>
    <b v="0"/>
    <n v="2"/>
    <b v="0"/>
    <s v="film &amp; video/drama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e v="#DIV/0!"/>
    <x v="0"/>
    <s v="USD"/>
    <n v="1451775651"/>
    <n v="1449183651"/>
    <b v="0"/>
    <n v="0"/>
    <b v="0"/>
    <s v="film &amp; video/drama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n v="15.714285714285714"/>
    <x v="1"/>
    <s v="GBP"/>
    <n v="1425066546"/>
    <n v="1422474546"/>
    <b v="0"/>
    <n v="7"/>
    <b v="0"/>
    <s v="film &amp; video/drama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e v="#DIV/0!"/>
    <x v="0"/>
    <s v="USD"/>
    <n v="1475185972"/>
    <n v="1472593972"/>
    <b v="0"/>
    <n v="0"/>
    <b v="0"/>
    <s v="film &amp; video/drama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n v="80.2"/>
    <x v="0"/>
    <s v="USD"/>
    <n v="1434847859"/>
    <n v="1431391859"/>
    <b v="0"/>
    <n v="5"/>
    <b v="0"/>
    <s v="film &amp; video/drama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e v="#DIV/0!"/>
    <x v="0"/>
    <s v="USD"/>
    <n v="1436478497"/>
    <n v="1433886497"/>
    <b v="0"/>
    <n v="0"/>
    <b v="0"/>
    <s v="film &amp; video/drama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e v="#DIV/0!"/>
    <x v="0"/>
    <s v="USD"/>
    <n v="1451952000"/>
    <n v="1447380099"/>
    <b v="0"/>
    <n v="0"/>
    <b v="0"/>
    <s v="film &amp; video/drama"/>
    <x v="0"/>
    <x v="3"/>
    <x v="236"/>
  </r>
  <r>
    <n v="237"/>
    <s v="Making The Choice"/>
    <s v="Making The Choice is a christian short film series."/>
    <n v="15000"/>
    <n v="50"/>
    <n v="3.3333333333333335E-3"/>
    <x v="2"/>
    <n v="50"/>
    <x v="0"/>
    <s v="USD"/>
    <n v="1457445069"/>
    <n v="1452261069"/>
    <b v="0"/>
    <n v="1"/>
    <b v="0"/>
    <s v="film &amp; video/drama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e v="#DIV/0!"/>
    <x v="0"/>
    <s v="USD"/>
    <n v="1483088400"/>
    <n v="1481324760"/>
    <b v="0"/>
    <n v="0"/>
    <b v="0"/>
    <s v="film &amp; video/drama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n v="0.25"/>
    <x v="2"/>
    <n v="50"/>
    <x v="2"/>
    <s v="AUD"/>
    <n v="1446984000"/>
    <n v="1445308730"/>
    <b v="0"/>
    <n v="5"/>
    <b v="0"/>
    <s v="film &amp; video/drama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n v="117.84759124087591"/>
    <x v="0"/>
    <s v="USD"/>
    <n v="1367773211"/>
    <n v="1363885211"/>
    <b v="1"/>
    <n v="137"/>
    <b v="1"/>
    <s v="film &amp; video/documentary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n v="109.04255319148936"/>
    <x v="0"/>
    <s v="USD"/>
    <n v="1419180304"/>
    <n v="1415292304"/>
    <b v="1"/>
    <n v="376"/>
    <b v="1"/>
    <s v="film &amp; video/documentary"/>
    <x v="0"/>
    <x v="4"/>
    <x v="241"/>
  </r>
  <r>
    <n v="242"/>
    <s v="Hardwater"/>
    <s v="An unprecedented feature-length documentary film about Maine's tribal, oft-misunderstood ice fishing sub-culture."/>
    <n v="13000"/>
    <n v="14750"/>
    <n v="1.1346153846153846"/>
    <x v="0"/>
    <n v="73.019801980198025"/>
    <x v="0"/>
    <s v="USD"/>
    <n v="1324381790"/>
    <n v="1321357790"/>
    <b v="1"/>
    <n v="202"/>
    <b v="1"/>
    <s v="film &amp; video/documentary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n v="78.195121951219505"/>
    <x v="0"/>
    <s v="USD"/>
    <n v="1393031304"/>
    <n v="1390439304"/>
    <b v="1"/>
    <n v="328"/>
    <b v="1"/>
    <s v="film &amp; video/documentary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n v="47.398809523809526"/>
    <x v="0"/>
    <s v="USD"/>
    <n v="1268723160"/>
    <n v="1265269559"/>
    <b v="1"/>
    <n v="84"/>
    <b v="1"/>
    <s v="film &amp; video/documentary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n v="54.020833333333336"/>
    <x v="0"/>
    <s v="USD"/>
    <n v="1345079785"/>
    <n v="1342487785"/>
    <b v="1"/>
    <n v="96"/>
    <b v="1"/>
    <s v="film &amp; video/documentary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n v="68.488789237668158"/>
    <x v="0"/>
    <s v="USD"/>
    <n v="1292665405"/>
    <n v="1288341805"/>
    <b v="1"/>
    <n v="223"/>
    <b v="1"/>
    <s v="film &amp; video/documentary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n v="108.14516129032258"/>
    <x v="0"/>
    <s v="USD"/>
    <n v="1287200340"/>
    <n v="1284042614"/>
    <b v="1"/>
    <n v="62"/>
    <b v="1"/>
    <s v="film &amp; video/documentary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n v="589.95205479452056"/>
    <x v="0"/>
    <s v="USD"/>
    <n v="1325961309"/>
    <n v="1322073309"/>
    <b v="1"/>
    <n v="146"/>
    <b v="1"/>
    <s v="film &amp; video/documentary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n v="48.051063829787232"/>
    <x v="0"/>
    <s v="USD"/>
    <n v="1282498800"/>
    <n v="1275603020"/>
    <b v="1"/>
    <n v="235"/>
    <b v="1"/>
    <s v="film &amp; video/documentary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n v="72.482837528604122"/>
    <x v="0"/>
    <s v="USD"/>
    <n v="1370525691"/>
    <n v="1367933691"/>
    <b v="1"/>
    <n v="437"/>
    <b v="1"/>
    <s v="film &amp; video/documentary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n v="57.077922077922075"/>
    <x v="0"/>
    <s v="USD"/>
    <n v="1337194800"/>
    <n v="1334429646"/>
    <b v="1"/>
    <n v="77"/>
    <b v="1"/>
    <s v="film &amp; video/documentary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n v="85.444444444444443"/>
    <x v="0"/>
    <s v="USD"/>
    <n v="1275364740"/>
    <n v="1269878058"/>
    <b v="1"/>
    <n v="108"/>
    <b v="1"/>
    <s v="film &amp; video/documentary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n v="215.85714285714286"/>
    <x v="0"/>
    <s v="USD"/>
    <n v="1329320235"/>
    <n v="1326728235"/>
    <b v="1"/>
    <n v="7"/>
    <b v="1"/>
    <s v="film &amp; video/documentary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n v="89.38643312101911"/>
    <x v="0"/>
    <s v="USD"/>
    <n v="1445047200"/>
    <n v="1442443910"/>
    <b v="1"/>
    <n v="314"/>
    <b v="1"/>
    <s v="film &amp; video/documentary"/>
    <x v="0"/>
    <x v="4"/>
    <x v="254"/>
  </r>
  <r>
    <n v="255"/>
    <s v="xoxosms: a documentary about love in the 21st century"/>
    <s v="xoxosms is a documentary about first love, long distance and Skype."/>
    <n v="8000"/>
    <n v="8538.66"/>
    <n v="1.0673325"/>
    <x v="0"/>
    <n v="45.418404255319146"/>
    <x v="0"/>
    <s v="USD"/>
    <n v="1300275482"/>
    <n v="1297687082"/>
    <b v="1"/>
    <n v="188"/>
    <b v="1"/>
    <s v="film &amp; video/documentary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n v="65.756363636363631"/>
    <x v="0"/>
    <s v="USD"/>
    <n v="1363458467"/>
    <n v="1360866467"/>
    <b v="1"/>
    <n v="275"/>
    <b v="1"/>
    <s v="film &amp; video/documentary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n v="66.70405357142856"/>
    <x v="0"/>
    <s v="USD"/>
    <n v="1463670162"/>
    <n v="1461078162"/>
    <b v="1"/>
    <n v="560"/>
    <b v="1"/>
    <s v="film &amp; video/documentary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n v="83.345930232558146"/>
    <x v="0"/>
    <s v="USD"/>
    <n v="1308359666"/>
    <n v="1305767666"/>
    <b v="1"/>
    <n v="688"/>
    <b v="1"/>
    <s v="film &amp; video/documentary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n v="105.04609341825902"/>
    <x v="0"/>
    <s v="USD"/>
    <n v="1428514969"/>
    <n v="1425922969"/>
    <b v="1"/>
    <n v="942"/>
    <b v="1"/>
    <s v="film &amp; video/documentary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n v="120.90909090909091"/>
    <x v="0"/>
    <s v="USD"/>
    <n v="1279360740"/>
    <n v="1275415679"/>
    <b v="1"/>
    <n v="88"/>
    <b v="1"/>
    <s v="film &amp; video/documentary"/>
    <x v="0"/>
    <x v="4"/>
    <x v="260"/>
  </r>
  <r>
    <n v="261"/>
    <s v="Empires: The Film"/>
    <s v="Empires explores the impact of networks on histories and philosophies of political thought."/>
    <n v="20000"/>
    <n v="21480"/>
    <n v="1.0740000000000001"/>
    <x v="0"/>
    <n v="97.63636363636364"/>
    <x v="0"/>
    <s v="USD"/>
    <n v="1339080900"/>
    <n v="1334783704"/>
    <b v="1"/>
    <n v="220"/>
    <b v="1"/>
    <s v="film &amp; video/documentary"/>
    <x v="0"/>
    <x v="4"/>
    <x v="261"/>
  </r>
  <r>
    <n v="262"/>
    <s v="The Last Cosmonaut"/>
    <s v="He can never die. He will live forever. He is the last cosmonaut, and this is his story."/>
    <n v="2500"/>
    <n v="6000"/>
    <n v="2.4"/>
    <x v="0"/>
    <n v="41.379310344827587"/>
    <x v="0"/>
    <s v="USD"/>
    <n v="1298699828"/>
    <n v="1294811828"/>
    <b v="1"/>
    <n v="145"/>
    <b v="1"/>
    <s v="film &amp; video/documentary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n v="30.654485981308412"/>
    <x v="0"/>
    <s v="USD"/>
    <n v="1348786494"/>
    <n v="1346194494"/>
    <b v="1"/>
    <n v="963"/>
    <b v="1"/>
    <s v="film &amp; video/documentary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n v="64.945054945054949"/>
    <x v="0"/>
    <s v="USD"/>
    <n v="1336747995"/>
    <n v="1334155995"/>
    <b v="1"/>
    <n v="91"/>
    <b v="1"/>
    <s v="film &amp; video/documentary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n v="95.775862068965523"/>
    <x v="0"/>
    <s v="USD"/>
    <n v="1273522560"/>
    <n v="1269928430"/>
    <b v="1"/>
    <n v="58"/>
    <b v="1"/>
    <s v="film &amp; video/documentary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n v="40.416666666666664"/>
    <x v="0"/>
    <s v="USD"/>
    <n v="1271994660"/>
    <n v="1264565507"/>
    <b v="1"/>
    <n v="36"/>
    <b v="1"/>
    <s v="film &amp; video/documentary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n v="78.578424242424248"/>
    <x v="1"/>
    <s v="GBP"/>
    <n v="1403693499"/>
    <n v="1401101499"/>
    <b v="1"/>
    <n v="165"/>
    <b v="1"/>
    <s v="film &amp; video/documentary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n v="50.18018018018018"/>
    <x v="0"/>
    <s v="USD"/>
    <n v="1320640778"/>
    <n v="1316749178"/>
    <b v="1"/>
    <n v="111"/>
    <b v="1"/>
    <s v="film &amp; video/documentary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n v="92.251735588972423"/>
    <x v="2"/>
    <s v="AUD"/>
    <n v="1487738622"/>
    <n v="1485146622"/>
    <b v="1"/>
    <n v="1596"/>
    <b v="1"/>
    <s v="film &amp; video/documentary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n v="57.540983606557376"/>
    <x v="0"/>
    <s v="USD"/>
    <n v="1306296000"/>
    <n v="1301950070"/>
    <b v="1"/>
    <n v="61"/>
    <b v="1"/>
    <s v="film &amp; video/documentary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n v="109.42160278745645"/>
    <x v="0"/>
    <s v="USD"/>
    <n v="1388649600"/>
    <n v="1386123861"/>
    <b v="1"/>
    <n v="287"/>
    <b v="1"/>
    <s v="film &amp; video/documentary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n v="81.892461538461546"/>
    <x v="0"/>
    <s v="USD"/>
    <n v="1272480540"/>
    <n v="1267220191"/>
    <b v="1"/>
    <n v="65"/>
    <b v="1"/>
    <s v="film &amp; video/documentary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n v="45.667711864406776"/>
    <x v="0"/>
    <s v="USD"/>
    <n v="1309694266"/>
    <n v="1307102266"/>
    <b v="1"/>
    <n v="118"/>
    <b v="1"/>
    <s v="film &amp; video/documentary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n v="55.221238938053098"/>
    <x v="0"/>
    <s v="USD"/>
    <n v="1333609140"/>
    <n v="1330638829"/>
    <b v="1"/>
    <n v="113"/>
    <b v="1"/>
    <s v="film &amp; video/documentary"/>
    <x v="0"/>
    <x v="4"/>
    <x v="274"/>
  </r>
  <r>
    <n v="275"/>
    <s v="Finding the Funk"/>
    <s v="A journey through the origins and influence of funk music from James Brown to D'Angelo we are FINDING THE FUNK!"/>
    <n v="20000"/>
    <n v="21679"/>
    <n v="1.08395"/>
    <x v="0"/>
    <n v="65.298192771084331"/>
    <x v="0"/>
    <s v="USD"/>
    <n v="1352511966"/>
    <n v="1349916366"/>
    <b v="1"/>
    <n v="332"/>
    <b v="1"/>
    <s v="film &amp; video/documentary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n v="1.476"/>
    <x v="0"/>
    <n v="95.225806451612897"/>
    <x v="0"/>
    <s v="USD"/>
    <n v="1335574674"/>
    <n v="1330394274"/>
    <b v="1"/>
    <n v="62"/>
    <b v="1"/>
    <s v="film &amp; video/documentary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n v="75.444794952681391"/>
    <x v="0"/>
    <s v="USD"/>
    <n v="1432416219"/>
    <n v="1429824219"/>
    <b v="1"/>
    <n v="951"/>
    <b v="1"/>
    <s v="film &amp; video/documentary"/>
    <x v="0"/>
    <x v="4"/>
    <x v="277"/>
  </r>
  <r>
    <n v="278"/>
    <s v="The Babushkas of Chernobyl"/>
    <s v="An unlikely story of spirit, defiance and beauty from the most contaminated place on Earth"/>
    <n v="27000"/>
    <n v="40594"/>
    <n v="1.5034814814814814"/>
    <x v="0"/>
    <n v="97.816867469879512"/>
    <x v="0"/>
    <s v="USD"/>
    <n v="1350003539"/>
    <n v="1347411539"/>
    <b v="1"/>
    <n v="415"/>
    <b v="1"/>
    <s v="film &amp; video/documentary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n v="87.685606557377056"/>
    <x v="0"/>
    <s v="USD"/>
    <n v="1488160860"/>
    <n v="1485237096"/>
    <b v="1"/>
    <n v="305"/>
    <b v="1"/>
    <s v="film &amp; video/documentary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n v="54.748948106591868"/>
    <x v="0"/>
    <s v="USD"/>
    <n v="1401459035"/>
    <n v="1397571035"/>
    <b v="1"/>
    <n v="2139"/>
    <b v="1"/>
    <s v="film &amp; video/documentary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n v="83.953417721518989"/>
    <x v="0"/>
    <s v="USD"/>
    <n v="1249932360"/>
    <n v="1242532513"/>
    <b v="1"/>
    <n v="79"/>
    <b v="1"/>
    <s v="film &amp; video/documentary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n v="254.38547486033519"/>
    <x v="0"/>
    <s v="USD"/>
    <n v="1266876000"/>
    <n v="1263679492"/>
    <b v="1"/>
    <n v="179"/>
    <b v="1"/>
    <s v="film &amp; video/documentary"/>
    <x v="0"/>
    <x v="4"/>
    <x v="282"/>
  </r>
  <r>
    <n v="283"/>
    <s v="SOLE SURVIVOR"/>
    <s v="What is the impact of survivorship on the human condition?"/>
    <n v="18000"/>
    <n v="20569.05"/>
    <n v="1.142725"/>
    <x v="0"/>
    <n v="101.8269801980198"/>
    <x v="0"/>
    <s v="USD"/>
    <n v="1306904340"/>
    <n v="1305219744"/>
    <b v="1"/>
    <n v="202"/>
    <b v="1"/>
    <s v="film &amp; video/documentary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n v="55.066394736842106"/>
    <x v="0"/>
    <s v="USD"/>
    <n v="1327167780"/>
    <n v="1325007780"/>
    <b v="1"/>
    <n v="760"/>
    <b v="1"/>
    <s v="film &amp; video/documentary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n v="56.901438721136763"/>
    <x v="0"/>
    <s v="USD"/>
    <n v="1379614128"/>
    <n v="1377022128"/>
    <b v="1"/>
    <n v="563"/>
    <b v="1"/>
    <s v="film &amp; video/documentary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n v="121.28148148148148"/>
    <x v="0"/>
    <s v="USD"/>
    <n v="1364236524"/>
    <n v="1360352124"/>
    <b v="1"/>
    <n v="135"/>
    <b v="1"/>
    <s v="film &amp; video/documentary"/>
    <x v="0"/>
    <x v="4"/>
    <x v="286"/>
  </r>
  <r>
    <n v="287"/>
    <s v="In Country: A Documentary Film (POSTPRODUCTION)"/>
    <s v="War is hell. Why would anyone want to spend their weekends there?"/>
    <n v="15000"/>
    <n v="26445"/>
    <n v="1.7629999999999999"/>
    <x v="0"/>
    <n v="91.189655172413794"/>
    <x v="0"/>
    <s v="USD"/>
    <n v="1351828800"/>
    <n v="1349160018"/>
    <b v="1"/>
    <n v="290"/>
    <b v="1"/>
    <s v="film &amp; video/documentary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n v="115.44812080536913"/>
    <x v="0"/>
    <s v="USD"/>
    <n v="1340683393"/>
    <n v="1337659393"/>
    <b v="1"/>
    <n v="447"/>
    <b v="1"/>
    <s v="film &amp; video/documentary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n v="67.771551724137936"/>
    <x v="1"/>
    <s v="GBP"/>
    <n v="1383389834"/>
    <n v="1380797834"/>
    <b v="1"/>
    <n v="232"/>
    <b v="1"/>
    <s v="film &amp; video/documentary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n v="28.576190476190476"/>
    <x v="0"/>
    <s v="USD"/>
    <n v="1296633540"/>
    <n v="1292316697"/>
    <b v="1"/>
    <n v="168"/>
    <b v="1"/>
    <s v="film &amp; video/documentary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n v="46.8828125"/>
    <x v="0"/>
    <s v="USD"/>
    <n v="1367366460"/>
    <n v="1365791246"/>
    <b v="1"/>
    <n v="128"/>
    <b v="1"/>
    <s v="film &amp; video/documentary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n v="154.42231237322514"/>
    <x v="0"/>
    <s v="USD"/>
    <n v="1319860740"/>
    <n v="1317064599"/>
    <b v="1"/>
    <n v="493"/>
    <b v="1"/>
    <s v="film &amp; video/documentary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n v="201.22137404580153"/>
    <x v="0"/>
    <s v="USD"/>
    <n v="1398009714"/>
    <n v="1395417714"/>
    <b v="1"/>
    <n v="131"/>
    <b v="1"/>
    <s v="film &amp; video/documentary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n v="100"/>
    <x v="0"/>
    <s v="USD"/>
    <n v="1279555200"/>
    <n v="1276480894"/>
    <b v="1"/>
    <n v="50"/>
    <b v="1"/>
    <s v="film &amp; video/documentary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n v="100.08204511278196"/>
    <x v="0"/>
    <s v="USD"/>
    <n v="1383264000"/>
    <n v="1378080409"/>
    <b v="1"/>
    <n v="665"/>
    <b v="1"/>
    <s v="film &amp; video/documentary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n v="1.187262"/>
    <x v="0"/>
    <n v="230.08953488372092"/>
    <x v="0"/>
    <s v="USD"/>
    <n v="1347017083"/>
    <n v="1344857083"/>
    <b v="1"/>
    <n v="129"/>
    <b v="1"/>
    <s v="film &amp; video/documentary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n v="1.0064"/>
    <x v="0"/>
    <n v="141.74647887323943"/>
    <x v="0"/>
    <s v="USD"/>
    <n v="1430452740"/>
    <n v="1427390901"/>
    <b v="1"/>
    <n v="142"/>
    <b v="1"/>
    <s v="film &amp; video/documentary"/>
    <x v="0"/>
    <x v="4"/>
    <x v="297"/>
  </r>
  <r>
    <n v="298"/>
    <s v="DisHonesty - A Documentary Feature Film"/>
    <s v="The truth is, we all lie - and by &quot;we,&quot; we mean everyone!"/>
    <n v="126000"/>
    <n v="137254.84"/>
    <n v="1.089324126984127"/>
    <x v="0"/>
    <n v="56.344351395730705"/>
    <x v="0"/>
    <s v="USD"/>
    <n v="1399669200"/>
    <n v="1394536048"/>
    <b v="1"/>
    <n v="2436"/>
    <b v="1"/>
    <s v="film &amp; video/documentary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n v="73.341188524590166"/>
    <x v="0"/>
    <s v="USD"/>
    <n v="1289975060"/>
    <n v="1287379460"/>
    <b v="1"/>
    <n v="244"/>
    <b v="1"/>
    <s v="film &amp; video/documentary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n v="85.337785234899329"/>
    <x v="0"/>
    <s v="USD"/>
    <n v="1303686138"/>
    <n v="1301007738"/>
    <b v="1"/>
    <n v="298"/>
    <b v="1"/>
    <s v="film &amp; video/documentary"/>
    <x v="0"/>
    <x v="4"/>
    <x v="300"/>
  </r>
  <r>
    <n v="301"/>
    <s v="WORLD FAIR"/>
    <s v="A film about personal memory, amateur cinematography, and visions of the future at the 1939 New York World's Fair."/>
    <n v="13000"/>
    <n v="15435.55"/>
    <n v="1.1873499999999999"/>
    <x v="0"/>
    <n v="61.496215139442228"/>
    <x v="0"/>
    <s v="USD"/>
    <n v="1363711335"/>
    <n v="1360258935"/>
    <b v="1"/>
    <n v="251"/>
    <b v="1"/>
    <s v="film &amp; video/documentary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n v="93.018518518518519"/>
    <x v="0"/>
    <s v="USD"/>
    <n v="1330115638"/>
    <n v="1327523638"/>
    <b v="1"/>
    <n v="108"/>
    <b v="1"/>
    <s v="film &amp; video/documentary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n v="50.292682926829265"/>
    <x v="0"/>
    <s v="USD"/>
    <n v="1338601346"/>
    <n v="1336009346"/>
    <b v="1"/>
    <n v="82"/>
    <b v="1"/>
    <s v="film &amp; video/documentary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n v="106.43243243243244"/>
    <x v="0"/>
    <s v="USD"/>
    <n v="1346464800"/>
    <n v="1343096197"/>
    <b v="1"/>
    <n v="74"/>
    <b v="1"/>
    <s v="film &amp; video/documentary"/>
    <x v="0"/>
    <x v="4"/>
    <x v="304"/>
  </r>
  <r>
    <n v="305"/>
    <s v="My Friend Mott-ly"/>
    <s v="A documentary that I am making about the difficult, but inspiring, life of a late friend of mine."/>
    <n v="7500"/>
    <n v="9775"/>
    <n v="1.3033333333333332"/>
    <x v="0"/>
    <n v="51.719576719576722"/>
    <x v="0"/>
    <s v="USD"/>
    <n v="1331392049"/>
    <n v="1328800049"/>
    <b v="1"/>
    <n v="189"/>
    <b v="1"/>
    <s v="film &amp; video/documentary"/>
    <x v="0"/>
    <x v="4"/>
    <x v="305"/>
  </r>
  <r>
    <n v="306"/>
    <s v="Escape/Artist: The Jason Escape Documentary"/>
    <s v="A feature-length documentary on the life of Boston escape artist Jason Escape."/>
    <n v="1000"/>
    <n v="2929"/>
    <n v="2.9289999999999998"/>
    <x v="0"/>
    <n v="36.612499999999997"/>
    <x v="0"/>
    <s v="USD"/>
    <n v="1363806333"/>
    <n v="1362081933"/>
    <b v="1"/>
    <n v="80"/>
    <b v="1"/>
    <s v="film &amp; video/documentary"/>
    <x v="0"/>
    <x v="4"/>
    <x v="306"/>
  </r>
  <r>
    <n v="307"/>
    <s v="Grammar Revolution"/>
    <s v="Why is grammar important?"/>
    <n v="22000"/>
    <n v="24490"/>
    <n v="1.1131818181818183"/>
    <x v="0"/>
    <n v="42.517361111111114"/>
    <x v="0"/>
    <s v="USD"/>
    <n v="1360276801"/>
    <n v="1357684801"/>
    <b v="1"/>
    <n v="576"/>
    <b v="1"/>
    <s v="film &amp; video/documentary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n v="62.712871287128714"/>
    <x v="0"/>
    <s v="USD"/>
    <n v="1299775210"/>
    <n v="1295887210"/>
    <b v="1"/>
    <n v="202"/>
    <b v="1"/>
    <s v="film &amp; video/documentary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n v="89.957983193277315"/>
    <x v="0"/>
    <s v="USD"/>
    <n v="1346695334"/>
    <n v="1344880934"/>
    <b v="1"/>
    <n v="238"/>
    <b v="1"/>
    <s v="film &amp; video/documentary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n v="28.924722222222222"/>
    <x v="0"/>
    <s v="USD"/>
    <n v="1319076000"/>
    <n v="1317788623"/>
    <b v="1"/>
    <n v="36"/>
    <b v="1"/>
    <s v="film &amp; video/documentary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n v="138.8022"/>
    <x v="0"/>
    <s v="USD"/>
    <n v="1325404740"/>
    <n v="1321852592"/>
    <b v="1"/>
    <n v="150"/>
    <b v="1"/>
    <s v="film &amp; video/documentary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n v="61.301369863013697"/>
    <x v="0"/>
    <s v="USD"/>
    <n v="1365973432"/>
    <n v="1363381432"/>
    <b v="1"/>
    <n v="146"/>
    <b v="1"/>
    <s v="film &amp; video/documentary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n v="80.202702702702709"/>
    <x v="0"/>
    <s v="USD"/>
    <n v="1281542340"/>
    <n v="1277702894"/>
    <b v="1"/>
    <n v="222"/>
    <b v="1"/>
    <s v="film &amp; video/documentary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n v="32.095833333333331"/>
    <x v="0"/>
    <s v="USD"/>
    <n v="1362167988"/>
    <n v="1359575988"/>
    <b v="1"/>
    <n v="120"/>
    <b v="1"/>
    <s v="film &amp; video/documentary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n v="200.88888888888889"/>
    <x v="0"/>
    <s v="USD"/>
    <n v="1345660334"/>
    <n v="1343068334"/>
    <b v="1"/>
    <n v="126"/>
    <b v="1"/>
    <s v="film &amp; video/documentary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n v="108.01265822784811"/>
    <x v="5"/>
    <s v="CAD"/>
    <n v="1418273940"/>
    <n v="1415398197"/>
    <b v="1"/>
    <n v="158"/>
    <b v="1"/>
    <s v="film &amp; video/documentary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n v="95.699367088607602"/>
    <x v="0"/>
    <s v="USD"/>
    <n v="1386778483"/>
    <n v="1384186483"/>
    <b v="1"/>
    <n v="316"/>
    <b v="1"/>
    <s v="film &amp; video/documentary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n v="49.880281690140848"/>
    <x v="0"/>
    <s v="USD"/>
    <n v="1364342151"/>
    <n v="1361753751"/>
    <b v="1"/>
    <n v="284"/>
    <b v="1"/>
    <s v="film &amp; video/documentary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n v="110.47058823529412"/>
    <x v="0"/>
    <s v="USD"/>
    <n v="1265097540"/>
    <n v="1257538029"/>
    <b v="1"/>
    <n v="51"/>
    <b v="1"/>
    <s v="film &amp; video/documentary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n v="134.91139240506328"/>
    <x v="1"/>
    <s v="GBP"/>
    <n v="1450825200"/>
    <n v="1448284433"/>
    <b v="1"/>
    <n v="158"/>
    <b v="1"/>
    <s v="film &amp; video/documentary"/>
    <x v="0"/>
    <x v="4"/>
    <x v="320"/>
  </r>
  <r>
    <n v="321"/>
    <s v="An Impossible Project"/>
    <s v="The more digital the world, the more analog our dreams._x000a_A feature documentary shot on 35mm film."/>
    <n v="35000"/>
    <n v="35932"/>
    <n v="1.0266285714285714"/>
    <x v="0"/>
    <n v="106.62314540059347"/>
    <x v="12"/>
    <s v="EUR"/>
    <n v="1478605386"/>
    <n v="1475577786"/>
    <b v="1"/>
    <n v="337"/>
    <b v="1"/>
    <s v="film &amp; video/documentary"/>
    <x v="0"/>
    <x v="4"/>
    <x v="321"/>
  </r>
  <r>
    <n v="322"/>
    <s v="Last of the Big Tuskers"/>
    <s v="A documentary film about the largest elephants on earth and what is being done to ensure their survival."/>
    <n v="25000"/>
    <n v="26978"/>
    <n v="1.0791200000000001"/>
    <x v="0"/>
    <n v="145.04301075268816"/>
    <x v="0"/>
    <s v="USD"/>
    <n v="1463146848"/>
    <n v="1460554848"/>
    <b v="1"/>
    <n v="186"/>
    <b v="1"/>
    <s v="film &amp; video/documentary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n v="114.58620689655173"/>
    <x v="0"/>
    <s v="USD"/>
    <n v="1482307140"/>
    <n v="1479886966"/>
    <b v="1"/>
    <n v="58"/>
    <b v="1"/>
    <s v="film &amp; video/documentary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n v="105.3170731707317"/>
    <x v="0"/>
    <s v="USD"/>
    <n v="1438441308"/>
    <n v="1435590108"/>
    <b v="1"/>
    <n v="82"/>
    <b v="1"/>
    <s v="film &amp; video/documentary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n v="70.921195652173907"/>
    <x v="0"/>
    <s v="USD"/>
    <n v="1482208233"/>
    <n v="1479184233"/>
    <b v="1"/>
    <n v="736"/>
    <b v="1"/>
    <s v="film &amp; video/documentary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n v="147.17167680278018"/>
    <x v="0"/>
    <s v="USD"/>
    <n v="1489532220"/>
    <n v="1486625606"/>
    <b v="1"/>
    <n v="1151"/>
    <b v="1"/>
    <s v="film &amp; video/documentary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n v="160.47058823529412"/>
    <x v="0"/>
    <s v="USD"/>
    <n v="1427011200"/>
    <n v="1424669929"/>
    <b v="1"/>
    <n v="34"/>
    <b v="1"/>
    <s v="film &amp; video/documentary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n v="156.04578313253012"/>
    <x v="0"/>
    <s v="USD"/>
    <n v="1446350400"/>
    <n v="1443739388"/>
    <b v="1"/>
    <n v="498"/>
    <b v="1"/>
    <s v="film &amp; video/documentary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n v="63.17365269461078"/>
    <x v="0"/>
    <s v="USD"/>
    <n v="1446868800"/>
    <n v="1444821127"/>
    <b v="1"/>
    <n v="167"/>
    <b v="1"/>
    <s v="film &amp; video/documentary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n v="104.82352941176471"/>
    <x v="0"/>
    <s v="USD"/>
    <n v="1368763140"/>
    <n v="1366028563"/>
    <b v="1"/>
    <n v="340"/>
    <b v="1"/>
    <s v="film &amp; video/documentary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n v="97.356164383561648"/>
    <x v="0"/>
    <s v="USD"/>
    <n v="1466171834"/>
    <n v="1463493434"/>
    <b v="1"/>
    <n v="438"/>
    <b v="1"/>
    <s v="film &amp; video/documentary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n v="203.63063063063063"/>
    <x v="0"/>
    <s v="USD"/>
    <n v="1446019200"/>
    <n v="1442420377"/>
    <b v="1"/>
    <n v="555"/>
    <b v="1"/>
    <s v="film &amp; video/documentary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n v="188.31203007518798"/>
    <x v="0"/>
    <s v="USD"/>
    <n v="1460038591"/>
    <n v="1457450191"/>
    <b v="1"/>
    <n v="266"/>
    <b v="1"/>
    <s v="film &amp; video/documentary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n v="146.65217391304347"/>
    <x v="0"/>
    <s v="USD"/>
    <n v="1431716400"/>
    <n v="1428423757"/>
    <b v="1"/>
    <n v="69"/>
    <b v="1"/>
    <s v="film &amp; video/documentary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n v="109.1875"/>
    <x v="0"/>
    <s v="USD"/>
    <n v="1431122400"/>
    <n v="1428428515"/>
    <b v="1"/>
    <n v="80"/>
    <b v="1"/>
    <s v="film &amp; video/documentary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n v="59.249046653144013"/>
    <x v="0"/>
    <s v="USD"/>
    <n v="1447427918"/>
    <n v="1444832318"/>
    <b v="1"/>
    <n v="493"/>
    <b v="1"/>
    <s v="film &amp; video/documentary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n v="97.904838709677421"/>
    <x v="0"/>
    <s v="USD"/>
    <n v="1426298708"/>
    <n v="1423710308"/>
    <b v="1"/>
    <n v="31"/>
    <b v="1"/>
    <s v="film &amp; video/documentary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n v="70.000169491525426"/>
    <x v="0"/>
    <s v="USD"/>
    <n v="1472864400"/>
    <n v="1468001290"/>
    <b v="1"/>
    <n v="236"/>
    <b v="1"/>
    <s v="film &amp; video/documentary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n v="72.865168539325836"/>
    <x v="0"/>
    <s v="USD"/>
    <n v="1430331268"/>
    <n v="1427739268"/>
    <b v="1"/>
    <n v="89"/>
    <b v="1"/>
    <s v="film &amp; video/documentary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n v="146.34782608695653"/>
    <x v="0"/>
    <s v="USD"/>
    <n v="1489006800"/>
    <n v="1486397007"/>
    <b v="1"/>
    <n v="299"/>
    <b v="1"/>
    <s v="film &amp; video/documentary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n v="67.909090909090907"/>
    <x v="0"/>
    <s v="USD"/>
    <n v="1412135940"/>
    <n v="1410555998"/>
    <b v="1"/>
    <n v="55"/>
    <b v="1"/>
    <s v="film &amp; video/documentary"/>
    <x v="0"/>
    <x v="4"/>
    <x v="341"/>
  </r>
  <r>
    <n v="342"/>
    <s v="BREAKING A MONSTER a film about the band Unlocking The Truth"/>
    <s v="BREAKING A MONSTER needs your help to play in THEATERS!"/>
    <n v="55000"/>
    <n v="55201.52"/>
    <n v="1.0036639999999999"/>
    <x v="0"/>
    <n v="169.85083076923075"/>
    <x v="0"/>
    <s v="USD"/>
    <n v="1461955465"/>
    <n v="1459363465"/>
    <b v="1"/>
    <n v="325"/>
    <b v="1"/>
    <s v="film &amp; video/documentary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n v="58.413339694656486"/>
    <x v="0"/>
    <s v="USD"/>
    <n v="1415934000"/>
    <n v="1413308545"/>
    <b v="1"/>
    <n v="524"/>
    <b v="1"/>
    <s v="film &amp; video/documentary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n v="119.99298245614035"/>
    <x v="0"/>
    <s v="USD"/>
    <n v="1433125200"/>
    <n v="1429312694"/>
    <b v="1"/>
    <n v="285"/>
    <b v="1"/>
    <s v="film &amp; video/documentary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n v="99.860335195530723"/>
    <x v="0"/>
    <s v="USD"/>
    <n v="1432161590"/>
    <n v="1429569590"/>
    <b v="1"/>
    <n v="179"/>
    <b v="1"/>
    <s v="film &amp; video/documentary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n v="90.579148936170213"/>
    <x v="0"/>
    <s v="USD"/>
    <n v="1444824021"/>
    <n v="1442232021"/>
    <b v="1"/>
    <n v="188"/>
    <b v="1"/>
    <s v="film &amp; video/documentary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n v="117.77361477572559"/>
    <x v="0"/>
    <s v="USD"/>
    <n v="1447505609"/>
    <n v="1444910009"/>
    <b v="1"/>
    <n v="379"/>
    <b v="1"/>
    <s v="film &amp; video/documentary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n v="86.554621848739501"/>
    <x v="0"/>
    <s v="USD"/>
    <n v="1440165916"/>
    <n v="1437573916"/>
    <b v="1"/>
    <n v="119"/>
    <b v="1"/>
    <s v="film &amp; video/documentary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n v="71.899281437125751"/>
    <x v="0"/>
    <s v="USD"/>
    <n v="1487937508"/>
    <n v="1485345508"/>
    <b v="1"/>
    <n v="167"/>
    <b v="1"/>
    <s v="film &amp; video/documentary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n v="129.81900452488688"/>
    <x v="0"/>
    <s v="USD"/>
    <n v="1473566340"/>
    <n v="1470274509"/>
    <b v="1"/>
    <n v="221"/>
    <b v="1"/>
    <s v="film &amp; video/documentary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n v="44.912863070539416"/>
    <x v="3"/>
    <s v="EUR"/>
    <n v="1460066954"/>
    <n v="1456614554"/>
    <b v="1"/>
    <n v="964"/>
    <b v="1"/>
    <s v="film &amp; video/documentary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n v="40.755244755244753"/>
    <x v="0"/>
    <s v="USD"/>
    <n v="1412740868"/>
    <n v="1410148868"/>
    <b v="1"/>
    <n v="286"/>
    <b v="1"/>
    <s v="film &amp; video/documentary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n v="103.52394779771615"/>
    <x v="0"/>
    <s v="USD"/>
    <n v="1447963219"/>
    <n v="1445367619"/>
    <b v="1"/>
    <n v="613"/>
    <b v="1"/>
    <s v="film &amp; video/documentary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n v="125.44827586206897"/>
    <x v="0"/>
    <s v="USD"/>
    <n v="1460141521"/>
    <n v="1457553121"/>
    <b v="1"/>
    <n v="29"/>
    <b v="1"/>
    <s v="film &amp; video/documentary"/>
    <x v="0"/>
    <x v="4"/>
    <x v="354"/>
  </r>
  <r>
    <n v="355"/>
    <s v="REZA ABDOH -Theatre Visionary"/>
    <s v="A documentary film about the late REZA ABDOH and his performance company DAR A LUZ."/>
    <n v="35000"/>
    <n v="40690"/>
    <n v="1.1625714285714286"/>
    <x v="0"/>
    <n v="246.60606060606059"/>
    <x v="0"/>
    <s v="USD"/>
    <n v="1417420994"/>
    <n v="1414738994"/>
    <b v="1"/>
    <n v="165"/>
    <b v="1"/>
    <s v="film &amp; video/documentary"/>
    <x v="0"/>
    <x v="4"/>
    <x v="355"/>
  </r>
  <r>
    <n v="356"/>
    <s v="43 and 80"/>
    <s v="A documentary about halibut conservation and how it impacts communities of Southeast Alaska."/>
    <n v="7500"/>
    <n v="7701.93"/>
    <n v="1.0269239999999999"/>
    <x v="0"/>
    <n v="79.401340206185566"/>
    <x v="0"/>
    <s v="USD"/>
    <n v="1458152193"/>
    <n v="1455563793"/>
    <b v="1"/>
    <n v="97"/>
    <b v="1"/>
    <s v="film &amp; video/documentary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n v="86.138613861386133"/>
    <x v="0"/>
    <s v="USD"/>
    <n v="1429852797"/>
    <n v="1426396797"/>
    <b v="1"/>
    <n v="303"/>
    <b v="1"/>
    <s v="film &amp; video/documentary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n v="193.04868913857678"/>
    <x v="0"/>
    <s v="USD"/>
    <n v="1466002800"/>
    <n v="1463517521"/>
    <b v="1"/>
    <n v="267"/>
    <b v="1"/>
    <s v="film &amp; video/documentary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n v="84.023178807947019"/>
    <x v="0"/>
    <s v="USD"/>
    <n v="1415941920"/>
    <n v="1414028490"/>
    <b v="1"/>
    <n v="302"/>
    <b v="1"/>
    <s v="film &amp; video/documentary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n v="139.82758620689654"/>
    <x v="0"/>
    <s v="USD"/>
    <n v="1437621060"/>
    <n v="1433799180"/>
    <b v="0"/>
    <n v="87"/>
    <b v="1"/>
    <s v="film &amp; video/documentary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n v="109.82189265536722"/>
    <x v="0"/>
    <s v="USD"/>
    <n v="1416704506"/>
    <n v="1414108906"/>
    <b v="0"/>
    <n v="354"/>
    <b v="1"/>
    <s v="film &amp; video/documentary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n v="139.53488372093022"/>
    <x v="0"/>
    <s v="USD"/>
    <n v="1407456000"/>
    <n v="1405573391"/>
    <b v="0"/>
    <n v="86"/>
    <b v="1"/>
    <s v="film &amp; video/documentary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n v="347.84615384615387"/>
    <x v="0"/>
    <s v="USD"/>
    <n v="1272828120"/>
    <n v="1268934736"/>
    <b v="0"/>
    <n v="26"/>
    <b v="1"/>
    <s v="film &amp; video/documentary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n v="68.24159292035398"/>
    <x v="0"/>
    <s v="USD"/>
    <n v="1403323140"/>
    <n v="1400704672"/>
    <b v="0"/>
    <n v="113"/>
    <b v="1"/>
    <s v="film &amp; video/documentary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n v="239.93846153846152"/>
    <x v="1"/>
    <s v="GBP"/>
    <n v="1393597999"/>
    <n v="1391005999"/>
    <b v="0"/>
    <n v="65"/>
    <b v="1"/>
    <s v="film &amp; video/documentary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n v="287.31343283582089"/>
    <x v="0"/>
    <s v="USD"/>
    <n v="1337540518"/>
    <n v="1334948518"/>
    <b v="0"/>
    <n v="134"/>
    <b v="1"/>
    <s v="film &amp; video/documentary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n v="86.84882352941176"/>
    <x v="0"/>
    <s v="USD"/>
    <n v="1367384340"/>
    <n v="1363960278"/>
    <b v="0"/>
    <n v="119"/>
    <b v="1"/>
    <s v="film &amp; video/documentary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n v="81.84905660377359"/>
    <x v="0"/>
    <s v="USD"/>
    <n v="1426426322"/>
    <n v="1423405922"/>
    <b v="0"/>
    <n v="159"/>
    <b v="1"/>
    <s v="film &amp; video/documentary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n v="42.874970059880241"/>
    <x v="0"/>
    <s v="USD"/>
    <n v="1326633269"/>
    <n v="1324041269"/>
    <b v="0"/>
    <n v="167"/>
    <b v="1"/>
    <s v="film &amp; video/documentary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n v="709.41860465116281"/>
    <x v="0"/>
    <s v="USD"/>
    <n v="1483729500"/>
    <n v="1481137500"/>
    <b v="0"/>
    <n v="43"/>
    <b v="1"/>
    <s v="film &amp; video/documentary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n v="161.25517890772127"/>
    <x v="0"/>
    <s v="USD"/>
    <n v="1359743139"/>
    <n v="1355855139"/>
    <b v="0"/>
    <n v="1062"/>
    <b v="1"/>
    <s v="film &amp; video/documentary"/>
    <x v="0"/>
    <x v="4"/>
    <x v="371"/>
  </r>
  <r>
    <n v="372"/>
    <s v="Wild Equus"/>
    <s v="A short documentary exploring the uses of 'Natural Horsemanship' across Europe"/>
    <n v="300"/>
    <n v="376"/>
    <n v="1.2533333333333334"/>
    <x v="0"/>
    <n v="41.777777777777779"/>
    <x v="1"/>
    <s v="GBP"/>
    <n v="1459872000"/>
    <n v="1456408244"/>
    <b v="0"/>
    <n v="9"/>
    <b v="1"/>
    <s v="film &amp; video/documentary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n v="89.887640449438209"/>
    <x v="0"/>
    <s v="USD"/>
    <n v="1342648398"/>
    <n v="1340056398"/>
    <b v="0"/>
    <n v="89"/>
    <b v="1"/>
    <s v="film &amp; video/documentary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n v="45.051724137931032"/>
    <x v="0"/>
    <s v="USD"/>
    <n v="1316208031"/>
    <n v="1312320031"/>
    <b v="0"/>
    <n v="174"/>
    <b v="1"/>
    <s v="film &amp; video/documentary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n v="42.857142857142854"/>
    <x v="0"/>
    <s v="USD"/>
    <n v="1393694280"/>
    <n v="1390088311"/>
    <b v="0"/>
    <n v="14"/>
    <b v="1"/>
    <s v="film &amp; video/documentary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n v="54.083333333333336"/>
    <x v="1"/>
    <s v="GBP"/>
    <n v="1472122316"/>
    <n v="1469443916"/>
    <b v="0"/>
    <n v="48"/>
    <b v="1"/>
    <s v="film &amp; video/documentary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n v="103.21804511278195"/>
    <x v="0"/>
    <s v="USD"/>
    <n v="1447484460"/>
    <n v="1444888868"/>
    <b v="0"/>
    <n v="133"/>
    <b v="1"/>
    <s v="film &amp; video/documentary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n v="40.397590361445786"/>
    <x v="5"/>
    <s v="CAD"/>
    <n v="1453765920"/>
    <n v="1451655808"/>
    <b v="0"/>
    <n v="83"/>
    <b v="1"/>
    <s v="film &amp; video/documentary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n v="116.85906040268456"/>
    <x v="0"/>
    <s v="USD"/>
    <n v="1336062672"/>
    <n v="1332174672"/>
    <b v="0"/>
    <n v="149"/>
    <b v="1"/>
    <s v="film &amp; video/documentary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n v="115.51020408163265"/>
    <x v="0"/>
    <s v="USD"/>
    <n v="1453569392"/>
    <n v="1451409392"/>
    <b v="0"/>
    <n v="49"/>
    <b v="1"/>
    <s v="film &amp; video/documentary"/>
    <x v="0"/>
    <x v="4"/>
    <x v="380"/>
  </r>
  <r>
    <n v="381"/>
    <s v="Clearwater"/>
    <s v="Set in the ancient waters of the Puget Sound, Clearwater is a universal story about the need to adapt to change."/>
    <n v="25000"/>
    <n v="26182.5"/>
    <n v="1.0472999999999999"/>
    <x v="0"/>
    <n v="104.31274900398407"/>
    <x v="0"/>
    <s v="USD"/>
    <n v="1343624400"/>
    <n v="1340642717"/>
    <b v="0"/>
    <n v="251"/>
    <b v="1"/>
    <s v="film &amp; video/documentary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n v="69.772727272727266"/>
    <x v="0"/>
    <s v="USD"/>
    <n v="1346950900"/>
    <n v="1345741300"/>
    <b v="0"/>
    <n v="22"/>
    <b v="1"/>
    <s v="film &amp; video/documentary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n v="43.020833333333336"/>
    <x v="0"/>
    <s v="USD"/>
    <n v="1400467759"/>
    <n v="1398480559"/>
    <b v="0"/>
    <n v="48"/>
    <b v="1"/>
    <s v="film &amp; video/documentary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n v="58.540469973890339"/>
    <x v="0"/>
    <s v="USD"/>
    <n v="1420569947"/>
    <n v="1417977947"/>
    <b v="0"/>
    <n v="383"/>
    <b v="1"/>
    <s v="film &amp; video/documentary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n v="111.79535864978902"/>
    <x v="0"/>
    <s v="USD"/>
    <n v="1416582101"/>
    <n v="1413986501"/>
    <b v="0"/>
    <n v="237"/>
    <b v="1"/>
    <s v="film &amp; video/documentary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n v="46.230769230769234"/>
    <x v="0"/>
    <s v="USD"/>
    <n v="1439246991"/>
    <n v="1437950991"/>
    <b v="0"/>
    <n v="13"/>
    <b v="1"/>
    <s v="film &amp; video/documentary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n v="144.69039145907473"/>
    <x v="0"/>
    <s v="USD"/>
    <n v="1439618400"/>
    <n v="1436976858"/>
    <b v="0"/>
    <n v="562"/>
    <b v="1"/>
    <s v="film &amp; video/documentary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n v="88.845070422535215"/>
    <x v="0"/>
    <s v="USD"/>
    <n v="1469670580"/>
    <n v="1467078580"/>
    <b v="0"/>
    <n v="71"/>
    <b v="1"/>
    <s v="film &amp; video/documentary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n v="81.75107284768211"/>
    <x v="0"/>
    <s v="USD"/>
    <n v="1394233140"/>
    <n v="1391477450"/>
    <b v="0"/>
    <n v="1510"/>
    <b v="1"/>
    <s v="film &amp; video/documentary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n v="71.428571428571431"/>
    <x v="0"/>
    <s v="USD"/>
    <n v="1431046372"/>
    <n v="1429318372"/>
    <b v="0"/>
    <n v="14"/>
    <b v="1"/>
    <s v="film &amp; video/documentary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n v="1.0061"/>
    <x v="0"/>
    <n v="104.25906735751295"/>
    <x v="0"/>
    <s v="USD"/>
    <n v="1324169940"/>
    <n v="1321578051"/>
    <b v="0"/>
    <n v="193"/>
    <b v="1"/>
    <s v="film &amp; video/documentary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n v="90.616504854368927"/>
    <x v="0"/>
    <s v="USD"/>
    <n v="1315450800"/>
    <n v="1312823571"/>
    <b v="0"/>
    <n v="206"/>
    <b v="1"/>
    <s v="film &amp; video/documentary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n v="157.33048433048432"/>
    <x v="0"/>
    <s v="USD"/>
    <n v="1381424452"/>
    <n v="1378746052"/>
    <b v="0"/>
    <n v="351"/>
    <b v="1"/>
    <s v="film &amp; video/documentary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n v="105.18"/>
    <x v="3"/>
    <s v="EUR"/>
    <n v="1460918282"/>
    <n v="1455737882"/>
    <b v="0"/>
    <n v="50"/>
    <b v="1"/>
    <s v="film &amp; video/documentary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n v="58.719836956521746"/>
    <x v="0"/>
    <s v="USD"/>
    <n v="1335562320"/>
    <n v="1332452960"/>
    <b v="0"/>
    <n v="184"/>
    <b v="1"/>
    <s v="film &amp; video/documentary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n v="81.632653061224488"/>
    <x v="0"/>
    <s v="USD"/>
    <n v="1341668006"/>
    <n v="1340372006"/>
    <b v="0"/>
    <n v="196"/>
    <b v="1"/>
    <s v="film &amp; video/documentary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n v="56.460043668122275"/>
    <x v="0"/>
    <s v="USD"/>
    <n v="1283312640"/>
    <n v="1279651084"/>
    <b v="0"/>
    <n v="229"/>
    <b v="1"/>
    <s v="film &amp; video/documentary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n v="140.1044776119403"/>
    <x v="0"/>
    <s v="USD"/>
    <n v="1430334126"/>
    <n v="1426446126"/>
    <b v="0"/>
    <n v="67"/>
    <b v="1"/>
    <s v="film &amp; video/documentary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n v="224.85263157894738"/>
    <x v="1"/>
    <s v="GBP"/>
    <n v="1481716800"/>
    <n v="1479070867"/>
    <b v="0"/>
    <n v="95"/>
    <b v="1"/>
    <s v="film &amp; video/documentary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n v="181.13306451612902"/>
    <x v="0"/>
    <s v="USD"/>
    <n v="1400297400"/>
    <n v="1397661347"/>
    <b v="0"/>
    <n v="62"/>
    <b v="1"/>
    <s v="film &amp; video/documentary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n v="711.04109589041093"/>
    <x v="0"/>
    <s v="USD"/>
    <n v="1312747970"/>
    <n v="1310155970"/>
    <b v="0"/>
    <n v="73"/>
    <b v="1"/>
    <s v="film &amp; video/documentary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n v="65.883720930232556"/>
    <x v="0"/>
    <s v="USD"/>
    <n v="1446731817"/>
    <n v="1444913817"/>
    <b v="0"/>
    <n v="43"/>
    <b v="1"/>
    <s v="film &amp; video/documentary"/>
    <x v="0"/>
    <x v="4"/>
    <x v="402"/>
  </r>
  <r>
    <n v="403"/>
    <s v="MONDO BANANA"/>
    <s v="A documentary adventure about bananas - and people. Your round-trip ticket into the heart of banana-cultures!!"/>
    <n v="5000"/>
    <n v="5263"/>
    <n v="1.0526"/>
    <x v="0"/>
    <n v="75.185714285714283"/>
    <x v="0"/>
    <s v="USD"/>
    <n v="1312960080"/>
    <n v="1308900441"/>
    <b v="0"/>
    <n v="70"/>
    <b v="1"/>
    <s v="film &amp; video/documentary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n v="133.14391143911439"/>
    <x v="0"/>
    <s v="USD"/>
    <n v="1391641440"/>
    <n v="1389107062"/>
    <b v="0"/>
    <n v="271"/>
    <b v="1"/>
    <s v="film &amp; video/documentary"/>
    <x v="0"/>
    <x v="4"/>
    <x v="404"/>
  </r>
  <r>
    <n v="405"/>
    <s v="The Healing Effect Movie"/>
    <s v="Come, join our movie movement.  A new documentary about the healing power of food."/>
    <n v="2820"/>
    <n v="3036"/>
    <n v="1.0765957446808512"/>
    <x v="0"/>
    <n v="55.2"/>
    <x v="0"/>
    <s v="USD"/>
    <n v="1394071339"/>
    <n v="1391479339"/>
    <b v="0"/>
    <n v="55"/>
    <b v="1"/>
    <s v="film &amp; video/documentary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n v="86.163714285714292"/>
    <x v="0"/>
    <s v="USD"/>
    <n v="1304920740"/>
    <n v="1301975637"/>
    <b v="0"/>
    <n v="35"/>
    <b v="1"/>
    <s v="film &amp; video/documentary"/>
    <x v="0"/>
    <x v="4"/>
    <x v="406"/>
  </r>
  <r>
    <n v="407"/>
    <s v="Haymarket Documentary"/>
    <s v="The story of the 1886 Haymarket Riot explored through the history of the Haymarket Police Memorial Statue."/>
    <n v="2000"/>
    <n v="2031"/>
    <n v="1.0155000000000001"/>
    <x v="0"/>
    <n v="92.318181818181813"/>
    <x v="0"/>
    <s v="USD"/>
    <n v="1321739650"/>
    <n v="1316552050"/>
    <b v="0"/>
    <n v="22"/>
    <b v="1"/>
    <s v="film &amp; video/documentary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n v="160.16473684210527"/>
    <x v="0"/>
    <s v="USD"/>
    <n v="1383676790"/>
    <n v="1380217190"/>
    <b v="0"/>
    <n v="38"/>
    <b v="1"/>
    <s v="film &amp; video/documentary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n v="45.6"/>
    <x v="1"/>
    <s v="GBP"/>
    <n v="1469220144"/>
    <n v="1466628144"/>
    <b v="0"/>
    <n v="15"/>
    <b v="1"/>
    <s v="film &amp; video/documentary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n v="183.28571428571428"/>
    <x v="5"/>
    <s v="CAD"/>
    <n v="1434670397"/>
    <n v="1429486397"/>
    <b v="0"/>
    <n v="7"/>
    <b v="1"/>
    <s v="film &amp; video/documentary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n v="125.78838174273859"/>
    <x v="0"/>
    <s v="USD"/>
    <n v="1387688400"/>
    <n v="1384920804"/>
    <b v="0"/>
    <n v="241"/>
    <b v="1"/>
    <s v="film &amp; video/documentary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n v="57.654545454545456"/>
    <x v="0"/>
    <s v="USD"/>
    <n v="1343238578"/>
    <n v="1341856178"/>
    <b v="0"/>
    <n v="55"/>
    <b v="1"/>
    <s v="film &amp; video/documentary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n v="78.660818713450297"/>
    <x v="0"/>
    <s v="USD"/>
    <n v="1342731811"/>
    <n v="1340139811"/>
    <b v="0"/>
    <n v="171"/>
    <b v="1"/>
    <s v="film &amp; video/documentary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n v="91.480769230769226"/>
    <x v="0"/>
    <s v="USD"/>
    <n v="1381541465"/>
    <n v="1378949465"/>
    <b v="0"/>
    <n v="208"/>
    <b v="1"/>
    <s v="film &amp; video/documentary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n v="68.09809523809524"/>
    <x v="5"/>
    <s v="CAD"/>
    <n v="1413547200"/>
    <n v="1411417602"/>
    <b v="0"/>
    <n v="21"/>
    <b v="1"/>
    <s v="film &amp; video/documentary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n v="48.086800000000004"/>
    <x v="0"/>
    <s v="USD"/>
    <n v="1391851831"/>
    <n v="1389259831"/>
    <b v="0"/>
    <n v="25"/>
    <b v="1"/>
    <s v="film &amp; video/documentary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n v="202.42307692307693"/>
    <x v="0"/>
    <s v="USD"/>
    <n v="1365395580"/>
    <n v="1364426260"/>
    <b v="0"/>
    <n v="52"/>
    <b v="1"/>
    <s v="film &amp; video/documentary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n v="216.75"/>
    <x v="0"/>
    <s v="USD"/>
    <n v="1437633997"/>
    <n v="1435041997"/>
    <b v="0"/>
    <n v="104"/>
    <b v="1"/>
    <s v="film &amp; video/documentary"/>
    <x v="0"/>
    <x v="4"/>
    <x v="418"/>
  </r>
  <r>
    <n v="419"/>
    <s v="BEYOND LOCAL"/>
    <s v="Beyond Local is a personal journey through an art-centric and musically talented community that fosters creativity."/>
    <n v="8000"/>
    <n v="8035"/>
    <n v="1.004375"/>
    <x v="0"/>
    <n v="110.06849315068493"/>
    <x v="0"/>
    <s v="USD"/>
    <n v="1372536787"/>
    <n v="1367352787"/>
    <b v="0"/>
    <n v="73"/>
    <b v="1"/>
    <s v="film &amp; video/documentary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n v="4.833333333333333"/>
    <x v="0"/>
    <s v="USD"/>
    <n v="1394772031"/>
    <n v="1392183631"/>
    <b v="0"/>
    <n v="3"/>
    <b v="0"/>
    <s v="film &amp; video/animation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n v="50.166666666666664"/>
    <x v="0"/>
    <s v="USD"/>
    <n v="1440157656"/>
    <n v="1434973656"/>
    <b v="0"/>
    <n v="6"/>
    <b v="0"/>
    <s v="film &amp; video/animation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n v="35.833333333333336"/>
    <x v="0"/>
    <s v="USD"/>
    <n v="1410416097"/>
    <n v="1407824097"/>
    <b v="0"/>
    <n v="12"/>
    <b v="0"/>
    <s v="film &amp; video/animation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n v="11.76923076923077"/>
    <x v="0"/>
    <s v="USD"/>
    <n v="1370470430"/>
    <n v="1367878430"/>
    <b v="0"/>
    <n v="13"/>
    <b v="0"/>
    <s v="film &amp; video/animation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n v="40.78"/>
    <x v="0"/>
    <s v="USD"/>
    <n v="1332748899"/>
    <n v="1327568499"/>
    <b v="0"/>
    <n v="5"/>
    <b v="0"/>
    <s v="film &amp; video/animation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n v="3"/>
    <x v="0"/>
    <s v="USD"/>
    <n v="1448660404"/>
    <n v="1443472804"/>
    <b v="0"/>
    <n v="2"/>
    <b v="0"/>
    <s v="film &amp; video/animation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n v="16.625"/>
    <x v="0"/>
    <s v="USD"/>
    <n v="1456851914"/>
    <n v="1454259914"/>
    <b v="0"/>
    <n v="8"/>
    <b v="0"/>
    <s v="film &amp; video/animation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e v="#DIV/0!"/>
    <x v="0"/>
    <s v="USD"/>
    <n v="1445540340"/>
    <n v="1444340940"/>
    <b v="0"/>
    <n v="0"/>
    <b v="0"/>
    <s v="film &amp; video/animation"/>
    <x v="0"/>
    <x v="5"/>
    <x v="427"/>
  </r>
  <r>
    <n v="428"/>
    <s v="Little Clay Bible - Zacchaeus"/>
    <s v="Fresh, fun, entertaining Bible stories on YouTube, stop-motion style."/>
    <n v="12000"/>
    <n v="676"/>
    <n v="5.6333333333333332E-2"/>
    <x v="2"/>
    <n v="52"/>
    <x v="0"/>
    <s v="USD"/>
    <n v="1402956000"/>
    <n v="1400523845"/>
    <b v="0"/>
    <n v="13"/>
    <b v="0"/>
    <s v="film &amp; video/animation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e v="#DIV/0!"/>
    <x v="0"/>
    <s v="USD"/>
    <n v="1259297940"/>
    <n v="1252964282"/>
    <b v="0"/>
    <n v="0"/>
    <b v="0"/>
    <s v="film &amp; video/animation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n v="4.8"/>
    <x v="0"/>
    <s v="USD"/>
    <n v="1378866867"/>
    <n v="1377570867"/>
    <b v="0"/>
    <n v="5"/>
    <b v="0"/>
    <s v="film &amp; video/animation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n v="51.875"/>
    <x v="1"/>
    <s v="GBP"/>
    <n v="1467752083"/>
    <n v="1465160083"/>
    <b v="0"/>
    <n v="8"/>
    <b v="0"/>
    <s v="film &amp; video/animation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n v="71.25"/>
    <x v="0"/>
    <s v="USD"/>
    <n v="1445448381"/>
    <n v="1440264381"/>
    <b v="0"/>
    <n v="8"/>
    <b v="0"/>
    <s v="film &amp; video/animation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e v="#DIV/0!"/>
    <x v="0"/>
    <s v="USD"/>
    <n v="1444576022"/>
    <n v="1439392022"/>
    <b v="0"/>
    <n v="0"/>
    <b v="0"/>
    <s v="film &amp; video/animation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n v="62.5"/>
    <x v="0"/>
    <s v="USD"/>
    <n v="1385931702"/>
    <n v="1383076902"/>
    <b v="0"/>
    <n v="2"/>
    <b v="0"/>
    <s v="film &amp; video/animation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n v="1"/>
    <x v="0"/>
    <s v="USD"/>
    <n v="1379094980"/>
    <n v="1376502980"/>
    <b v="0"/>
    <n v="3"/>
    <b v="0"/>
    <s v="film &amp; video/animation"/>
    <x v="0"/>
    <x v="5"/>
    <x v="435"/>
  </r>
  <r>
    <n v="436"/>
    <s v="Blinky"/>
    <s v="Blinky is the story of a naÃ¯ve simpleton who suddenly finds himself struggling to adapt to changes within his environment."/>
    <n v="1000"/>
    <n v="0"/>
    <n v="0"/>
    <x v="2"/>
    <e v="#DIV/0!"/>
    <x v="0"/>
    <s v="USD"/>
    <n v="1375260113"/>
    <n v="1372668113"/>
    <b v="0"/>
    <n v="0"/>
    <b v="0"/>
    <s v="film &amp; video/animation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e v="#DIV/0!"/>
    <x v="5"/>
    <s v="CAD"/>
    <n v="1475912326"/>
    <n v="1470728326"/>
    <b v="0"/>
    <n v="0"/>
    <b v="0"/>
    <s v="film &amp; video/animation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n v="170.54545454545453"/>
    <x v="0"/>
    <s v="USD"/>
    <n v="1447830958"/>
    <n v="1445235358"/>
    <b v="0"/>
    <n v="11"/>
    <b v="0"/>
    <s v="film &amp; video/animation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e v="#DIV/0!"/>
    <x v="0"/>
    <s v="USD"/>
    <n v="1413569818"/>
    <n v="1412705818"/>
    <b v="0"/>
    <n v="0"/>
    <b v="0"/>
    <s v="film &amp; video/animation"/>
    <x v="0"/>
    <x v="5"/>
    <x v="439"/>
  </r>
  <r>
    <n v="440"/>
    <s v="Consumed"/>
    <s v="A stop-motion animation made by a one girl team, with a camera, creativity, and a lot of determination."/>
    <n v="5000"/>
    <n v="5"/>
    <n v="1E-3"/>
    <x v="2"/>
    <n v="5"/>
    <x v="0"/>
    <s v="USD"/>
    <n v="1458859153"/>
    <n v="1456270753"/>
    <b v="0"/>
    <n v="1"/>
    <b v="0"/>
    <s v="film &amp; video/animation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e v="#DIV/0!"/>
    <x v="1"/>
    <s v="GBP"/>
    <n v="1383418996"/>
    <n v="1380826996"/>
    <b v="0"/>
    <n v="0"/>
    <b v="0"/>
    <s v="film &amp; video/animation"/>
    <x v="0"/>
    <x v="5"/>
    <x v="441"/>
  </r>
  <r>
    <n v="442"/>
    <s v="The Paranormal Idiot"/>
    <s v="Doomsday is here"/>
    <n v="17000"/>
    <n v="6691"/>
    <n v="0.39358823529411763"/>
    <x v="2"/>
    <n v="393.58823529411762"/>
    <x v="0"/>
    <s v="USD"/>
    <n v="1424380783"/>
    <n v="1421788783"/>
    <b v="0"/>
    <n v="17"/>
    <b v="0"/>
    <s v="film &amp; video/animation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n v="1E-3"/>
    <x v="2"/>
    <n v="5"/>
    <x v="5"/>
    <s v="CAD"/>
    <n v="1391991701"/>
    <n v="1389399701"/>
    <b v="0"/>
    <n v="2"/>
    <b v="0"/>
    <s v="film &amp; video/animation"/>
    <x v="0"/>
    <x v="5"/>
    <x v="443"/>
  </r>
  <r>
    <n v="444"/>
    <s v="Discovering the Other Woman"/>
    <s v="An upcoming animated web sitcom series centered around dealing with life, love, and relationships."/>
    <n v="1000"/>
    <n v="50"/>
    <n v="0.05"/>
    <x v="2"/>
    <n v="50"/>
    <x v="0"/>
    <s v="USD"/>
    <n v="1329342361"/>
    <n v="1324158361"/>
    <b v="0"/>
    <n v="1"/>
    <b v="0"/>
    <s v="film &amp; video/animation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n v="1"/>
    <x v="0"/>
    <s v="USD"/>
    <n v="1432195375"/>
    <n v="1430899375"/>
    <b v="0"/>
    <n v="2"/>
    <b v="0"/>
    <s v="film &amp; video/animation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n v="47.875"/>
    <x v="0"/>
    <s v="USD"/>
    <n v="1425434420"/>
    <n v="1422842420"/>
    <b v="0"/>
    <n v="16"/>
    <b v="0"/>
    <s v="film &amp; video/animation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n v="5"/>
    <x v="1"/>
    <s v="GBP"/>
    <n v="1364041163"/>
    <n v="1361884763"/>
    <b v="0"/>
    <n v="1"/>
    <b v="0"/>
    <s v="film &amp; video/animation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n v="20.502500000000001"/>
    <x v="0"/>
    <s v="USD"/>
    <n v="1400091095"/>
    <n v="1398363095"/>
    <b v="0"/>
    <n v="4"/>
    <b v="0"/>
    <s v="film &amp; video/animation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n v="9"/>
    <x v="1"/>
    <s v="GBP"/>
    <n v="1382017085"/>
    <n v="1379425085"/>
    <b v="0"/>
    <n v="5"/>
    <b v="0"/>
    <s v="film &amp; video/animation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n v="56.571428571428569"/>
    <x v="0"/>
    <s v="USD"/>
    <n v="1392417800"/>
    <n v="1389825800"/>
    <b v="0"/>
    <n v="7"/>
    <b v="0"/>
    <s v="film &amp; video/animation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e v="#DIV/0!"/>
    <x v="0"/>
    <s v="USD"/>
    <n v="1390669791"/>
    <n v="1388077791"/>
    <b v="0"/>
    <n v="0"/>
    <b v="0"/>
    <s v="film &amp; video/animation"/>
    <x v="0"/>
    <x v="5"/>
    <x v="451"/>
  </r>
  <r>
    <n v="452"/>
    <s v="Lost in the Shadows"/>
    <s v="A man must find his way out of the depths of the shadows by using the aid of a little girl."/>
    <n v="750"/>
    <n v="480"/>
    <n v="0.64"/>
    <x v="2"/>
    <n v="40"/>
    <x v="0"/>
    <s v="USD"/>
    <n v="1431536015"/>
    <n v="1428944015"/>
    <b v="0"/>
    <n v="12"/>
    <b v="0"/>
    <s v="film &amp; video/animation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n v="13"/>
    <x v="0"/>
    <s v="USD"/>
    <n v="1424375279"/>
    <n v="1422992879"/>
    <b v="0"/>
    <n v="2"/>
    <b v="0"/>
    <s v="film &amp; video/animation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n v="16.399999999999999"/>
    <x v="0"/>
    <s v="USD"/>
    <n v="1417007640"/>
    <n v="1414343571"/>
    <b v="0"/>
    <n v="5"/>
    <b v="0"/>
    <s v="film &amp; video/animation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n v="22.5"/>
    <x v="0"/>
    <s v="USD"/>
    <n v="1334622660"/>
    <n v="1330733022"/>
    <b v="0"/>
    <n v="2"/>
    <b v="0"/>
    <s v="film &amp; video/animation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n v="20.333333333333332"/>
    <x v="0"/>
    <s v="USD"/>
    <n v="1382414340"/>
    <n v="1380559201"/>
    <b v="0"/>
    <n v="3"/>
    <b v="0"/>
    <s v="film &amp; video/animation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e v="#DIV/0!"/>
    <x v="5"/>
    <s v="CAD"/>
    <n v="1408213512"/>
    <n v="1405621512"/>
    <b v="0"/>
    <n v="0"/>
    <b v="0"/>
    <s v="film &amp; video/animation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n v="16.755102040816325"/>
    <x v="1"/>
    <s v="GBP"/>
    <n v="1368550060"/>
    <n v="1365958060"/>
    <b v="0"/>
    <n v="49"/>
    <b v="0"/>
    <s v="film &amp; video/animation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n v="25"/>
    <x v="0"/>
    <s v="USD"/>
    <n v="1321201327"/>
    <n v="1316013727"/>
    <b v="0"/>
    <n v="1"/>
    <b v="0"/>
    <s v="film &amp; video/animation"/>
    <x v="0"/>
    <x v="5"/>
    <x v="459"/>
  </r>
  <r>
    <n v="460"/>
    <s v="Darwin's Kiss"/>
    <s v="An animated web series about biological evolution gone haywire."/>
    <n v="8500"/>
    <n v="25"/>
    <n v="2.9411764705882353E-3"/>
    <x v="2"/>
    <n v="12.5"/>
    <x v="0"/>
    <s v="USD"/>
    <n v="1401595200"/>
    <n v="1398862875"/>
    <b v="0"/>
    <n v="2"/>
    <b v="0"/>
    <s v="film &amp; video/animation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e v="#DIV/0!"/>
    <x v="1"/>
    <s v="GBP"/>
    <n v="1370204367"/>
    <n v="1368476367"/>
    <b v="0"/>
    <n v="0"/>
    <b v="0"/>
    <s v="film &amp; video/animation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e v="#DIV/0!"/>
    <x v="0"/>
    <s v="USD"/>
    <n v="1312945341"/>
    <n v="1307761341"/>
    <b v="0"/>
    <n v="0"/>
    <b v="0"/>
    <s v="film &amp; video/animation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n v="113.63636363636364"/>
    <x v="0"/>
    <s v="USD"/>
    <n v="1316883753"/>
    <n v="1311699753"/>
    <b v="0"/>
    <n v="11"/>
    <b v="0"/>
    <s v="film &amp; video/animation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n v="1"/>
    <x v="12"/>
    <s v="EUR"/>
    <n v="1463602935"/>
    <n v="1461874935"/>
    <b v="0"/>
    <n v="1"/>
    <b v="0"/>
    <s v="film &amp; video/animation"/>
    <x v="0"/>
    <x v="5"/>
    <x v="464"/>
  </r>
  <r>
    <n v="465"/>
    <s v="&quot;Amp&quot; A Story About a Robot"/>
    <s v="&quot;Amp&quot; is a short film about a robot with needs."/>
    <n v="512"/>
    <n v="138"/>
    <n v="0.26953125"/>
    <x v="2"/>
    <n v="17.25"/>
    <x v="0"/>
    <s v="USD"/>
    <n v="1403837574"/>
    <n v="1402455174"/>
    <b v="0"/>
    <n v="8"/>
    <b v="0"/>
    <s v="film &amp; video/animation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n v="15.2"/>
    <x v="0"/>
    <s v="USD"/>
    <n v="1347057464"/>
    <n v="1344465464"/>
    <b v="0"/>
    <n v="5"/>
    <b v="0"/>
    <s v="film &amp; video/animation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n v="110.64102564102564"/>
    <x v="0"/>
    <s v="USD"/>
    <n v="1348849134"/>
    <n v="1344961134"/>
    <b v="0"/>
    <n v="39"/>
    <b v="0"/>
    <s v="film &amp; video/animation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e v="#DIV/0!"/>
    <x v="0"/>
    <s v="USD"/>
    <n v="1341978665"/>
    <n v="1336795283"/>
    <b v="0"/>
    <n v="0"/>
    <b v="0"/>
    <s v="film &amp; video/animation"/>
    <x v="0"/>
    <x v="5"/>
    <x v="468"/>
  </r>
  <r>
    <n v="469"/>
    <s v="Dreamland PERSONALISED Animated Shorts Film"/>
    <s v="Create a personalised animation film using your child's name and photo."/>
    <n v="6000"/>
    <n v="0"/>
    <n v="0"/>
    <x v="2"/>
    <e v="#DIV/0!"/>
    <x v="1"/>
    <s v="GBP"/>
    <n v="1409960724"/>
    <n v="1404776724"/>
    <b v="0"/>
    <n v="0"/>
    <b v="0"/>
    <s v="film &amp; video/animation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n v="25.5"/>
    <x v="0"/>
    <s v="USD"/>
    <n v="1389844800"/>
    <n v="1385524889"/>
    <b v="0"/>
    <n v="2"/>
    <b v="0"/>
    <s v="film &amp; video/animation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n v="38.476470588235294"/>
    <x v="0"/>
    <s v="USD"/>
    <n v="1397924379"/>
    <n v="1394039979"/>
    <b v="0"/>
    <n v="170"/>
    <b v="0"/>
    <s v="film &amp; video/animation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n v="28.2"/>
    <x v="0"/>
    <s v="USD"/>
    <n v="1408831718"/>
    <n v="1406239718"/>
    <b v="0"/>
    <n v="5"/>
    <b v="0"/>
    <s v="film &amp; video/animation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n v="61.5"/>
    <x v="0"/>
    <s v="USD"/>
    <n v="1410972319"/>
    <n v="1408380319"/>
    <b v="0"/>
    <n v="14"/>
    <b v="0"/>
    <s v="film &amp; video/animation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n v="1"/>
    <x v="0"/>
    <s v="USD"/>
    <n v="1487318029"/>
    <n v="1484726029"/>
    <b v="0"/>
    <n v="1"/>
    <b v="0"/>
    <s v="film &amp; video/animation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e v="#DIV/0!"/>
    <x v="0"/>
    <s v="USD"/>
    <n v="1430877843"/>
    <n v="1428285843"/>
    <b v="0"/>
    <n v="0"/>
    <b v="0"/>
    <s v="film &amp; video/animation"/>
    <x v="0"/>
    <x v="5"/>
    <x v="475"/>
  </r>
  <r>
    <n v="476"/>
    <s v="Sight Word Music Videos"/>
    <s v="Animated Music Videos that teach kids how to read."/>
    <n v="220000"/>
    <n v="4906.59"/>
    <n v="2.2302681818181819E-2"/>
    <x v="2"/>
    <n v="39.569274193548388"/>
    <x v="0"/>
    <s v="USD"/>
    <n v="1401767940"/>
    <n v="1398727441"/>
    <b v="0"/>
    <n v="124"/>
    <b v="0"/>
    <s v="film &amp; video/animation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e v="#DIV/0!"/>
    <x v="0"/>
    <s v="USD"/>
    <n v="1337371334"/>
    <n v="1332187334"/>
    <b v="0"/>
    <n v="0"/>
    <b v="0"/>
    <s v="film &amp; video/animation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e v="#DIV/0!"/>
    <x v="0"/>
    <s v="USD"/>
    <n v="1427921509"/>
    <n v="1425333109"/>
    <b v="0"/>
    <n v="0"/>
    <b v="0"/>
    <s v="film &amp; video/animation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n v="88.8"/>
    <x v="0"/>
    <s v="USD"/>
    <n v="1416566835"/>
    <n v="1411379235"/>
    <b v="0"/>
    <n v="55"/>
    <b v="0"/>
    <s v="film &amp; video/animation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n v="55.457142857142856"/>
    <x v="0"/>
    <s v="USD"/>
    <n v="1376049615"/>
    <n v="1373457615"/>
    <b v="0"/>
    <n v="140"/>
    <b v="0"/>
    <s v="film &amp; video/animation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n v="87.142857142857139"/>
    <x v="0"/>
    <s v="USD"/>
    <n v="1349885289"/>
    <n v="1347293289"/>
    <b v="0"/>
    <n v="21"/>
    <b v="0"/>
    <s v="film &amp; video/animation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n v="1E-3"/>
    <x v="2"/>
    <n v="10"/>
    <x v="0"/>
    <s v="USD"/>
    <n v="1460644440"/>
    <n v="1458336690"/>
    <b v="0"/>
    <n v="1"/>
    <b v="0"/>
    <s v="film &amp; video/animation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n v="51.224489795918366"/>
    <x v="1"/>
    <s v="GBP"/>
    <n v="1359434672"/>
    <n v="1354250672"/>
    <b v="0"/>
    <n v="147"/>
    <b v="0"/>
    <s v="film &amp; video/animation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n v="13.545454545454545"/>
    <x v="1"/>
    <s v="GBP"/>
    <n v="1446766372"/>
    <n v="1443220372"/>
    <b v="0"/>
    <n v="11"/>
    <b v="0"/>
    <s v="film &amp; video/animation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n v="66.520080000000007"/>
    <x v="1"/>
    <s v="GBP"/>
    <n v="1368792499"/>
    <n v="1366200499"/>
    <b v="0"/>
    <n v="125"/>
    <b v="0"/>
    <s v="film &amp; video/animation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n v="50"/>
    <x v="2"/>
    <s v="AUD"/>
    <n v="1401662239"/>
    <n v="1399070239"/>
    <b v="0"/>
    <n v="1"/>
    <b v="0"/>
    <s v="film &amp; video/animation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e v="#DIV/0!"/>
    <x v="5"/>
    <s v="CAD"/>
    <n v="1482678994"/>
    <n v="1477491394"/>
    <b v="0"/>
    <n v="0"/>
    <b v="0"/>
    <s v="film &amp; video/animation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e v="#DIV/0!"/>
    <x v="0"/>
    <s v="USD"/>
    <n v="1483924700"/>
    <n v="1481332700"/>
    <b v="0"/>
    <n v="0"/>
    <b v="0"/>
    <s v="film &amp; video/animation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n v="71.666666666666671"/>
    <x v="0"/>
    <s v="USD"/>
    <n v="1325763180"/>
    <n v="1323084816"/>
    <b v="0"/>
    <n v="3"/>
    <b v="0"/>
    <s v="film &amp; video/animation"/>
    <x v="0"/>
    <x v="5"/>
    <x v="489"/>
  </r>
  <r>
    <n v="490"/>
    <s v="PROJECT IS CANCELLED"/>
    <s v="Cancelled"/>
    <n v="1000"/>
    <n v="0"/>
    <n v="0"/>
    <x v="2"/>
    <e v="#DIV/0!"/>
    <x v="0"/>
    <s v="USD"/>
    <n v="1345677285"/>
    <n v="1343085285"/>
    <b v="0"/>
    <n v="0"/>
    <b v="0"/>
    <s v="film &amp; video/animation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e v="#DIV/0!"/>
    <x v="0"/>
    <s v="USD"/>
    <n v="1453937699"/>
    <n v="1451345699"/>
    <b v="0"/>
    <n v="0"/>
    <b v="0"/>
    <s v="film &amp; video/animation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e v="#DIV/0!"/>
    <x v="11"/>
    <s v="SEK"/>
    <n v="1476319830"/>
    <n v="1471135830"/>
    <b v="0"/>
    <n v="0"/>
    <b v="0"/>
    <s v="film &amp; video/animation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e v="#DIV/0!"/>
    <x v="1"/>
    <s v="GBP"/>
    <n v="1432142738"/>
    <n v="1429550738"/>
    <b v="0"/>
    <n v="0"/>
    <b v="0"/>
    <s v="film &amp; video/animation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n v="10.333333333333334"/>
    <x v="0"/>
    <s v="USD"/>
    <n v="1404356400"/>
    <n v="1402343765"/>
    <b v="0"/>
    <n v="3"/>
    <b v="0"/>
    <s v="film &amp; video/animation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e v="#DIV/0!"/>
    <x v="0"/>
    <s v="USD"/>
    <n v="1437076305"/>
    <n v="1434484305"/>
    <b v="0"/>
    <n v="0"/>
    <b v="0"/>
    <s v="film &amp; video/animation"/>
    <x v="0"/>
    <x v="5"/>
    <x v="495"/>
  </r>
  <r>
    <n v="496"/>
    <s v="Airships and Anatasia: The Movie"/>
    <s v="The movie is about the adventures of Ethan, Danna, The mysterious inventor and more."/>
    <n v="60000"/>
    <n v="1"/>
    <n v="1.6666666666666667E-5"/>
    <x v="2"/>
    <n v="1"/>
    <x v="0"/>
    <s v="USD"/>
    <n v="1392070874"/>
    <n v="1386886874"/>
    <b v="0"/>
    <n v="1"/>
    <b v="0"/>
    <s v="film &amp; video/animation"/>
    <x v="0"/>
    <x v="5"/>
    <x v="496"/>
  </r>
  <r>
    <n v="497"/>
    <s v="Galaxy Probe Kids"/>
    <s v="live-action/animated series pilot."/>
    <n v="4480"/>
    <n v="30"/>
    <n v="6.6964285714285711E-3"/>
    <x v="2"/>
    <n v="10"/>
    <x v="0"/>
    <s v="USD"/>
    <n v="1419483600"/>
    <n v="1414889665"/>
    <b v="0"/>
    <n v="3"/>
    <b v="0"/>
    <s v="film &amp; video/animation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n v="136.09090909090909"/>
    <x v="0"/>
    <s v="USD"/>
    <n v="1324664249"/>
    <n v="1321035449"/>
    <b v="0"/>
    <n v="22"/>
    <b v="0"/>
    <s v="film &amp; video/animation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n v="73.461538461538467"/>
    <x v="0"/>
    <s v="USD"/>
    <n v="1255381140"/>
    <n v="1250630968"/>
    <b v="0"/>
    <n v="26"/>
    <b v="0"/>
    <s v="film &amp; video/animation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n v="53.75"/>
    <x v="0"/>
    <s v="USD"/>
    <n v="1273356960"/>
    <n v="1268255751"/>
    <b v="0"/>
    <n v="4"/>
    <b v="0"/>
    <s v="film &amp; video/animation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e v="#DIV/0!"/>
    <x v="0"/>
    <s v="USD"/>
    <n v="1310189851"/>
    <n v="1307597851"/>
    <b v="0"/>
    <n v="0"/>
    <b v="0"/>
    <s v="film &amp; video/animation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n v="57.5"/>
    <x v="0"/>
    <s v="USD"/>
    <n v="1332073025"/>
    <n v="1329484625"/>
    <b v="0"/>
    <n v="4"/>
    <b v="0"/>
    <s v="film &amp; video/animation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n v="12.666666666666666"/>
    <x v="1"/>
    <s v="GBP"/>
    <n v="1421498303"/>
    <n v="1418906303"/>
    <b v="0"/>
    <n v="9"/>
    <b v="0"/>
    <s v="film &amp; video/animation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n v="67"/>
    <x v="0"/>
    <s v="USD"/>
    <n v="1334097387"/>
    <n v="1328916987"/>
    <b v="0"/>
    <n v="5"/>
    <b v="0"/>
    <s v="film &amp; video/animation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n v="3.7142857142857144"/>
    <x v="0"/>
    <s v="USD"/>
    <n v="1451010086"/>
    <n v="1447122086"/>
    <b v="0"/>
    <n v="14"/>
    <b v="0"/>
    <s v="film &amp; video/animation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n v="250"/>
    <x v="0"/>
    <s v="USD"/>
    <n v="1376140520"/>
    <n v="1373548520"/>
    <b v="0"/>
    <n v="1"/>
    <b v="0"/>
    <s v="film &amp; video/animation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n v="64"/>
    <x v="0"/>
    <s v="USD"/>
    <n v="1350687657"/>
    <n v="1346799657"/>
    <b v="0"/>
    <n v="10"/>
    <b v="0"/>
    <s v="film &amp; video/animation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n v="133.33333333333334"/>
    <x v="0"/>
    <s v="USD"/>
    <n v="1337955240"/>
    <n v="1332808501"/>
    <b v="0"/>
    <n v="3"/>
    <b v="0"/>
    <s v="film &amp; video/animation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n v="2E-3"/>
    <x v="2"/>
    <n v="10"/>
    <x v="1"/>
    <s v="GBP"/>
    <n v="1435504170"/>
    <n v="1432912170"/>
    <b v="0"/>
    <n v="1"/>
    <b v="0"/>
    <s v="film &amp; video/animation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e v="#DIV/0!"/>
    <x v="0"/>
    <s v="USD"/>
    <n v="1456805639"/>
    <n v="1454213639"/>
    <b v="0"/>
    <n v="0"/>
    <b v="0"/>
    <s v="film &amp; video/animation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n v="0.03"/>
    <x v="2"/>
    <n v="30"/>
    <x v="0"/>
    <s v="USD"/>
    <n v="1365228982"/>
    <n v="1362640582"/>
    <b v="0"/>
    <n v="5"/>
    <b v="0"/>
    <s v="film &amp; video/animation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n v="5.5"/>
    <x v="0"/>
    <s v="USD"/>
    <n v="1479667727"/>
    <n v="1475776127"/>
    <b v="0"/>
    <n v="2"/>
    <b v="0"/>
    <s v="film &amp; video/animation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n v="0.13924"/>
    <x v="2"/>
    <n v="102.38235294117646"/>
    <x v="0"/>
    <s v="USD"/>
    <n v="1471244400"/>
    <n v="1467387705"/>
    <b v="0"/>
    <n v="68"/>
    <b v="0"/>
    <s v="film &amp; video/animation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n v="16.666666666666668"/>
    <x v="5"/>
    <s v="CAD"/>
    <n v="1407595447"/>
    <n v="1405003447"/>
    <b v="0"/>
    <n v="3"/>
    <b v="0"/>
    <s v="film &amp; video/animation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n v="725.02941176470586"/>
    <x v="0"/>
    <s v="USD"/>
    <n v="1451389601"/>
    <n v="1447933601"/>
    <b v="0"/>
    <n v="34"/>
    <b v="0"/>
    <s v="film &amp; video/animation"/>
    <x v="0"/>
    <x v="5"/>
    <x v="515"/>
  </r>
  <r>
    <n v="516"/>
    <s v="Shipmates"/>
    <s v="A big brother style comedy animation series starring famous seafarers"/>
    <n v="5000"/>
    <n v="0"/>
    <n v="0"/>
    <x v="2"/>
    <e v="#DIV/0!"/>
    <x v="1"/>
    <s v="GBP"/>
    <n v="1432752080"/>
    <n v="1427568080"/>
    <b v="0"/>
    <n v="0"/>
    <b v="0"/>
    <s v="film &amp; video/animation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n v="68.333333333333329"/>
    <x v="0"/>
    <s v="USD"/>
    <n v="1486046761"/>
    <n v="1483454761"/>
    <b v="0"/>
    <n v="3"/>
    <b v="0"/>
    <s v="film &amp; video/animation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e v="#DIV/0!"/>
    <x v="0"/>
    <s v="USD"/>
    <n v="1441550760"/>
    <n v="1438958824"/>
    <b v="0"/>
    <n v="0"/>
    <b v="0"/>
    <s v="film &amp; video/animation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n v="39.228571428571428"/>
    <x v="0"/>
    <s v="USD"/>
    <n v="1354699421"/>
    <n v="1352107421"/>
    <b v="0"/>
    <n v="70"/>
    <b v="0"/>
    <s v="film &amp; video/animation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n v="150.14705882352942"/>
    <x v="1"/>
    <s v="GBP"/>
    <n v="1449766261"/>
    <n v="1447174261"/>
    <b v="0"/>
    <n v="34"/>
    <b v="1"/>
    <s v="theater/plays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n v="93.428571428571431"/>
    <x v="0"/>
    <s v="USD"/>
    <n v="1477976340"/>
    <n v="1475460819"/>
    <b v="0"/>
    <n v="56"/>
    <b v="1"/>
    <s v="theater/plays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n v="110.96774193548387"/>
    <x v="0"/>
    <s v="USD"/>
    <n v="1458518325"/>
    <n v="1456793925"/>
    <b v="0"/>
    <n v="31"/>
    <b v="1"/>
    <s v="theater/plays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n v="71.785714285714292"/>
    <x v="0"/>
    <s v="USD"/>
    <n v="1442805076"/>
    <n v="1440213076"/>
    <b v="0"/>
    <n v="84"/>
    <b v="1"/>
    <s v="theater/plays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n v="29.258076923076924"/>
    <x v="1"/>
    <s v="GBP"/>
    <n v="1464801169"/>
    <n v="1462209169"/>
    <b v="0"/>
    <n v="130"/>
    <b v="1"/>
    <s v="theater/plays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n v="1000"/>
    <x v="0"/>
    <s v="USD"/>
    <n v="1410601041"/>
    <n v="1406713041"/>
    <b v="0"/>
    <n v="12"/>
    <b v="1"/>
    <s v="theater/plays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n v="74.347826086956516"/>
    <x v="1"/>
    <s v="GBP"/>
    <n v="1438966800"/>
    <n v="1436278344"/>
    <b v="0"/>
    <n v="23"/>
    <b v="1"/>
    <s v="theater/plays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n v="63.829113924050631"/>
    <x v="0"/>
    <s v="USD"/>
    <n v="1487347500"/>
    <n v="1484715366"/>
    <b v="0"/>
    <n v="158"/>
    <b v="1"/>
    <s v="theater/plays"/>
    <x v="1"/>
    <x v="6"/>
    <x v="527"/>
  </r>
  <r>
    <n v="528"/>
    <s v="Devastated No Matter What"/>
    <s v="A Festival Backed Production of a Full-Length Play."/>
    <n v="1150"/>
    <n v="1330"/>
    <n v="1.1565217391304348"/>
    <x v="0"/>
    <n v="44.333333333333336"/>
    <x v="0"/>
    <s v="USD"/>
    <n v="1434921600"/>
    <n v="1433109907"/>
    <b v="0"/>
    <n v="30"/>
    <b v="1"/>
    <s v="theater/plays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n v="86.944444444444443"/>
    <x v="5"/>
    <s v="CAD"/>
    <n v="1484110800"/>
    <n v="1482281094"/>
    <b v="0"/>
    <n v="18"/>
    <b v="1"/>
    <s v="theater/plays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n v="126.55172413793103"/>
    <x v="0"/>
    <s v="USD"/>
    <n v="1435111200"/>
    <n v="1433254268"/>
    <b v="0"/>
    <n v="29"/>
    <b v="1"/>
    <s v="theater/plays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n v="129.03225806451613"/>
    <x v="0"/>
    <s v="USD"/>
    <n v="1481957940"/>
    <n v="1478050429"/>
    <b v="0"/>
    <n v="31"/>
    <b v="1"/>
    <s v="theater/plays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n v="71.242774566473983"/>
    <x v="0"/>
    <s v="USD"/>
    <n v="1463098208"/>
    <n v="1460506208"/>
    <b v="0"/>
    <n v="173"/>
    <b v="1"/>
    <s v="theater/plays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n v="117.88235294117646"/>
    <x v="1"/>
    <s v="GBP"/>
    <n v="1463394365"/>
    <n v="1461320765"/>
    <b v="0"/>
    <n v="17"/>
    <b v="1"/>
    <s v="theater/plays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n v="327.08333333333331"/>
    <x v="10"/>
    <s v="NOK"/>
    <n v="1446418800"/>
    <n v="1443036470"/>
    <b v="0"/>
    <n v="48"/>
    <b v="1"/>
    <s v="theater/plays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n v="34.745762711864408"/>
    <x v="1"/>
    <s v="GBP"/>
    <n v="1483707905"/>
    <n v="1481115905"/>
    <b v="0"/>
    <n v="59"/>
    <b v="1"/>
    <s v="theater/plays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n v="100.06410256410257"/>
    <x v="1"/>
    <s v="GBP"/>
    <n v="1438624800"/>
    <n v="1435133807"/>
    <b v="0"/>
    <n v="39"/>
    <b v="1"/>
    <s v="theater/plays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n v="40.847457627118644"/>
    <x v="0"/>
    <s v="USD"/>
    <n v="1446665191"/>
    <n v="1444069591"/>
    <b v="0"/>
    <n v="59"/>
    <b v="1"/>
    <s v="theater/plays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n v="252.01666666666668"/>
    <x v="0"/>
    <s v="USD"/>
    <n v="1463166263"/>
    <n v="1460574263"/>
    <b v="0"/>
    <n v="60"/>
    <b v="1"/>
    <s v="theater/plays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n v="25.161000000000001"/>
    <x v="1"/>
    <s v="GBP"/>
    <n v="1467681107"/>
    <n v="1465866707"/>
    <b v="0"/>
    <n v="20"/>
    <b v="1"/>
    <s v="theater/plays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n v="1"/>
    <x v="0"/>
    <s v="USD"/>
    <n v="1423078606"/>
    <n v="1420486606"/>
    <b v="0"/>
    <n v="1"/>
    <b v="0"/>
    <s v="technology/web"/>
    <x v="2"/>
    <x v="7"/>
    <x v="540"/>
  </r>
  <r>
    <n v="541"/>
    <s v="Deviations"/>
    <s v="A website dedicated to local Kink Communities; to find others with matching interests and bring them together."/>
    <n v="4500"/>
    <n v="25"/>
    <n v="5.5555555555555558E-3"/>
    <x v="2"/>
    <n v="25"/>
    <x v="0"/>
    <s v="USD"/>
    <n v="1446080834"/>
    <n v="1443488834"/>
    <b v="0"/>
    <n v="1"/>
    <b v="0"/>
    <s v="technology/web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n v="1"/>
    <x v="0"/>
    <s v="USD"/>
    <n v="1462293716"/>
    <n v="1457113316"/>
    <b v="0"/>
    <n v="1"/>
    <b v="0"/>
    <s v="technology/web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n v="35"/>
    <x v="2"/>
    <s v="AUD"/>
    <n v="1414807962"/>
    <n v="1412215962"/>
    <b v="0"/>
    <n v="2"/>
    <b v="0"/>
    <s v="technology/web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n v="3"/>
    <x v="0"/>
    <s v="USD"/>
    <n v="1467647160"/>
    <n v="1465055160"/>
    <b v="0"/>
    <n v="2"/>
    <b v="0"/>
    <s v="technology/web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n v="402.70588235294116"/>
    <x v="6"/>
    <s v="EUR"/>
    <n v="1447600389"/>
    <n v="1444140789"/>
    <b v="0"/>
    <n v="34"/>
    <b v="0"/>
    <s v="technology/web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n v="26"/>
    <x v="0"/>
    <s v="USD"/>
    <n v="1445097715"/>
    <n v="1441209715"/>
    <b v="0"/>
    <n v="2"/>
    <b v="0"/>
    <s v="technology/web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e v="#DIV/0!"/>
    <x v="1"/>
    <s v="GBP"/>
    <n v="1455122564"/>
    <n v="1452530564"/>
    <b v="0"/>
    <n v="0"/>
    <b v="0"/>
    <s v="technology/web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n v="9"/>
    <x v="1"/>
    <s v="GBP"/>
    <n v="1446154848"/>
    <n v="1443562848"/>
    <b v="0"/>
    <n v="1"/>
    <b v="0"/>
    <s v="technology/web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n v="8.5"/>
    <x v="1"/>
    <s v="GBP"/>
    <n v="1436368622"/>
    <n v="1433776622"/>
    <b v="0"/>
    <n v="8"/>
    <b v="0"/>
    <s v="technology/web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n v="8.75"/>
    <x v="5"/>
    <s v="CAD"/>
    <n v="1485838800"/>
    <n v="1484756245"/>
    <b v="0"/>
    <n v="4"/>
    <b v="0"/>
    <s v="technology/web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n v="135.03571428571428"/>
    <x v="0"/>
    <s v="USD"/>
    <n v="1438451580"/>
    <n v="1434609424"/>
    <b v="0"/>
    <n v="28"/>
    <b v="0"/>
    <s v="technology/web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e v="#DIV/0!"/>
    <x v="5"/>
    <s v="CAD"/>
    <n v="1452350896"/>
    <n v="1447166896"/>
    <b v="0"/>
    <n v="0"/>
    <b v="0"/>
    <s v="technology/web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n v="20.5"/>
    <x v="0"/>
    <s v="USD"/>
    <n v="1415988991"/>
    <n v="1413393391"/>
    <b v="0"/>
    <n v="6"/>
    <b v="0"/>
    <s v="technology/web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n v="64.36363636363636"/>
    <x v="0"/>
    <s v="USD"/>
    <n v="1413735972"/>
    <n v="1411143972"/>
    <b v="0"/>
    <n v="22"/>
    <b v="0"/>
    <s v="technology/web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e v="#DIV/0!"/>
    <x v="1"/>
    <s v="GBP"/>
    <n v="1465720143"/>
    <n v="1463128143"/>
    <b v="0"/>
    <n v="0"/>
    <b v="0"/>
    <s v="technology/web"/>
    <x v="2"/>
    <x v="7"/>
    <x v="555"/>
  </r>
  <r>
    <n v="556"/>
    <s v="Braille Academy"/>
    <s v="An educational platform for learning Unified English Braille Code"/>
    <n v="8000"/>
    <n v="200"/>
    <n v="2.5000000000000001E-2"/>
    <x v="2"/>
    <n v="200"/>
    <x v="0"/>
    <s v="USD"/>
    <n v="1452112717"/>
    <n v="1449520717"/>
    <b v="0"/>
    <n v="1"/>
    <b v="0"/>
    <s v="technology/web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n v="68.3"/>
    <x v="12"/>
    <s v="EUR"/>
    <n v="1480721803"/>
    <n v="1478126203"/>
    <b v="0"/>
    <n v="20"/>
    <b v="0"/>
    <s v="technology/web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e v="#DIV/0!"/>
    <x v="0"/>
    <s v="USD"/>
    <n v="1427227905"/>
    <n v="1424639505"/>
    <b v="0"/>
    <n v="0"/>
    <b v="0"/>
    <s v="technology/web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n v="50"/>
    <x v="0"/>
    <s v="USD"/>
    <n v="1449989260"/>
    <n v="1447397260"/>
    <b v="0"/>
    <n v="1"/>
    <b v="0"/>
    <s v="technology/web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n v="4"/>
    <x v="5"/>
    <s v="CAD"/>
    <n v="1418841045"/>
    <n v="1416249045"/>
    <b v="0"/>
    <n v="3"/>
    <b v="0"/>
    <s v="technology/web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n v="27.5"/>
    <x v="0"/>
    <s v="USD"/>
    <n v="1445874513"/>
    <n v="1442850513"/>
    <b v="0"/>
    <n v="2"/>
    <b v="0"/>
    <s v="technology/web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e v="#DIV/0!"/>
    <x v="9"/>
    <s v="EUR"/>
    <n v="1482052815"/>
    <n v="1479460815"/>
    <b v="0"/>
    <n v="0"/>
    <b v="0"/>
    <s v="technology/web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n v="34"/>
    <x v="2"/>
    <s v="AUD"/>
    <n v="1424137247"/>
    <n v="1421545247"/>
    <b v="0"/>
    <n v="2"/>
    <b v="0"/>
    <s v="technology/web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n v="1"/>
    <x v="6"/>
    <s v="EUR"/>
    <n v="1457822275"/>
    <n v="1455230275"/>
    <b v="0"/>
    <n v="1"/>
    <b v="0"/>
    <s v="technology/web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e v="#DIV/0!"/>
    <x v="1"/>
    <s v="GBP"/>
    <n v="1436554249"/>
    <n v="1433962249"/>
    <b v="0"/>
    <n v="0"/>
    <b v="0"/>
    <s v="technology/web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n v="1"/>
    <x v="0"/>
    <s v="USD"/>
    <n v="1468513533"/>
    <n v="1465921533"/>
    <b v="0"/>
    <n v="1"/>
    <b v="0"/>
    <s v="technology/web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e v="#DIV/0!"/>
    <x v="0"/>
    <s v="USD"/>
    <n v="1420143194"/>
    <n v="1417551194"/>
    <b v="0"/>
    <n v="0"/>
    <b v="0"/>
    <s v="technology/web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n v="49"/>
    <x v="4"/>
    <s v="NZD"/>
    <n v="1452942000"/>
    <n v="1449785223"/>
    <b v="0"/>
    <n v="5"/>
    <b v="0"/>
    <s v="technology/web"/>
    <x v="2"/>
    <x v="7"/>
    <x v="568"/>
  </r>
  <r>
    <n v="569"/>
    <s v="Mioti"/>
    <s v="Mioti is an indie game marketplace that doubles as a community for developers to join networks and discuss projects."/>
    <n v="2500"/>
    <n v="20"/>
    <n v="8.0000000000000002E-3"/>
    <x v="2"/>
    <n v="20"/>
    <x v="5"/>
    <s v="CAD"/>
    <n v="1451679612"/>
    <n v="1449087612"/>
    <b v="0"/>
    <n v="1"/>
    <b v="0"/>
    <s v="technology/web"/>
    <x v="2"/>
    <x v="7"/>
    <x v="569"/>
  </r>
  <r>
    <n v="570"/>
    <s v="Relaunching in May"/>
    <s v="Humans have AM/FM/Satellite radio, kids have radio Disney, pets have DogCatRadio."/>
    <n v="85000"/>
    <n v="142"/>
    <n v="1.6705882352941177E-3"/>
    <x v="2"/>
    <n v="142"/>
    <x v="0"/>
    <s v="USD"/>
    <n v="1455822569"/>
    <n v="1453230569"/>
    <b v="0"/>
    <n v="1"/>
    <b v="0"/>
    <s v="technology/web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n v="53"/>
    <x v="0"/>
    <s v="USD"/>
    <n v="1437969540"/>
    <n v="1436297723"/>
    <b v="0"/>
    <n v="2"/>
    <b v="0"/>
    <s v="technology/web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e v="#DIV/0!"/>
    <x v="0"/>
    <s v="USD"/>
    <n v="1446660688"/>
    <n v="1444065088"/>
    <b v="0"/>
    <n v="0"/>
    <b v="0"/>
    <s v="technology/web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n v="38.444444444444443"/>
    <x v="0"/>
    <s v="USD"/>
    <n v="1421543520"/>
    <n v="1416445931"/>
    <b v="0"/>
    <n v="9"/>
    <b v="0"/>
    <s v="technology/web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n v="20"/>
    <x v="1"/>
    <s v="GBP"/>
    <n v="1476873507"/>
    <n v="1474281507"/>
    <b v="0"/>
    <n v="4"/>
    <b v="0"/>
    <s v="technology/web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n v="64.75"/>
    <x v="12"/>
    <s v="EUR"/>
    <n v="1434213443"/>
    <n v="1431621443"/>
    <b v="0"/>
    <n v="4"/>
    <b v="0"/>
    <s v="technology/web"/>
    <x v="2"/>
    <x v="7"/>
    <x v="575"/>
  </r>
  <r>
    <n v="576"/>
    <s v="Uthtopia"/>
    <s v="UthTopia Is a social media organization that believes in positive online usage, youth mentorship, and youth empowerment."/>
    <n v="80000"/>
    <n v="1"/>
    <n v="1.2500000000000001E-5"/>
    <x v="2"/>
    <n v="1"/>
    <x v="0"/>
    <s v="USD"/>
    <n v="1427537952"/>
    <n v="1422357552"/>
    <b v="0"/>
    <n v="1"/>
    <b v="0"/>
    <s v="technology/web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n v="2E-3"/>
    <x v="2"/>
    <n v="10"/>
    <x v="0"/>
    <s v="USD"/>
    <n v="1463753302"/>
    <n v="1458569302"/>
    <b v="0"/>
    <n v="1"/>
    <b v="0"/>
    <s v="technology/web"/>
    <x v="2"/>
    <x v="7"/>
    <x v="577"/>
  </r>
  <r>
    <n v="578"/>
    <s v="weBuy Crowdsourced Shopping"/>
    <s v="weBuy trade built on technology and Crowd Sourced Power"/>
    <n v="125000"/>
    <n v="14"/>
    <n v="1.12E-4"/>
    <x v="2"/>
    <n v="2"/>
    <x v="1"/>
    <s v="GBP"/>
    <n v="1441633993"/>
    <n v="1439560393"/>
    <b v="0"/>
    <n v="7"/>
    <b v="0"/>
    <s v="technology/web"/>
    <x v="2"/>
    <x v="7"/>
    <x v="578"/>
  </r>
  <r>
    <n v="579"/>
    <s v="Course: Learn Cryptography"/>
    <s v="Learn classic and public key cryptography with a full proof-of-concept system in JavaScript."/>
    <n v="12000"/>
    <n v="175"/>
    <n v="1.4583333333333334E-2"/>
    <x v="2"/>
    <n v="35"/>
    <x v="0"/>
    <s v="USD"/>
    <n v="1419539223"/>
    <n v="1416947223"/>
    <b v="0"/>
    <n v="5"/>
    <b v="0"/>
    <s v="technology/web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n v="1"/>
    <x v="0"/>
    <s v="USD"/>
    <n v="1474580867"/>
    <n v="1471988867"/>
    <b v="0"/>
    <n v="1"/>
    <b v="0"/>
    <s v="technology/web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e v="#DIV/0!"/>
    <x v="0"/>
    <s v="USD"/>
    <n v="1438474704"/>
    <n v="1435882704"/>
    <b v="0"/>
    <n v="0"/>
    <b v="0"/>
    <s v="technology/web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e v="#DIV/0!"/>
    <x v="0"/>
    <s v="USD"/>
    <n v="1426442400"/>
    <n v="1424454319"/>
    <b v="0"/>
    <n v="0"/>
    <b v="0"/>
    <s v="technology/web"/>
    <x v="2"/>
    <x v="7"/>
    <x v="582"/>
  </r>
  <r>
    <n v="583"/>
    <s v="HackersArchive.com"/>
    <s v="HackersArchive.com will help rid the web of viruses and scams found everywhere else you look!"/>
    <n v="9000"/>
    <n v="1"/>
    <n v="1.1111111111111112E-4"/>
    <x v="2"/>
    <n v="1"/>
    <x v="0"/>
    <s v="USD"/>
    <n v="1426800687"/>
    <n v="1424212287"/>
    <b v="0"/>
    <n v="1"/>
    <b v="0"/>
    <s v="technology/web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n v="0.01"/>
    <x v="2"/>
    <n v="5"/>
    <x v="0"/>
    <s v="USD"/>
    <n v="1426522316"/>
    <n v="1423933916"/>
    <b v="0"/>
    <n v="2"/>
    <b v="0"/>
    <s v="technology/web"/>
    <x v="2"/>
    <x v="7"/>
    <x v="584"/>
  </r>
  <r>
    <n v="585"/>
    <s v="Link Card"/>
    <s v="SAVE UP TO 40% WHEN YOU SPEND!_x000a__x000a_PRE-ORDER YOUR LINK CARD TODAY"/>
    <n v="9000"/>
    <n v="0"/>
    <n v="0"/>
    <x v="2"/>
    <e v="#DIV/0!"/>
    <x v="1"/>
    <s v="GBP"/>
    <n v="1448928000"/>
    <n v="1444123377"/>
    <b v="0"/>
    <n v="0"/>
    <b v="0"/>
    <s v="technology/web"/>
    <x v="2"/>
    <x v="7"/>
    <x v="585"/>
  </r>
  <r>
    <n v="586"/>
    <s v="Employ College 2K"/>
    <s v="Employ College is a movement for companies to hire college graduates from their respected institutions."/>
    <n v="10000"/>
    <n v="56"/>
    <n v="5.5999999999999999E-3"/>
    <x v="2"/>
    <n v="14"/>
    <x v="0"/>
    <s v="USD"/>
    <n v="1424032207"/>
    <n v="1421440207"/>
    <b v="0"/>
    <n v="4"/>
    <b v="0"/>
    <s v="technology/web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n v="389.28571428571428"/>
    <x v="5"/>
    <s v="CAD"/>
    <n v="1429207833"/>
    <n v="1426615833"/>
    <b v="0"/>
    <n v="7"/>
    <b v="0"/>
    <s v="technology/web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n v="150.5"/>
    <x v="13"/>
    <s v="EUR"/>
    <n v="1479410886"/>
    <n v="1474223286"/>
    <b v="0"/>
    <n v="2"/>
    <b v="0"/>
    <s v="technology/web"/>
    <x v="2"/>
    <x v="7"/>
    <x v="588"/>
  </r>
  <r>
    <n v="589"/>
    <s v="Get Neighborly"/>
    <s v="Services closer than you think..."/>
    <n v="7500"/>
    <n v="1"/>
    <n v="1.3333333333333334E-4"/>
    <x v="2"/>
    <n v="1"/>
    <x v="0"/>
    <s v="USD"/>
    <n v="1436366699"/>
    <n v="1435070699"/>
    <b v="0"/>
    <n v="1"/>
    <b v="0"/>
    <s v="technology/web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n v="24.777777777777779"/>
    <x v="1"/>
    <s v="GBP"/>
    <n v="1454936460"/>
    <n v="1452259131"/>
    <b v="0"/>
    <n v="9"/>
    <b v="0"/>
    <s v="technology/web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n v="30.5"/>
    <x v="0"/>
    <s v="USD"/>
    <n v="1437570130"/>
    <n v="1434978130"/>
    <b v="0"/>
    <n v="2"/>
    <b v="0"/>
    <s v="technology/web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n v="250"/>
    <x v="0"/>
    <s v="USD"/>
    <n v="1417584860"/>
    <n v="1414992860"/>
    <b v="0"/>
    <n v="1"/>
    <b v="0"/>
    <s v="technology/web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n v="16.428571428571427"/>
    <x v="1"/>
    <s v="GBP"/>
    <n v="1428333345"/>
    <n v="1425744945"/>
    <b v="0"/>
    <n v="7"/>
    <b v="0"/>
    <s v="technology/web"/>
    <x v="2"/>
    <x v="7"/>
    <x v="593"/>
  </r>
  <r>
    <n v="594"/>
    <s v="Unleashed Fitness"/>
    <s v="Creating a fitness site that will change the fitness game forever!"/>
    <n v="25000"/>
    <n v="26"/>
    <n v="1.0399999999999999E-3"/>
    <x v="2"/>
    <n v="13"/>
    <x v="0"/>
    <s v="USD"/>
    <n v="1460832206"/>
    <n v="1458240206"/>
    <b v="0"/>
    <n v="2"/>
    <b v="0"/>
    <s v="technology/web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n v="53.25"/>
    <x v="0"/>
    <s v="USD"/>
    <n v="1430703638"/>
    <n v="1426815638"/>
    <b v="0"/>
    <n v="8"/>
    <b v="0"/>
    <s v="technology/web"/>
    <x v="2"/>
    <x v="7"/>
    <x v="595"/>
  </r>
  <r>
    <n v="596"/>
    <s v="DigitaliBook free library"/>
    <s v="We present digitaibook,com site which can become a free electronic library with your help,"/>
    <n v="20000"/>
    <n v="6"/>
    <n v="2.9999999999999997E-4"/>
    <x v="2"/>
    <n v="3"/>
    <x v="0"/>
    <s v="USD"/>
    <n v="1478122292"/>
    <n v="1475530292"/>
    <b v="0"/>
    <n v="2"/>
    <b v="0"/>
    <s v="technology/web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n v="10"/>
    <x v="0"/>
    <s v="USD"/>
    <n v="1469980800"/>
    <n v="1466787335"/>
    <b v="0"/>
    <n v="2"/>
    <b v="0"/>
    <s v="technology/web"/>
    <x v="2"/>
    <x v="7"/>
    <x v="597"/>
  </r>
  <r>
    <n v="598"/>
    <s v="Goals not creeds"/>
    <s v="This is a project to create a crowd-funding site for Urantia Book readers worldwide."/>
    <n v="2500"/>
    <n v="850"/>
    <n v="0.34"/>
    <x v="2"/>
    <n v="121.42857142857143"/>
    <x v="0"/>
    <s v="USD"/>
    <n v="1417737781"/>
    <n v="1415145781"/>
    <b v="0"/>
    <n v="7"/>
    <b v="0"/>
    <s v="technology/web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n v="6.2E-4"/>
    <x v="2"/>
    <n v="15.5"/>
    <x v="0"/>
    <s v="USD"/>
    <n v="1425827760"/>
    <n v="1423769402"/>
    <b v="0"/>
    <n v="2"/>
    <b v="0"/>
    <s v="technology/web"/>
    <x v="2"/>
    <x v="7"/>
    <x v="599"/>
  </r>
  <r>
    <n v="600"/>
    <s v="Anaheim California here we come but we need your help."/>
    <s v="Science Technology Engineering and Math + youth = a brighter tomorrow."/>
    <n v="5000"/>
    <n v="100"/>
    <n v="0.02"/>
    <x v="1"/>
    <n v="100"/>
    <x v="0"/>
    <s v="USD"/>
    <n v="1431198562"/>
    <n v="1426014562"/>
    <b v="0"/>
    <n v="1"/>
    <b v="0"/>
    <s v="technology/web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n v="23.333333333333332"/>
    <x v="5"/>
    <s v="CAD"/>
    <n v="1419626139"/>
    <n v="1417034139"/>
    <b v="0"/>
    <n v="6"/>
    <b v="0"/>
    <s v="technology/web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e v="#DIV/0!"/>
    <x v="0"/>
    <s v="USD"/>
    <n v="1434654215"/>
    <n v="1432062215"/>
    <b v="0"/>
    <n v="0"/>
    <b v="0"/>
    <s v="technology/web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n v="45.386153846153846"/>
    <x v="0"/>
    <s v="USD"/>
    <n v="1408029623"/>
    <n v="1405437623"/>
    <b v="0"/>
    <n v="13"/>
    <b v="0"/>
    <s v="technology/web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e v="#DIV/0!"/>
    <x v="0"/>
    <s v="USD"/>
    <n v="1409187056"/>
    <n v="1406595056"/>
    <b v="0"/>
    <n v="0"/>
    <b v="0"/>
    <s v="technology/web"/>
    <x v="2"/>
    <x v="7"/>
    <x v="604"/>
  </r>
  <r>
    <n v="605"/>
    <s v="Teach Your Parents iPad (Canceled)"/>
    <s v="An iPad support care package for your parents / seniors."/>
    <n v="5000"/>
    <n v="131"/>
    <n v="2.6200000000000001E-2"/>
    <x v="1"/>
    <n v="16.375"/>
    <x v="0"/>
    <s v="USD"/>
    <n v="1440318908"/>
    <n v="1436430908"/>
    <b v="0"/>
    <n v="8"/>
    <b v="0"/>
    <s v="technology/web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n v="10"/>
    <x v="9"/>
    <s v="EUR"/>
    <n v="1432479600"/>
    <n v="1428507409"/>
    <b v="0"/>
    <n v="1"/>
    <b v="0"/>
    <s v="technology/web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e v="#DIV/0!"/>
    <x v="0"/>
    <s v="USD"/>
    <n v="1448225336"/>
    <n v="1445629736"/>
    <b v="0"/>
    <n v="0"/>
    <b v="0"/>
    <s v="technology/web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n v="292.2"/>
    <x v="0"/>
    <s v="USD"/>
    <n v="1434405980"/>
    <n v="1431813980"/>
    <b v="0"/>
    <n v="5"/>
    <b v="0"/>
    <s v="technology/web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n v="5"/>
    <x v="1"/>
    <s v="GBP"/>
    <n v="1448761744"/>
    <n v="1446166144"/>
    <b v="0"/>
    <n v="1"/>
    <b v="0"/>
    <s v="technology/web"/>
    <x v="2"/>
    <x v="7"/>
    <x v="609"/>
  </r>
  <r>
    <n v="610"/>
    <s v="UniteChrist (Canceled)"/>
    <s v="We are creating a Christian social network to empower, educate, and connect Christians all over the world."/>
    <n v="13803"/>
    <n v="0"/>
    <n v="0"/>
    <x v="1"/>
    <e v="#DIV/0!"/>
    <x v="0"/>
    <s v="USD"/>
    <n v="1429732586"/>
    <n v="1427140586"/>
    <b v="0"/>
    <n v="0"/>
    <b v="0"/>
    <s v="technology/web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e v="#DIV/0!"/>
    <x v="6"/>
    <s v="EUR"/>
    <n v="1453210037"/>
    <n v="1448026037"/>
    <b v="0"/>
    <n v="0"/>
    <b v="0"/>
    <s v="technology/web"/>
    <x v="2"/>
    <x v="7"/>
    <x v="611"/>
  </r>
  <r>
    <n v="612"/>
    <s v="Web Streaming 2.0 (Canceled)"/>
    <s v="A Fast and Reliable new Web platform to stream videos from Internet"/>
    <n v="10000"/>
    <n v="0"/>
    <n v="0"/>
    <x v="1"/>
    <e v="#DIV/0!"/>
    <x v="13"/>
    <s v="EUR"/>
    <n v="1472777146"/>
    <n v="1470185146"/>
    <b v="0"/>
    <n v="0"/>
    <b v="0"/>
    <s v="technology/web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n v="105.93388429752066"/>
    <x v="0"/>
    <s v="USD"/>
    <n v="1443675540"/>
    <n v="1441022120"/>
    <b v="0"/>
    <n v="121"/>
    <b v="0"/>
    <s v="technology/web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e v="#DIV/0!"/>
    <x v="0"/>
    <s v="USD"/>
    <n v="1466731740"/>
    <n v="1464139740"/>
    <b v="0"/>
    <n v="0"/>
    <b v="0"/>
    <s v="technology/web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e v="#DIV/0!"/>
    <x v="4"/>
    <s v="NZD"/>
    <n v="1443149759"/>
    <n v="1440557759"/>
    <b v="0"/>
    <n v="0"/>
    <b v="0"/>
    <s v="technology/web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e v="#DIV/0!"/>
    <x v="6"/>
    <s v="EUR"/>
    <n v="1488013307"/>
    <n v="1485421307"/>
    <b v="0"/>
    <n v="0"/>
    <b v="0"/>
    <s v="technology/web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n v="20"/>
    <x v="1"/>
    <s v="GBP"/>
    <n v="1431072843"/>
    <n v="1427184843"/>
    <b v="0"/>
    <n v="3"/>
    <b v="0"/>
    <s v="technology/web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e v="#DIV/0!"/>
    <x v="0"/>
    <s v="USD"/>
    <n v="1449689203"/>
    <n v="1447097203"/>
    <b v="0"/>
    <n v="0"/>
    <b v="0"/>
    <s v="technology/web"/>
    <x v="2"/>
    <x v="7"/>
    <x v="618"/>
  </r>
  <r>
    <n v="619"/>
    <s v="Big Data (Canceled)"/>
    <s v="Big Data Sets for researchers interested in improving the quality of life."/>
    <n v="2500000"/>
    <n v="1"/>
    <n v="3.9999999999999998E-7"/>
    <x v="1"/>
    <n v="1"/>
    <x v="0"/>
    <s v="USD"/>
    <n v="1416933390"/>
    <n v="1411745790"/>
    <b v="0"/>
    <n v="1"/>
    <b v="0"/>
    <s v="technology/web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n v="300"/>
    <x v="5"/>
    <s v="CAD"/>
    <n v="1408986738"/>
    <n v="1405098738"/>
    <b v="0"/>
    <n v="1"/>
    <b v="0"/>
    <s v="technology/web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n v="87"/>
    <x v="0"/>
    <s v="USD"/>
    <n v="1467934937"/>
    <n v="1465342937"/>
    <b v="0"/>
    <n v="3"/>
    <b v="0"/>
    <s v="technology/web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n v="37.888888888888886"/>
    <x v="0"/>
    <s v="USD"/>
    <n v="1467398138"/>
    <n v="1465670138"/>
    <b v="0"/>
    <n v="9"/>
    <b v="0"/>
    <s v="technology/web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e v="#DIV/0!"/>
    <x v="2"/>
    <s v="AUD"/>
    <n v="1432771997"/>
    <n v="1430179997"/>
    <b v="0"/>
    <n v="0"/>
    <b v="0"/>
    <s v="technology/web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e v="#DIV/0!"/>
    <x v="0"/>
    <s v="USD"/>
    <n v="1431647041"/>
    <n v="1429055041"/>
    <b v="0"/>
    <n v="0"/>
    <b v="0"/>
    <s v="technology/web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e v="#DIV/0!"/>
    <x v="5"/>
    <s v="CAD"/>
    <n v="1490560177"/>
    <n v="1487971777"/>
    <b v="0"/>
    <n v="0"/>
    <b v="0"/>
    <s v="technology/web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n v="111.41025641025641"/>
    <x v="0"/>
    <s v="USD"/>
    <n v="1439644920"/>
    <n v="1436793939"/>
    <b v="0"/>
    <n v="39"/>
    <b v="0"/>
    <s v="technology/web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n v="90"/>
    <x v="11"/>
    <s v="SEK"/>
    <n v="1457996400"/>
    <n v="1452842511"/>
    <b v="0"/>
    <n v="1"/>
    <b v="0"/>
    <s v="technology/web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e v="#DIV/0!"/>
    <x v="0"/>
    <s v="USD"/>
    <n v="1405269457"/>
    <n v="1402677457"/>
    <b v="0"/>
    <n v="0"/>
    <b v="0"/>
    <s v="technology/web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n v="116.66666666666667"/>
    <x v="2"/>
    <s v="AUD"/>
    <n v="1463239108"/>
    <n v="1460647108"/>
    <b v="0"/>
    <n v="3"/>
    <b v="0"/>
    <s v="technology/web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n v="10"/>
    <x v="0"/>
    <s v="USD"/>
    <n v="1441516200"/>
    <n v="1438959121"/>
    <b v="0"/>
    <n v="1"/>
    <b v="0"/>
    <s v="technology/web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n v="76.666666666666671"/>
    <x v="5"/>
    <s v="CAD"/>
    <n v="1464460329"/>
    <n v="1461954729"/>
    <b v="0"/>
    <n v="9"/>
    <b v="0"/>
    <s v="technology/web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e v="#DIV/0!"/>
    <x v="9"/>
    <s v="EUR"/>
    <n v="1448470165"/>
    <n v="1445874565"/>
    <b v="0"/>
    <n v="0"/>
    <b v="0"/>
    <s v="technology/web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n v="49.8"/>
    <x v="0"/>
    <s v="USD"/>
    <n v="1466204400"/>
    <n v="1463469062"/>
    <b v="0"/>
    <n v="25"/>
    <b v="0"/>
    <s v="technology/web"/>
    <x v="2"/>
    <x v="7"/>
    <x v="633"/>
  </r>
  <r>
    <n v="634"/>
    <s v="pitchtograndma (Canceled)"/>
    <s v="We help companies to explain what they do in simple, grandma-would-understand terms."/>
    <n v="5000"/>
    <n v="1"/>
    <n v="2.0000000000000001E-4"/>
    <x v="1"/>
    <n v="1"/>
    <x v="0"/>
    <s v="USD"/>
    <n v="1424989029"/>
    <n v="1422397029"/>
    <b v="0"/>
    <n v="1"/>
    <b v="0"/>
    <s v="technology/web"/>
    <x v="2"/>
    <x v="7"/>
    <x v="634"/>
  </r>
  <r>
    <n v="635"/>
    <s v="Pleero, A Technology Team Building Website (Canceled)"/>
    <s v="Network used for building technology development teams."/>
    <n v="25000"/>
    <n v="2"/>
    <n v="8.0000000000000007E-5"/>
    <x v="1"/>
    <n v="2"/>
    <x v="0"/>
    <s v="USD"/>
    <n v="1428804762"/>
    <n v="1426212762"/>
    <b v="0"/>
    <n v="1"/>
    <b v="0"/>
    <s v="technology/web"/>
    <x v="2"/>
    <x v="7"/>
    <x v="635"/>
  </r>
  <r>
    <n v="636"/>
    <s v="Keto Advice (Canceled)"/>
    <s v="With no central location for keto knowledge, keto advice will be a community run knowledge base."/>
    <n v="2000"/>
    <n v="4"/>
    <n v="2E-3"/>
    <x v="1"/>
    <n v="4"/>
    <x v="1"/>
    <s v="GBP"/>
    <n v="1433587620"/>
    <n v="1430996150"/>
    <b v="0"/>
    <n v="1"/>
    <b v="0"/>
    <s v="technology/web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e v="#DIV/0!"/>
    <x v="1"/>
    <s v="GBP"/>
    <n v="1488063840"/>
    <n v="1485558318"/>
    <b v="0"/>
    <n v="0"/>
    <b v="0"/>
    <s v="technology/web"/>
    <x v="2"/>
    <x v="7"/>
    <x v="637"/>
  </r>
  <r>
    <n v="638"/>
    <s v="W (Canceled)"/>
    <s v="O0"/>
    <n v="200000"/>
    <n v="18"/>
    <n v="9.0000000000000006E-5"/>
    <x v="1"/>
    <n v="3"/>
    <x v="12"/>
    <s v="EUR"/>
    <n v="1490447662"/>
    <n v="1485267262"/>
    <b v="0"/>
    <n v="6"/>
    <b v="0"/>
    <s v="technology/web"/>
    <x v="2"/>
    <x v="7"/>
    <x v="638"/>
  </r>
  <r>
    <n v="639"/>
    <s v="Kids Educational Social Media Site (Canceled)"/>
    <s v="Development of a Safe and Educational Social Media site for kids."/>
    <n v="1000000"/>
    <n v="1"/>
    <n v="9.9999999999999995E-7"/>
    <x v="1"/>
    <n v="1"/>
    <x v="0"/>
    <s v="USD"/>
    <n v="1413208795"/>
    <n v="1408024795"/>
    <b v="0"/>
    <n v="1"/>
    <b v="0"/>
    <s v="technology/web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n v="50.5"/>
    <x v="6"/>
    <s v="EUR"/>
    <n v="1480028400"/>
    <n v="1478685915"/>
    <b v="0"/>
    <n v="2"/>
    <b v="1"/>
    <s v="technology/wearables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n v="151.31746031746033"/>
    <x v="0"/>
    <s v="USD"/>
    <n v="1439473248"/>
    <n v="1436881248"/>
    <b v="0"/>
    <n v="315"/>
    <b v="1"/>
    <s v="technology/wearables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n v="134.3592456301748"/>
    <x v="12"/>
    <s v="EUR"/>
    <n v="1439998674"/>
    <n v="1436888274"/>
    <b v="0"/>
    <n v="2174"/>
    <b v="1"/>
    <s v="technology/wearables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n v="174.02631578947367"/>
    <x v="0"/>
    <s v="USD"/>
    <n v="1433085875"/>
    <n v="1428333875"/>
    <b v="0"/>
    <n v="152"/>
    <b v="1"/>
    <s v="technology/wearables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n v="73.486268364348675"/>
    <x v="0"/>
    <s v="USD"/>
    <n v="1414544400"/>
    <n v="1410883139"/>
    <b v="0"/>
    <n v="1021"/>
    <b v="1"/>
    <s v="technology/wearables"/>
    <x v="2"/>
    <x v="8"/>
    <x v="644"/>
  </r>
  <r>
    <n v="645"/>
    <s v="Carbon Fiber Collar Stays"/>
    <s v="Ever wanted to own something made out of carbon fiber? Now you can!"/>
    <n v="2000"/>
    <n v="5574"/>
    <n v="2.7869999999999999"/>
    <x v="0"/>
    <n v="23.518987341772153"/>
    <x v="0"/>
    <s v="USD"/>
    <n v="1470962274"/>
    <n v="1468370274"/>
    <b v="0"/>
    <n v="237"/>
    <b v="1"/>
    <s v="technology/wearables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n v="39.074444444444445"/>
    <x v="0"/>
    <s v="USD"/>
    <n v="1407788867"/>
    <n v="1405196867"/>
    <b v="0"/>
    <n v="27"/>
    <b v="1"/>
    <s v="technology/wearables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n v="125.94117647058823"/>
    <x v="5"/>
    <s v="CAD"/>
    <n v="1458235549"/>
    <n v="1455647149"/>
    <b v="0"/>
    <n v="17"/>
    <b v="1"/>
    <s v="technology/wearables"/>
    <x v="2"/>
    <x v="8"/>
    <x v="647"/>
  </r>
  <r>
    <n v="648"/>
    <s v="Audio Jacket"/>
    <s v="Get ready for the next product that you canâ€™t live without"/>
    <n v="35000"/>
    <n v="44388"/>
    <n v="1.2682285714285715"/>
    <x v="0"/>
    <n v="1644"/>
    <x v="0"/>
    <s v="USD"/>
    <n v="1413304708"/>
    <n v="1410280708"/>
    <b v="0"/>
    <n v="27"/>
    <b v="1"/>
    <s v="technology/wearables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n v="42.670731707317074"/>
    <x v="0"/>
    <s v="USD"/>
    <n v="1410904413"/>
    <n v="1409090013"/>
    <b v="0"/>
    <n v="82"/>
    <b v="1"/>
    <s v="technology/wearables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n v="35.125"/>
    <x v="0"/>
    <s v="USD"/>
    <n v="1418953984"/>
    <n v="1413766384"/>
    <b v="0"/>
    <n v="48"/>
    <b v="1"/>
    <s v="technology/wearables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n v="239.35238095238094"/>
    <x v="0"/>
    <s v="USD"/>
    <n v="1418430311"/>
    <n v="1415838311"/>
    <b v="0"/>
    <n v="105"/>
    <b v="1"/>
    <s v="technology/wearables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n v="107.64285714285714"/>
    <x v="0"/>
    <s v="USD"/>
    <n v="1480613650"/>
    <n v="1478018050"/>
    <b v="0"/>
    <n v="28"/>
    <b v="1"/>
    <s v="technology/wearables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n v="95.830623306233065"/>
    <x v="0"/>
    <s v="USD"/>
    <n v="1440082240"/>
    <n v="1436885440"/>
    <b v="0"/>
    <n v="1107"/>
    <b v="1"/>
    <s v="technology/wearables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n v="31.663376110562684"/>
    <x v="0"/>
    <s v="USD"/>
    <n v="1436396313"/>
    <n v="1433804313"/>
    <b v="0"/>
    <n v="1013"/>
    <b v="1"/>
    <s v="technology/wearables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n v="42.886861313868614"/>
    <x v="0"/>
    <s v="USD"/>
    <n v="1426197512"/>
    <n v="1423609112"/>
    <b v="0"/>
    <n v="274"/>
    <b v="1"/>
    <s v="technology/wearables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n v="122.73563218390805"/>
    <x v="0"/>
    <s v="USD"/>
    <n v="1460917119"/>
    <n v="1455736719"/>
    <b v="0"/>
    <n v="87"/>
    <b v="1"/>
    <s v="technology/wearables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n v="190.45454545454547"/>
    <x v="0"/>
    <s v="USD"/>
    <n v="1450901872"/>
    <n v="1448309872"/>
    <b v="0"/>
    <n v="99"/>
    <b v="1"/>
    <s v="technology/wearables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n v="109.33695652173913"/>
    <x v="0"/>
    <s v="USD"/>
    <n v="1437933600"/>
    <n v="1435117889"/>
    <b v="0"/>
    <n v="276"/>
    <b v="1"/>
    <s v="technology/wearables"/>
    <x v="2"/>
    <x v="8"/>
    <x v="658"/>
  </r>
  <r>
    <n v="659"/>
    <s v="Lulu Watch Designs - Apple Watch"/>
    <s v="Sync up your lifestyle"/>
    <n v="3000"/>
    <n v="3017"/>
    <n v="1.0056666666666667"/>
    <x v="0"/>
    <n v="143.66666666666666"/>
    <x v="0"/>
    <s v="USD"/>
    <n v="1440339295"/>
    <n v="1437747295"/>
    <b v="0"/>
    <n v="21"/>
    <b v="1"/>
    <s v="technology/wearables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n v="84.944444444444443"/>
    <x v="0"/>
    <s v="USD"/>
    <n v="1415558879"/>
    <n v="1412963279"/>
    <b v="0"/>
    <n v="18"/>
    <b v="0"/>
    <s v="technology/wearables"/>
    <x v="2"/>
    <x v="8"/>
    <x v="660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n v="10.555555555555555"/>
    <x v="0"/>
    <s v="USD"/>
    <n v="1477236559"/>
    <n v="1474644559"/>
    <b v="0"/>
    <n v="9"/>
    <b v="0"/>
    <s v="technology/wearables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n v="39"/>
    <x v="0"/>
    <s v="USD"/>
    <n v="1421404247"/>
    <n v="1418812247"/>
    <b v="0"/>
    <n v="4"/>
    <b v="0"/>
    <s v="technology/wearables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n v="100"/>
    <x v="8"/>
    <s v="DKK"/>
    <n v="1437250456"/>
    <n v="1434658456"/>
    <b v="0"/>
    <n v="7"/>
    <b v="0"/>
    <s v="technology/wearables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n v="31.172413793103448"/>
    <x v="0"/>
    <s v="USD"/>
    <n v="1428940775"/>
    <n v="1426348775"/>
    <b v="0"/>
    <n v="29"/>
    <b v="0"/>
    <s v="technology/wearables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n v="155.33333333333334"/>
    <x v="0"/>
    <s v="USD"/>
    <n v="1484327061"/>
    <n v="1479143061"/>
    <b v="0"/>
    <n v="12"/>
    <b v="0"/>
    <s v="technology/wearables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n v="2"/>
    <x v="0"/>
    <s v="USD"/>
    <n v="1408305498"/>
    <n v="1405713498"/>
    <b v="0"/>
    <n v="4"/>
    <b v="0"/>
    <s v="technology/wearables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n v="178.92857142857142"/>
    <x v="13"/>
    <s v="EUR"/>
    <n v="1477731463"/>
    <n v="1474275463"/>
    <b v="0"/>
    <n v="28"/>
    <b v="0"/>
    <s v="technology/wearables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n v="27.36"/>
    <x v="0"/>
    <s v="USD"/>
    <n v="1431374222"/>
    <n v="1427486222"/>
    <b v="0"/>
    <n v="25"/>
    <b v="0"/>
    <s v="technology/wearables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n v="1536.25"/>
    <x v="11"/>
    <s v="SEK"/>
    <n v="1467817258"/>
    <n v="1465225258"/>
    <b v="0"/>
    <n v="28"/>
    <b v="0"/>
    <s v="technology/wearables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n v="84.99677419354839"/>
    <x v="13"/>
    <s v="EUR"/>
    <n v="1466323800"/>
    <n v="1463418120"/>
    <b v="0"/>
    <n v="310"/>
    <b v="0"/>
    <s v="technology/wearables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n v="788.5333333333333"/>
    <x v="0"/>
    <s v="USD"/>
    <n v="1421208000"/>
    <n v="1418315852"/>
    <b v="0"/>
    <n v="15"/>
    <b v="0"/>
    <s v="technology/wearables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n v="50.29767441860465"/>
    <x v="0"/>
    <s v="USD"/>
    <n v="1420088340"/>
    <n v="1417410964"/>
    <b v="0"/>
    <n v="215"/>
    <b v="0"/>
    <s v="technology/wearables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n v="68.333333333333329"/>
    <x v="0"/>
    <s v="USD"/>
    <n v="1409602217"/>
    <n v="1405714217"/>
    <b v="0"/>
    <n v="3"/>
    <b v="0"/>
    <s v="technology/wearables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n v="7.5"/>
    <x v="0"/>
    <s v="USD"/>
    <n v="1407811627"/>
    <n v="1402627627"/>
    <b v="0"/>
    <n v="2"/>
    <b v="0"/>
    <s v="technology/wearables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n v="34.269230769230766"/>
    <x v="0"/>
    <s v="USD"/>
    <n v="1420095540"/>
    <n v="1417558804"/>
    <b v="0"/>
    <n v="26"/>
    <b v="0"/>
    <s v="technology/wearables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n v="61.291666666666664"/>
    <x v="5"/>
    <s v="CAD"/>
    <n v="1423333581"/>
    <n v="1420741581"/>
    <b v="0"/>
    <n v="24"/>
    <b v="0"/>
    <s v="technology/wearables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n v="133.25"/>
    <x v="13"/>
    <s v="EUR"/>
    <n v="1467106895"/>
    <n v="1463218895"/>
    <b v="0"/>
    <n v="96"/>
    <b v="0"/>
    <s v="technology/wearables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n v="65.17647058823529"/>
    <x v="0"/>
    <s v="USD"/>
    <n v="1463821338"/>
    <n v="1461229338"/>
    <b v="0"/>
    <n v="17"/>
    <b v="0"/>
    <s v="technology/wearables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n v="93.90425531914893"/>
    <x v="0"/>
    <s v="USD"/>
    <n v="1472920909"/>
    <n v="1467736909"/>
    <b v="0"/>
    <n v="94"/>
    <b v="0"/>
    <s v="technology/wearables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n v="150.65116279069767"/>
    <x v="0"/>
    <s v="USD"/>
    <n v="1410955331"/>
    <n v="1407931331"/>
    <b v="0"/>
    <n v="129"/>
    <b v="0"/>
    <s v="technology/wearables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n v="1"/>
    <x v="0"/>
    <s v="USD"/>
    <n v="1477509604"/>
    <n v="1474917604"/>
    <b v="0"/>
    <n v="1"/>
    <b v="0"/>
    <s v="technology/wearables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n v="1.06E-3"/>
    <x v="2"/>
    <n v="13.25"/>
    <x v="0"/>
    <s v="USD"/>
    <n v="1489512122"/>
    <n v="1486923722"/>
    <b v="0"/>
    <n v="4"/>
    <b v="0"/>
    <s v="technology/wearables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n v="99.333333333333329"/>
    <x v="0"/>
    <s v="USD"/>
    <n v="1477949764"/>
    <n v="1474493764"/>
    <b v="0"/>
    <n v="3"/>
    <b v="0"/>
    <s v="technology/wearables"/>
    <x v="2"/>
    <x v="8"/>
    <x v="683"/>
  </r>
  <r>
    <n v="684"/>
    <s v="Arcus Motion Analyzer | The Versatile Smart Ring"/>
    <s v="Arcus gives your fingers super powers."/>
    <n v="320000"/>
    <n v="23948"/>
    <n v="7.4837500000000001E-2"/>
    <x v="2"/>
    <n v="177.39259259259259"/>
    <x v="0"/>
    <s v="USD"/>
    <n v="1406257200"/>
    <n v="1403176891"/>
    <b v="0"/>
    <n v="135"/>
    <b v="0"/>
    <s v="technology/wearables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n v="55.3"/>
    <x v="0"/>
    <s v="USD"/>
    <n v="1421095672"/>
    <n v="1417207672"/>
    <b v="0"/>
    <n v="10"/>
    <b v="0"/>
    <s v="technology/wearables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e v="#DIV/0!"/>
    <x v="13"/>
    <s v="EUR"/>
    <n v="1438618170"/>
    <n v="1436026170"/>
    <b v="0"/>
    <n v="0"/>
    <b v="0"/>
    <s v="technology/wearables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n v="591.66666666666663"/>
    <x v="14"/>
    <s v="MXN"/>
    <n v="1486317653"/>
    <n v="1481133653"/>
    <b v="0"/>
    <n v="6"/>
    <b v="0"/>
    <s v="technology/wearables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n v="405.5"/>
    <x v="0"/>
    <s v="USD"/>
    <n v="1444876253"/>
    <n v="1442284253"/>
    <b v="0"/>
    <n v="36"/>
    <b v="0"/>
    <s v="technology/wearables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n v="343.14732142857144"/>
    <x v="0"/>
    <s v="USD"/>
    <n v="1481173140"/>
    <n v="1478016097"/>
    <b v="0"/>
    <n v="336"/>
    <b v="0"/>
    <s v="technology/wearables"/>
    <x v="2"/>
    <x v="8"/>
    <x v="689"/>
  </r>
  <r>
    <n v="690"/>
    <s v="BLOXSHIELD"/>
    <s v="A radiation shield for your fitness tracker, smartwatch or other wearable smart device"/>
    <n v="20000"/>
    <n v="2468"/>
    <n v="0.1234"/>
    <x v="2"/>
    <n v="72.588235294117652"/>
    <x v="0"/>
    <s v="USD"/>
    <n v="1473400800"/>
    <n v="1469718841"/>
    <b v="0"/>
    <n v="34"/>
    <b v="0"/>
    <s v="technology/wearables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n v="26"/>
    <x v="0"/>
    <s v="USD"/>
    <n v="1435711246"/>
    <n v="1433292046"/>
    <b v="0"/>
    <n v="10"/>
    <b v="0"/>
    <s v="technology/wearables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n v="6.4975124378109452"/>
    <x v="1"/>
    <s v="GBP"/>
    <n v="1482397263"/>
    <n v="1479805263"/>
    <b v="0"/>
    <n v="201"/>
    <b v="0"/>
    <s v="technology/wearables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n v="119.38513513513513"/>
    <x v="0"/>
    <s v="USD"/>
    <n v="1430421827"/>
    <n v="1427829827"/>
    <b v="0"/>
    <n v="296"/>
    <b v="0"/>
    <s v="technology/wearables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n v="84.285714285714292"/>
    <x v="0"/>
    <s v="USD"/>
    <n v="1485964559"/>
    <n v="1483372559"/>
    <b v="0"/>
    <n v="7"/>
    <b v="0"/>
    <s v="technology/wearables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n v="90.857142857142861"/>
    <x v="0"/>
    <s v="USD"/>
    <n v="1414758620"/>
    <n v="1412166620"/>
    <b v="0"/>
    <n v="7"/>
    <b v="0"/>
    <s v="technology/wearables"/>
    <x v="2"/>
    <x v="8"/>
    <x v="695"/>
  </r>
  <r>
    <n v="696"/>
    <s v="trustee"/>
    <s v="Show your fidelity by wearing the Trustee rings! Show where you are (at)!"/>
    <n v="175000"/>
    <n v="1"/>
    <n v="5.7142857142857145E-6"/>
    <x v="2"/>
    <n v="1"/>
    <x v="9"/>
    <s v="EUR"/>
    <n v="1406326502"/>
    <n v="1403734502"/>
    <b v="0"/>
    <n v="1"/>
    <b v="0"/>
    <s v="technology/wearables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n v="20.342105263157894"/>
    <x v="12"/>
    <s v="EUR"/>
    <n v="1454502789"/>
    <n v="1453206789"/>
    <b v="0"/>
    <n v="114"/>
    <b v="0"/>
    <s v="technology/wearables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n v="530.68965517241384"/>
    <x v="0"/>
    <s v="USD"/>
    <n v="1411005600"/>
    <n v="1408141245"/>
    <b v="0"/>
    <n v="29"/>
    <b v="0"/>
    <s v="technology/wearables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n v="120.39184269662923"/>
    <x v="0"/>
    <s v="USD"/>
    <n v="1385136000"/>
    <n v="1381923548"/>
    <b v="0"/>
    <n v="890"/>
    <b v="0"/>
    <s v="technology/wearables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n v="13"/>
    <x v="3"/>
    <s v="EUR"/>
    <n v="1484065881"/>
    <n v="1481473881"/>
    <b v="0"/>
    <n v="31"/>
    <b v="0"/>
    <s v="technology/wearables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n v="291.33333333333331"/>
    <x v="1"/>
    <s v="GBP"/>
    <n v="1406130880"/>
    <n v="1403538880"/>
    <b v="0"/>
    <n v="21"/>
    <b v="0"/>
    <s v="technology/wearables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n v="124.9191891891892"/>
    <x v="0"/>
    <s v="USD"/>
    <n v="1480011987"/>
    <n v="1477416387"/>
    <b v="0"/>
    <n v="37"/>
    <b v="0"/>
    <s v="technology/wearables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n v="119.57142857142857"/>
    <x v="0"/>
    <s v="USD"/>
    <n v="1485905520"/>
    <n v="1481150949"/>
    <b v="0"/>
    <n v="7"/>
    <b v="0"/>
    <s v="technology/wearables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n v="120.25"/>
    <x v="5"/>
    <s v="CAD"/>
    <n v="1487565468"/>
    <n v="1482381468"/>
    <b v="0"/>
    <n v="4"/>
    <b v="0"/>
    <s v="technology/wearables"/>
    <x v="2"/>
    <x v="8"/>
    <x v="704"/>
  </r>
  <r>
    <n v="705"/>
    <s v="SomnoScope"/>
    <s v="The closest thing ever to the Holy Grail of wearables technology"/>
    <n v="100000"/>
    <n v="977"/>
    <n v="9.7699999999999992E-3"/>
    <x v="2"/>
    <n v="195.4"/>
    <x v="9"/>
    <s v="EUR"/>
    <n v="1484999278"/>
    <n v="1482407278"/>
    <b v="0"/>
    <n v="5"/>
    <b v="0"/>
    <s v="technology/wearables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e v="#DIV/0!"/>
    <x v="3"/>
    <s v="EUR"/>
    <n v="1481740740"/>
    <n v="1478130783"/>
    <b v="0"/>
    <n v="0"/>
    <b v="0"/>
    <s v="technology/wearables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n v="117.69868421052631"/>
    <x v="1"/>
    <s v="GBP"/>
    <n v="1483286127"/>
    <n v="1479830127"/>
    <b v="0"/>
    <n v="456"/>
    <b v="0"/>
    <s v="technology/wearables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n v="23.948509485094849"/>
    <x v="1"/>
    <s v="GBP"/>
    <n v="1410616600"/>
    <n v="1405432600"/>
    <b v="0"/>
    <n v="369"/>
    <b v="0"/>
    <s v="technology/wearables"/>
    <x v="2"/>
    <x v="8"/>
    <x v="708"/>
  </r>
  <r>
    <n v="709"/>
    <s v="lumiglove"/>
    <s v="A &quot;handheld&quot; light, which eases the way you illuminate objects and/or paths."/>
    <n v="15000"/>
    <n v="61"/>
    <n v="4.0666666666666663E-3"/>
    <x v="2"/>
    <n v="30.5"/>
    <x v="0"/>
    <s v="USD"/>
    <n v="1417741159"/>
    <n v="1415149159"/>
    <b v="0"/>
    <n v="2"/>
    <b v="0"/>
    <s v="technology/wearables"/>
    <x v="2"/>
    <x v="8"/>
    <x v="709"/>
  </r>
  <r>
    <n v="710"/>
    <s v="Hate York Shirt 2.0"/>
    <s v="Shirts, so technologically advanced, they connect mentally to their audience upon sight."/>
    <n v="1200"/>
    <n v="0"/>
    <n v="0"/>
    <x v="2"/>
    <e v="#DIV/0!"/>
    <x v="5"/>
    <s v="CAD"/>
    <n v="1408495440"/>
    <n v="1405640302"/>
    <b v="0"/>
    <n v="0"/>
    <b v="0"/>
    <s v="technology/wearables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n v="99.973372781065095"/>
    <x v="9"/>
    <s v="EUR"/>
    <n v="1481716868"/>
    <n v="1478257268"/>
    <b v="0"/>
    <n v="338"/>
    <b v="0"/>
    <s v="technology/wearables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n v="26.25"/>
    <x v="0"/>
    <s v="USD"/>
    <n v="1455466832"/>
    <n v="1452874832"/>
    <b v="0"/>
    <n v="4"/>
    <b v="0"/>
    <s v="technology/wearables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n v="199"/>
    <x v="13"/>
    <s v="EUR"/>
    <n v="1465130532"/>
    <n v="1462538532"/>
    <b v="0"/>
    <n v="1"/>
    <b v="0"/>
    <s v="technology/wearables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n v="80.321428571428569"/>
    <x v="0"/>
    <s v="USD"/>
    <n v="1488308082"/>
    <n v="1483124082"/>
    <b v="0"/>
    <n v="28"/>
    <b v="0"/>
    <s v="technology/wearables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n v="115.75"/>
    <x v="0"/>
    <s v="USD"/>
    <n v="1446693040"/>
    <n v="1443233440"/>
    <b v="0"/>
    <n v="12"/>
    <b v="0"/>
    <s v="technology/wearables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n v="44.6875"/>
    <x v="0"/>
    <s v="USD"/>
    <n v="1417392000"/>
    <n v="1414511307"/>
    <b v="0"/>
    <n v="16"/>
    <b v="0"/>
    <s v="technology/wearables"/>
    <x v="2"/>
    <x v="8"/>
    <x v="716"/>
  </r>
  <r>
    <n v="717"/>
    <s v="cool air belt"/>
    <s v="Cool air flowing under clothing keeps you cool."/>
    <n v="100000"/>
    <n v="305"/>
    <n v="3.0500000000000002E-3"/>
    <x v="2"/>
    <n v="76.25"/>
    <x v="0"/>
    <s v="USD"/>
    <n v="1409949002"/>
    <n v="1407357002"/>
    <b v="0"/>
    <n v="4"/>
    <b v="0"/>
    <s v="technology/wearables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n v="22.5"/>
    <x v="0"/>
    <s v="USD"/>
    <n v="1487397540"/>
    <n v="1484684247"/>
    <b v="0"/>
    <n v="4"/>
    <b v="0"/>
    <s v="technology/wearables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n v="19.399999999999999"/>
    <x v="0"/>
    <s v="USD"/>
    <n v="1456189076"/>
    <n v="1454979476"/>
    <b v="0"/>
    <n v="10"/>
    <b v="0"/>
    <s v="technology/wearables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n v="66.707317073170728"/>
    <x v="0"/>
    <s v="USD"/>
    <n v="1327851291"/>
    <n v="1325432091"/>
    <b v="0"/>
    <n v="41"/>
    <b v="1"/>
    <s v="publishing/nonfiction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n v="84.142857142857139"/>
    <x v="0"/>
    <s v="USD"/>
    <n v="1406900607"/>
    <n v="1403012607"/>
    <b v="0"/>
    <n v="119"/>
    <b v="1"/>
    <s v="publishing/nonfiction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n v="215.72549019607843"/>
    <x v="0"/>
    <s v="USD"/>
    <n v="1333909178"/>
    <n v="1331320778"/>
    <b v="0"/>
    <n v="153"/>
    <b v="1"/>
    <s v="publishing/nonfiction"/>
    <x v="3"/>
    <x v="9"/>
    <x v="722"/>
  </r>
  <r>
    <n v="723"/>
    <s v="The 2015 Pro Football Beast Book"/>
    <s v="The Definitive (and Slightly Ridiculous) Guide to Enjoying the 2015 Pro Football Season"/>
    <n v="5000"/>
    <n v="5469"/>
    <n v="1.0938000000000001"/>
    <x v="0"/>
    <n v="54.69"/>
    <x v="0"/>
    <s v="USD"/>
    <n v="1438228740"/>
    <n v="1435606549"/>
    <b v="0"/>
    <n v="100"/>
    <b v="1"/>
    <s v="publishing/nonfiction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n v="51.62944055944056"/>
    <x v="0"/>
    <s v="USD"/>
    <n v="1309447163"/>
    <n v="1306855163"/>
    <b v="0"/>
    <n v="143"/>
    <b v="1"/>
    <s v="publishing/nonfiction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n v="143.35714285714286"/>
    <x v="0"/>
    <s v="USD"/>
    <n v="1450018912"/>
    <n v="1447426912"/>
    <b v="0"/>
    <n v="140"/>
    <b v="1"/>
    <s v="publishing/nonfiction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n v="72.428571428571431"/>
    <x v="0"/>
    <s v="USD"/>
    <n v="1365728487"/>
    <n v="1363136487"/>
    <b v="0"/>
    <n v="35"/>
    <b v="1"/>
    <s v="publishing/nonfiction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n v="36.530201342281877"/>
    <x v="0"/>
    <s v="USD"/>
    <n v="1358198400"/>
    <n v="1354580949"/>
    <b v="0"/>
    <n v="149"/>
    <b v="1"/>
    <s v="publishing/nonfiction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n v="60.903461538461535"/>
    <x v="0"/>
    <s v="USD"/>
    <n v="1313957157"/>
    <n v="1310069157"/>
    <b v="0"/>
    <n v="130"/>
    <b v="1"/>
    <s v="publishing/nonfiction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n v="43.55"/>
    <x v="0"/>
    <s v="USD"/>
    <n v="1348028861"/>
    <n v="1342844861"/>
    <b v="0"/>
    <n v="120"/>
    <b v="1"/>
    <s v="publishing/nonfiction"/>
    <x v="3"/>
    <x v="9"/>
    <x v="729"/>
  </r>
  <r>
    <n v="730"/>
    <s v="Encyclopedia of Surfing"/>
    <s v="A Massive but Cheerful Online Digital Archive of Surfing"/>
    <n v="20000"/>
    <n v="26438"/>
    <n v="1.3219000000000001"/>
    <x v="0"/>
    <n v="99.766037735849054"/>
    <x v="0"/>
    <s v="USD"/>
    <n v="1323280391"/>
    <n v="1320688391"/>
    <b v="0"/>
    <n v="265"/>
    <b v="1"/>
    <s v="publishing/nonfiction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n v="88.732394366197184"/>
    <x v="0"/>
    <s v="USD"/>
    <n v="1327212000"/>
    <n v="1322852747"/>
    <b v="0"/>
    <n v="71"/>
    <b v="1"/>
    <s v="publishing/nonfiction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n v="4.9230769230769234"/>
    <x v="1"/>
    <s v="GBP"/>
    <n v="1380449461"/>
    <n v="1375265461"/>
    <b v="0"/>
    <n v="13"/>
    <b v="1"/>
    <s v="publishing/nonfiction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n v="17.822485207100591"/>
    <x v="1"/>
    <s v="GBP"/>
    <n v="1387533892"/>
    <n v="1384941892"/>
    <b v="0"/>
    <n v="169"/>
    <b v="1"/>
    <s v="publishing/nonfiction"/>
    <x v="3"/>
    <x v="9"/>
    <x v="733"/>
  </r>
  <r>
    <n v="734"/>
    <s v="Sideswiped"/>
    <s v="Sideswiped is my story of growing in and trusting God through the mess and mysteries of life."/>
    <n v="8500"/>
    <n v="10670"/>
    <n v="1.2552941176470589"/>
    <x v="0"/>
    <n v="187.19298245614036"/>
    <x v="5"/>
    <s v="CAD"/>
    <n v="1431147600"/>
    <n v="1428465420"/>
    <b v="0"/>
    <n v="57"/>
    <b v="1"/>
    <s v="publishing/nonfiction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n v="234.80786026200875"/>
    <x v="0"/>
    <s v="USD"/>
    <n v="1417653540"/>
    <n v="1414975346"/>
    <b v="0"/>
    <n v="229"/>
    <b v="1"/>
    <s v="publishing/nonfiction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n v="105.04629629629629"/>
    <x v="0"/>
    <s v="USD"/>
    <n v="1385009940"/>
    <n v="1383327440"/>
    <b v="0"/>
    <n v="108"/>
    <b v="1"/>
    <s v="publishing/nonfiction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n v="56.666666666666664"/>
    <x v="0"/>
    <s v="USD"/>
    <n v="1392408000"/>
    <n v="1390890987"/>
    <b v="0"/>
    <n v="108"/>
    <b v="1"/>
    <s v="publishing/nonfiction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n v="39.048780487804876"/>
    <x v="0"/>
    <s v="USD"/>
    <n v="1417409940"/>
    <n v="1414765794"/>
    <b v="0"/>
    <n v="41"/>
    <b v="1"/>
    <s v="publishing/nonfiction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n v="68.345323741007192"/>
    <x v="0"/>
    <s v="USD"/>
    <n v="1407758629"/>
    <n v="1404907429"/>
    <b v="0"/>
    <n v="139"/>
    <b v="1"/>
    <s v="publishing/nonfiction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n v="169.57894736842104"/>
    <x v="0"/>
    <s v="USD"/>
    <n v="1434857482"/>
    <n v="1433647882"/>
    <b v="0"/>
    <n v="19"/>
    <b v="1"/>
    <s v="publishing/nonfiction"/>
    <x v="3"/>
    <x v="9"/>
    <x v="740"/>
  </r>
  <r>
    <n v="741"/>
    <s v="reVILNA: the vilna ghetto project"/>
    <s v="A revolutionary digital mapping project of the Vilna Ghetto"/>
    <n v="13000"/>
    <n v="13293.8"/>
    <n v="1.0226"/>
    <x v="0"/>
    <n v="141.42340425531913"/>
    <x v="0"/>
    <s v="USD"/>
    <n v="1370964806"/>
    <n v="1367940806"/>
    <b v="0"/>
    <n v="94"/>
    <b v="1"/>
    <s v="publishing/nonfiction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n v="67.391304347826093"/>
    <x v="0"/>
    <s v="USD"/>
    <n v="1395435712"/>
    <n v="1392847312"/>
    <b v="0"/>
    <n v="23"/>
    <b v="1"/>
    <s v="publishing/nonfiction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n v="54.266666666666666"/>
    <x v="0"/>
    <s v="USD"/>
    <n v="1334610000"/>
    <n v="1332435685"/>
    <b v="0"/>
    <n v="15"/>
    <b v="1"/>
    <s v="publishing/nonfiction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n v="82.516129032258064"/>
    <x v="0"/>
    <s v="USD"/>
    <n v="1355439503"/>
    <n v="1352847503"/>
    <b v="0"/>
    <n v="62"/>
    <b v="1"/>
    <s v="publishing/nonfiction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n v="53.729729729729726"/>
    <x v="0"/>
    <s v="USD"/>
    <n v="1367588645"/>
    <n v="1364996645"/>
    <b v="0"/>
    <n v="74"/>
    <b v="1"/>
    <s v="publishing/nonfiction"/>
    <x v="3"/>
    <x v="9"/>
    <x v="745"/>
  </r>
  <r>
    <n v="746"/>
    <s v="Attention: People With Body Parts"/>
    <s v="This is a book of letters. Letters to our body parts."/>
    <n v="2987"/>
    <n v="3318"/>
    <n v="1.1108135252761968"/>
    <x v="0"/>
    <n v="34.206185567010309"/>
    <x v="0"/>
    <s v="USD"/>
    <n v="1348372740"/>
    <n v="1346806909"/>
    <b v="0"/>
    <n v="97"/>
    <b v="1"/>
    <s v="publishing/nonfiction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n v="127.32727272727273"/>
    <x v="9"/>
    <s v="EUR"/>
    <n v="1421319240"/>
    <n v="1418649019"/>
    <b v="0"/>
    <n v="55"/>
    <b v="1"/>
    <s v="publishing/nonfiction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n v="45.56818181818182"/>
    <x v="0"/>
    <s v="USD"/>
    <n v="1407701966"/>
    <n v="1405109966"/>
    <b v="0"/>
    <n v="44"/>
    <b v="1"/>
    <s v="publishing/nonfiction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n v="95.963636363636368"/>
    <x v="0"/>
    <s v="USD"/>
    <n v="1485642930"/>
    <n v="1483050930"/>
    <b v="0"/>
    <n v="110"/>
    <b v="1"/>
    <s v="publishing/nonfiction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n v="77.271186440677965"/>
    <x v="0"/>
    <s v="USD"/>
    <n v="1361739872"/>
    <n v="1359147872"/>
    <b v="0"/>
    <n v="59"/>
    <b v="1"/>
    <s v="publishing/nonfiction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n v="57.338709677419352"/>
    <x v="0"/>
    <s v="USD"/>
    <n v="1312470475"/>
    <n v="1308496075"/>
    <b v="0"/>
    <n v="62"/>
    <b v="1"/>
    <s v="publishing/nonfiction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n v="53.19047619047619"/>
    <x v="2"/>
    <s v="AUD"/>
    <n v="1476615600"/>
    <n v="1474884417"/>
    <b v="0"/>
    <n v="105"/>
    <b v="1"/>
    <s v="publishing/nonfiction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n v="492.30769230769232"/>
    <x v="0"/>
    <s v="USD"/>
    <n v="1423922991"/>
    <n v="1421330991"/>
    <b v="0"/>
    <n v="26"/>
    <b v="1"/>
    <s v="publishing/nonfiction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n v="42.346938775510203"/>
    <x v="0"/>
    <s v="USD"/>
    <n v="1357408721"/>
    <n v="1354816721"/>
    <b v="0"/>
    <n v="49"/>
    <b v="1"/>
    <s v="publishing/nonfiction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n v="37.466029411764708"/>
    <x v="0"/>
    <s v="USD"/>
    <n v="1369010460"/>
    <n v="1366381877"/>
    <b v="0"/>
    <n v="68"/>
    <b v="1"/>
    <s v="publishing/nonfiction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n v="37.454545454545453"/>
    <x v="0"/>
    <s v="USD"/>
    <n v="1303147459"/>
    <n v="1297880659"/>
    <b v="0"/>
    <n v="22"/>
    <b v="1"/>
    <s v="publishing/nonfiction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n v="33.055555555555557"/>
    <x v="0"/>
    <s v="USD"/>
    <n v="1354756714"/>
    <n v="1353547114"/>
    <b v="0"/>
    <n v="18"/>
    <b v="1"/>
    <s v="publishing/nonfiction"/>
    <x v="3"/>
    <x v="9"/>
    <x v="757"/>
  </r>
  <r>
    <n v="758"/>
    <s v="Publish Waiting On Humanity"/>
    <s v="I am publishing my book, Waiting on Humanity and need some finishing funds to do so."/>
    <n v="2500"/>
    <n v="2550"/>
    <n v="1.02"/>
    <x v="0"/>
    <n v="134.21052631578948"/>
    <x v="0"/>
    <s v="USD"/>
    <n v="1286568268"/>
    <n v="1283976268"/>
    <b v="0"/>
    <n v="19"/>
    <b v="1"/>
    <s v="publishing/nonfiction"/>
    <x v="3"/>
    <x v="9"/>
    <x v="758"/>
  </r>
  <r>
    <n v="759"/>
    <s v="Wild Ruins"/>
    <s v="Help me search for the lost ruins of the UK. A unique guide to  lesser known and somewhat known ruins of Britain."/>
    <n v="5000"/>
    <n v="5096"/>
    <n v="1.0192000000000001"/>
    <x v="0"/>
    <n v="51.474747474747474"/>
    <x v="1"/>
    <s v="GBP"/>
    <n v="1404892539"/>
    <n v="1401436539"/>
    <b v="0"/>
    <n v="99"/>
    <b v="1"/>
    <s v="publishing/nonfiction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e v="#DIV/0!"/>
    <x v="0"/>
    <s v="USD"/>
    <n v="1480188013"/>
    <n v="1477592413"/>
    <b v="0"/>
    <n v="0"/>
    <b v="0"/>
    <s v="publishing/fiction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n v="4.7E-2"/>
    <x v="2"/>
    <n v="39.166666666666664"/>
    <x v="0"/>
    <s v="USD"/>
    <n v="1391364126"/>
    <n v="1388772126"/>
    <b v="0"/>
    <n v="6"/>
    <b v="0"/>
    <s v="publishing/fiction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e v="#DIV/0!"/>
    <x v="14"/>
    <s v="MXN"/>
    <n v="1480831200"/>
    <n v="1479328570"/>
    <b v="0"/>
    <n v="0"/>
    <b v="0"/>
    <s v="publishing/fiction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n v="5"/>
    <x v="1"/>
    <s v="GBP"/>
    <n v="1376563408"/>
    <n v="1373971408"/>
    <b v="0"/>
    <n v="1"/>
    <b v="0"/>
    <s v="publishing/fiction"/>
    <x v="3"/>
    <x v="10"/>
    <x v="763"/>
  </r>
  <r>
    <n v="764"/>
    <s v="[JOE]KES"/>
    <s v="[JOE]KES is a book full of over 200 original, sometimes funny, pun-ish Joekes. If you hate the book, use it as a coster!"/>
    <n v="5000"/>
    <n v="0"/>
    <n v="0"/>
    <x v="2"/>
    <e v="#DIV/0!"/>
    <x v="0"/>
    <s v="USD"/>
    <n v="1441858161"/>
    <n v="1439266161"/>
    <b v="0"/>
    <n v="0"/>
    <b v="0"/>
    <s v="publishing/fiction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n v="57.295454545454547"/>
    <x v="0"/>
    <s v="USD"/>
    <n v="1413723684"/>
    <n v="1411131684"/>
    <b v="0"/>
    <n v="44"/>
    <b v="0"/>
    <s v="publishing/fiction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e v="#DIV/0!"/>
    <x v="5"/>
    <s v="CAD"/>
    <n v="1424112483"/>
    <n v="1421520483"/>
    <b v="0"/>
    <n v="0"/>
    <b v="0"/>
    <s v="publishing/fiction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n v="59"/>
    <x v="0"/>
    <s v="USD"/>
    <n v="1432178810"/>
    <n v="1429586810"/>
    <b v="0"/>
    <n v="3"/>
    <b v="0"/>
    <s v="publishing/fiction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e v="#DIV/0!"/>
    <x v="0"/>
    <s v="USD"/>
    <n v="1387169890"/>
    <n v="1384577890"/>
    <b v="0"/>
    <n v="0"/>
    <b v="0"/>
    <s v="publishing/fiction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n v="31.846153846153847"/>
    <x v="0"/>
    <s v="USD"/>
    <n v="1388102094"/>
    <n v="1385510094"/>
    <b v="0"/>
    <n v="52"/>
    <b v="0"/>
    <s v="publishing/fiction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e v="#DIV/0!"/>
    <x v="0"/>
    <s v="USD"/>
    <n v="1361750369"/>
    <n v="1358294369"/>
    <b v="0"/>
    <n v="0"/>
    <b v="0"/>
    <s v="publishing/fiction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n v="10"/>
    <x v="0"/>
    <s v="USD"/>
    <n v="1454183202"/>
    <n v="1449863202"/>
    <b v="0"/>
    <n v="1"/>
    <b v="0"/>
    <s v="publishing/fiction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n v="50"/>
    <x v="0"/>
    <s v="USD"/>
    <n v="1257047940"/>
    <n v="1252718519"/>
    <b v="0"/>
    <n v="1"/>
    <b v="0"/>
    <s v="publishing/fiction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n v="16"/>
    <x v="1"/>
    <s v="GBP"/>
    <n v="1431298860"/>
    <n v="1428341985"/>
    <b v="0"/>
    <n v="2"/>
    <b v="0"/>
    <s v="publishing/fiction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n v="39"/>
    <x v="0"/>
    <s v="USD"/>
    <n v="1393181018"/>
    <n v="1390589018"/>
    <b v="0"/>
    <n v="9"/>
    <b v="0"/>
    <s v="publishing/fiction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n v="34"/>
    <x v="0"/>
    <s v="USD"/>
    <n v="1323998795"/>
    <n v="1321406795"/>
    <b v="0"/>
    <n v="5"/>
    <b v="0"/>
    <s v="publishing/fiction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n v="63.122807017543863"/>
    <x v="0"/>
    <s v="USD"/>
    <n v="1444539600"/>
    <n v="1441297645"/>
    <b v="0"/>
    <n v="57"/>
    <b v="0"/>
    <s v="publishing/fiction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n v="7"/>
    <x v="0"/>
    <s v="USD"/>
    <n v="1375313577"/>
    <n v="1372721577"/>
    <b v="0"/>
    <n v="3"/>
    <b v="0"/>
    <s v="publishing/fiction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n v="2"/>
    <x v="0"/>
    <s v="USD"/>
    <n v="1398876680"/>
    <n v="1396284680"/>
    <b v="0"/>
    <n v="1"/>
    <b v="0"/>
    <s v="publishing/fiction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n v="66.666666666666671"/>
    <x v="0"/>
    <s v="USD"/>
    <n v="1287115200"/>
    <n v="1284567905"/>
    <b v="0"/>
    <n v="6"/>
    <b v="0"/>
    <s v="publishing/fiction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n v="1.04"/>
    <x v="0"/>
    <n v="38.518518518518519"/>
    <x v="0"/>
    <s v="USD"/>
    <n v="1304439025"/>
    <n v="1301847025"/>
    <b v="0"/>
    <n v="27"/>
    <b v="1"/>
    <s v="music/rock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n v="42.609200000000001"/>
    <x v="0"/>
    <s v="USD"/>
    <n v="1370649674"/>
    <n v="1368057674"/>
    <b v="0"/>
    <n v="25"/>
    <b v="1"/>
    <s v="music/rock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n v="50"/>
    <x v="0"/>
    <s v="USD"/>
    <n v="1345918302"/>
    <n v="1343326302"/>
    <b v="0"/>
    <n v="14"/>
    <b v="1"/>
    <s v="music/rock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n v="63.485714285714288"/>
    <x v="0"/>
    <s v="USD"/>
    <n v="1335564000"/>
    <n v="1332182049"/>
    <b v="0"/>
    <n v="35"/>
    <b v="1"/>
    <s v="music/rock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n v="102.5"/>
    <x v="0"/>
    <s v="USD"/>
    <n v="1395023719"/>
    <n v="1391571319"/>
    <b v="0"/>
    <n v="10"/>
    <b v="1"/>
    <s v="music/rock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n v="31.142758620689655"/>
    <x v="0"/>
    <s v="USD"/>
    <n v="1362060915"/>
    <n v="1359468915"/>
    <b v="0"/>
    <n v="29"/>
    <b v="1"/>
    <s v="music/rock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n v="162.27272727272728"/>
    <x v="0"/>
    <s v="USD"/>
    <n v="1336751220"/>
    <n v="1331774434"/>
    <b v="0"/>
    <n v="44"/>
    <b v="1"/>
    <s v="music/rock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n v="80.588235294117652"/>
    <x v="0"/>
    <s v="USD"/>
    <n v="1383318226"/>
    <n v="1380726226"/>
    <b v="0"/>
    <n v="17"/>
    <b v="1"/>
    <s v="music/rock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n v="59.85441176470588"/>
    <x v="0"/>
    <s v="USD"/>
    <n v="1341633540"/>
    <n v="1338336588"/>
    <b v="0"/>
    <n v="34"/>
    <b v="1"/>
    <s v="music/rock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n v="132.85714285714286"/>
    <x v="0"/>
    <s v="USD"/>
    <n v="1358755140"/>
    <n v="1357187280"/>
    <b v="0"/>
    <n v="14"/>
    <b v="1"/>
    <s v="music/rock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n v="92.547820512820508"/>
    <x v="0"/>
    <s v="USD"/>
    <n v="1359680939"/>
    <n v="1357088939"/>
    <b v="0"/>
    <n v="156"/>
    <b v="1"/>
    <s v="music/rock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n v="60.859375"/>
    <x v="0"/>
    <s v="USD"/>
    <n v="1384322340"/>
    <n v="1381430646"/>
    <b v="0"/>
    <n v="128"/>
    <b v="1"/>
    <s v="music/rock"/>
    <x v="4"/>
    <x v="11"/>
    <x v="791"/>
  </r>
  <r>
    <n v="792"/>
    <s v="&quot;Believable Lies&quot; - The Album"/>
    <s v="Rock n' Roll about the intersection of lies and belief: the Believable Lie."/>
    <n v="2500"/>
    <n v="2511.11"/>
    <n v="1.0044440000000001"/>
    <x v="0"/>
    <n v="41.851833333333339"/>
    <x v="0"/>
    <s v="USD"/>
    <n v="1383861483"/>
    <n v="1381265883"/>
    <b v="0"/>
    <n v="60"/>
    <b v="1"/>
    <s v="music/rock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n v="88.325937499999995"/>
    <x v="0"/>
    <s v="USD"/>
    <n v="1372827540"/>
    <n v="1371491244"/>
    <b v="0"/>
    <n v="32"/>
    <b v="1"/>
    <s v="music/rock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n v="158.96226415094338"/>
    <x v="0"/>
    <s v="USD"/>
    <n v="1315242360"/>
    <n v="1310438737"/>
    <b v="0"/>
    <n v="53"/>
    <b v="1"/>
    <s v="music/rock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n v="85.054347826086953"/>
    <x v="0"/>
    <s v="USD"/>
    <n v="1333774740"/>
    <n v="1330094566"/>
    <b v="0"/>
    <n v="184"/>
    <b v="1"/>
    <s v="music/rock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n v="112.61111111111111"/>
    <x v="0"/>
    <s v="USD"/>
    <n v="1379279400"/>
    <n v="1376687485"/>
    <b v="0"/>
    <n v="90"/>
    <b v="1"/>
    <s v="music/rock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n v="45.436619718309856"/>
    <x v="0"/>
    <s v="USD"/>
    <n v="1335672000"/>
    <n v="1332978688"/>
    <b v="0"/>
    <n v="71"/>
    <b v="1"/>
    <s v="music/rock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n v="46.218390804597703"/>
    <x v="0"/>
    <s v="USD"/>
    <n v="1412086187"/>
    <n v="1409494187"/>
    <b v="0"/>
    <n v="87"/>
    <b v="1"/>
    <s v="music/rock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n v="178.60714285714286"/>
    <x v="0"/>
    <s v="USD"/>
    <n v="1335542446"/>
    <n v="1332950446"/>
    <b v="0"/>
    <n v="28"/>
    <b v="1"/>
    <s v="music/rock"/>
    <x v="4"/>
    <x v="11"/>
    <x v="799"/>
  </r>
  <r>
    <n v="800"/>
    <s v="LF4 WildFire"/>
    <s v="Scotland's premier classic rock and metal festival, 3 days, 3-4 stages, family friendly,  for people of all ages"/>
    <n v="1500"/>
    <n v="2282"/>
    <n v="1.5213333333333334"/>
    <x v="0"/>
    <n v="40.75"/>
    <x v="1"/>
    <s v="GBP"/>
    <n v="1410431054"/>
    <n v="1407839054"/>
    <b v="0"/>
    <n v="56"/>
    <b v="1"/>
    <s v="music/rock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n v="43.733921568627444"/>
    <x v="0"/>
    <s v="USD"/>
    <n v="1309547120"/>
    <n v="1306955120"/>
    <b v="0"/>
    <n v="51"/>
    <b v="1"/>
    <s v="music/rock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n v="81.066666666666663"/>
    <x v="0"/>
    <s v="USD"/>
    <n v="1347854700"/>
    <n v="1343867524"/>
    <b v="0"/>
    <n v="75"/>
    <b v="1"/>
    <s v="music/rock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n v="74.60526315789474"/>
    <x v="0"/>
    <s v="USD"/>
    <n v="1306630800"/>
    <n v="1304376478"/>
    <b v="0"/>
    <n v="38"/>
    <b v="1"/>
    <s v="music/rock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n v="305.55555555555554"/>
    <x v="0"/>
    <s v="USD"/>
    <n v="1311393540"/>
    <n v="1309919526"/>
    <b v="0"/>
    <n v="18"/>
    <b v="1"/>
    <s v="music/rock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n v="58.333333333333336"/>
    <x v="0"/>
    <s v="USD"/>
    <n v="1310857200"/>
    <n v="1306525512"/>
    <b v="0"/>
    <n v="54"/>
    <b v="1"/>
    <s v="music/rock"/>
    <x v="4"/>
    <x v="11"/>
    <x v="805"/>
  </r>
  <r>
    <n v="806"/>
    <s v="Golden Animals NEW Album!"/>
    <s v="Help Golden Animals finish their NEW Album!"/>
    <n v="8000"/>
    <n v="8355"/>
    <n v="1.0443750000000001"/>
    <x v="0"/>
    <n v="117.67605633802818"/>
    <x v="0"/>
    <s v="USD"/>
    <n v="1315413339"/>
    <n v="1312821339"/>
    <b v="0"/>
    <n v="71"/>
    <b v="1"/>
    <s v="music/rock"/>
    <x v="4"/>
    <x v="11"/>
    <x v="806"/>
  </r>
  <r>
    <n v="807"/>
    <s v="Sic Vita - New EP Release - 2017"/>
    <s v="Join the Sic Vita family and lend a hand as we create a new album!"/>
    <n v="4000"/>
    <n v="4205"/>
    <n v="1.05125"/>
    <x v="0"/>
    <n v="73.771929824561397"/>
    <x v="0"/>
    <s v="USD"/>
    <n v="1488333600"/>
    <n v="1485270311"/>
    <b v="0"/>
    <n v="57"/>
    <b v="1"/>
    <s v="music/rock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n v="104.65116279069767"/>
    <x v="5"/>
    <s v="CAD"/>
    <n v="1419224340"/>
    <n v="1416363886"/>
    <b v="0"/>
    <n v="43"/>
    <b v="1"/>
    <s v="music/rock"/>
    <x v="4"/>
    <x v="11"/>
    <x v="808"/>
  </r>
  <r>
    <n v="809"/>
    <s v="Peter's New Album!!"/>
    <s v="Acknowledged songwriter looking to record album of new songs to secure a Publishing Contract"/>
    <n v="4000"/>
    <n v="4151"/>
    <n v="1.03775"/>
    <x v="0"/>
    <n v="79.82692307692308"/>
    <x v="0"/>
    <s v="USD"/>
    <n v="1390161630"/>
    <n v="1387569630"/>
    <b v="0"/>
    <n v="52"/>
    <b v="1"/>
    <s v="music/rock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n v="58.333333333333336"/>
    <x v="0"/>
    <s v="USD"/>
    <n v="1346462462"/>
    <n v="1343870462"/>
    <b v="0"/>
    <n v="27"/>
    <b v="1"/>
    <s v="music/rock"/>
    <x v="4"/>
    <x v="11"/>
    <x v="810"/>
  </r>
  <r>
    <n v="811"/>
    <s v="Love Water Tour"/>
    <s v="We need your financial support to cover the tour costs!  (Sound, lights, travel, stage design)"/>
    <n v="1000"/>
    <n v="1040"/>
    <n v="1.04"/>
    <x v="0"/>
    <n v="86.666666666666671"/>
    <x v="0"/>
    <s v="USD"/>
    <n v="1373475120"/>
    <n v="1371569202"/>
    <b v="0"/>
    <n v="12"/>
    <b v="1"/>
    <s v="music/rock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n v="27.606060606060606"/>
    <x v="0"/>
    <s v="USD"/>
    <n v="1362146280"/>
    <n v="1357604752"/>
    <b v="0"/>
    <n v="33"/>
    <b v="1"/>
    <s v="music/rock"/>
    <x v="4"/>
    <x v="11"/>
    <x v="812"/>
  </r>
  <r>
    <n v="813"/>
    <s v="Rules of Civility and Decent Behavior"/>
    <s v="A pre order campaign to fund the pressing of our second full length vinyl LP"/>
    <n v="1500"/>
    <n v="2399.94"/>
    <n v="1.59996"/>
    <x v="0"/>
    <n v="24.999375000000001"/>
    <x v="0"/>
    <s v="USD"/>
    <n v="1342825365"/>
    <n v="1340233365"/>
    <b v="0"/>
    <n v="96"/>
    <b v="1"/>
    <s v="music/rock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n v="45.464285714285715"/>
    <x v="0"/>
    <s v="USD"/>
    <n v="1306865040"/>
    <n v="1305568201"/>
    <b v="0"/>
    <n v="28"/>
    <b v="1"/>
    <s v="music/rock"/>
    <x v="4"/>
    <x v="11"/>
    <x v="814"/>
  </r>
  <r>
    <n v="815"/>
    <s v="Some Late Help for The Early Reset"/>
    <s v="Be a part of helping The Early Reset finish their new 7 song EP."/>
    <n v="4000"/>
    <n v="4280"/>
    <n v="1.07"/>
    <x v="0"/>
    <n v="99.534883720930239"/>
    <x v="0"/>
    <s v="USD"/>
    <n v="1414879303"/>
    <n v="1412287303"/>
    <b v="0"/>
    <n v="43"/>
    <b v="1"/>
    <s v="music/rock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n v="39.31"/>
    <x v="0"/>
    <s v="USD"/>
    <n v="1365489000"/>
    <n v="1362776043"/>
    <b v="0"/>
    <n v="205"/>
    <b v="1"/>
    <s v="music/rock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n v="89.419999999999987"/>
    <x v="0"/>
    <s v="USD"/>
    <n v="1331441940"/>
    <n v="1326810211"/>
    <b v="0"/>
    <n v="23"/>
    <b v="1"/>
    <s v="music/rock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n v="28.684210526315791"/>
    <x v="0"/>
    <s v="USD"/>
    <n v="1344358860"/>
    <n v="1343682681"/>
    <b v="0"/>
    <n v="19"/>
    <b v="1"/>
    <s v="music/rock"/>
    <x v="4"/>
    <x v="11"/>
    <x v="818"/>
  </r>
  <r>
    <n v="819"/>
    <s v="Winter Tour"/>
    <s v="We are touring the Southeast in support of our new EP"/>
    <n v="400"/>
    <n v="435"/>
    <n v="1.0874999999999999"/>
    <x v="0"/>
    <n v="31.071428571428573"/>
    <x v="0"/>
    <s v="USD"/>
    <n v="1387601040"/>
    <n v="1386806254"/>
    <b v="0"/>
    <n v="14"/>
    <b v="1"/>
    <s v="music/rock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n v="70.55263157894737"/>
    <x v="0"/>
    <s v="USD"/>
    <n v="1402290000"/>
    <n v="1399666342"/>
    <b v="0"/>
    <n v="38"/>
    <b v="1"/>
    <s v="music/rock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n v="224.12820512820514"/>
    <x v="0"/>
    <s v="USD"/>
    <n v="1430712060"/>
    <n v="1427753265"/>
    <b v="0"/>
    <n v="78"/>
    <b v="1"/>
    <s v="music/rock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n v="51.811594202898547"/>
    <x v="0"/>
    <s v="USD"/>
    <n v="1349477050"/>
    <n v="1346885050"/>
    <b v="0"/>
    <n v="69"/>
    <b v="1"/>
    <s v="music/rock"/>
    <x v="4"/>
    <x v="11"/>
    <x v="822"/>
  </r>
  <r>
    <n v="823"/>
    <s v="Debut Album"/>
    <s v="Eyes For Fire is finally ready to release their Debut Album but we need YOU to help us put the final touches on it."/>
    <n v="800"/>
    <n v="1436"/>
    <n v="1.7949999999999999"/>
    <x v="0"/>
    <n v="43.515151515151516"/>
    <x v="0"/>
    <s v="USD"/>
    <n v="1427062852"/>
    <n v="1424474452"/>
    <b v="0"/>
    <n v="33"/>
    <b v="1"/>
    <s v="music/rock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n v="39.816666666666663"/>
    <x v="0"/>
    <s v="USD"/>
    <n v="1271573940"/>
    <n v="1268459318"/>
    <b v="0"/>
    <n v="54"/>
    <b v="1"/>
    <s v="music/rock"/>
    <x v="4"/>
    <x v="11"/>
    <x v="824"/>
  </r>
  <r>
    <n v="825"/>
    <s v="KILL FREEMAN"/>
    <s v="Kickstarting Kill Freeman independently. Help fund the New Record, Video and Live Shows."/>
    <n v="12500"/>
    <n v="12554"/>
    <n v="1.0043200000000001"/>
    <x v="0"/>
    <n v="126.8080808080808"/>
    <x v="0"/>
    <s v="USD"/>
    <n v="1351495284"/>
    <n v="1349335284"/>
    <b v="0"/>
    <n v="99"/>
    <b v="1"/>
    <s v="music/rock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n v="113.87755102040816"/>
    <x v="0"/>
    <s v="USD"/>
    <n v="1332719730"/>
    <n v="1330908930"/>
    <b v="0"/>
    <n v="49"/>
    <b v="1"/>
    <s v="music/rock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n v="28.181818181818183"/>
    <x v="0"/>
    <s v="USD"/>
    <n v="1329248940"/>
    <n v="1326972107"/>
    <b v="0"/>
    <n v="11"/>
    <b v="1"/>
    <s v="music/rock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n v="36.60526315789474"/>
    <x v="0"/>
    <s v="USD"/>
    <n v="1340641440"/>
    <n v="1339549982"/>
    <b v="0"/>
    <n v="38"/>
    <b v="1"/>
    <s v="music/rock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n v="1.04"/>
    <x v="0"/>
    <n v="32.5"/>
    <x v="1"/>
    <s v="GBP"/>
    <n v="1468437240"/>
    <n v="1463253240"/>
    <b v="0"/>
    <n v="16"/>
    <b v="1"/>
    <s v="music/rock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n v="60.65625"/>
    <x v="0"/>
    <s v="USD"/>
    <n v="1363952225"/>
    <n v="1361363825"/>
    <b v="0"/>
    <n v="32"/>
    <b v="1"/>
    <s v="music/rock"/>
    <x v="4"/>
    <x v="11"/>
    <x v="830"/>
  </r>
  <r>
    <n v="831"/>
    <s v="Let The 7Horse Run!"/>
    <s v="7Horse is a new band with a self-funded album and a show they want to rock in your town!"/>
    <n v="1500"/>
    <n v="3500"/>
    <n v="2.3333333333333335"/>
    <x v="0"/>
    <n v="175"/>
    <x v="0"/>
    <s v="USD"/>
    <n v="1335540694"/>
    <n v="1332948694"/>
    <b v="0"/>
    <n v="20"/>
    <b v="1"/>
    <s v="music/rock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n v="97.993896103896105"/>
    <x v="0"/>
    <s v="USD"/>
    <n v="1327133580"/>
    <n v="1321978335"/>
    <b v="0"/>
    <n v="154"/>
    <b v="1"/>
    <s v="music/rock"/>
    <x v="4"/>
    <x v="11"/>
    <x v="832"/>
  </r>
  <r>
    <n v="833"/>
    <s v="Ragman Rolls"/>
    <s v="This is an American rock album."/>
    <n v="6000"/>
    <n v="6100"/>
    <n v="1.0166666666666666"/>
    <x v="0"/>
    <n v="148.78048780487805"/>
    <x v="0"/>
    <s v="USD"/>
    <n v="1397941475"/>
    <n v="1395349475"/>
    <b v="0"/>
    <n v="41"/>
    <b v="1"/>
    <s v="music/rock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n v="96.08"/>
    <x v="0"/>
    <s v="USD"/>
    <n v="1372651140"/>
    <n v="1369770292"/>
    <b v="0"/>
    <n v="75"/>
    <b v="1"/>
    <s v="music/rock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n v="58.625"/>
    <x v="0"/>
    <s v="USD"/>
    <n v="1337396400"/>
    <n v="1333709958"/>
    <b v="0"/>
    <n v="40"/>
    <b v="1"/>
    <s v="music/rock"/>
    <x v="4"/>
    <x v="11"/>
    <x v="835"/>
  </r>
  <r>
    <n v="836"/>
    <s v="DESMADRE Full Album + Press Kit"/>
    <s v="An album you can bring home to mom."/>
    <n v="5000"/>
    <n v="5046.5200000000004"/>
    <n v="1.009304"/>
    <x v="0"/>
    <n v="109.70695652173914"/>
    <x v="0"/>
    <s v="USD"/>
    <n v="1381108918"/>
    <n v="1378516918"/>
    <b v="0"/>
    <n v="46"/>
    <b v="1"/>
    <s v="music/rock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n v="1.218"/>
    <x v="0"/>
    <n v="49.112903225806448"/>
    <x v="0"/>
    <s v="USD"/>
    <n v="1398988662"/>
    <n v="1396396662"/>
    <b v="0"/>
    <n v="62"/>
    <b v="1"/>
    <s v="music/rock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n v="47.672131147540981"/>
    <x v="0"/>
    <s v="USD"/>
    <n v="1326835985"/>
    <n v="1324243985"/>
    <b v="0"/>
    <n v="61"/>
    <b v="1"/>
    <s v="music/rock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n v="60.737812499999997"/>
    <x v="0"/>
    <s v="USD"/>
    <n v="1348337956"/>
    <n v="1345745956"/>
    <b v="0"/>
    <n v="96"/>
    <b v="1"/>
    <s v="music/rock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n v="63.37715789473684"/>
    <x v="0"/>
    <s v="USD"/>
    <n v="1474694787"/>
    <n v="1472102787"/>
    <b v="0"/>
    <n v="190"/>
    <b v="1"/>
    <s v="music/metal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n v="53.893617021276597"/>
    <x v="0"/>
    <s v="USD"/>
    <n v="1415653663"/>
    <n v="1413058063"/>
    <b v="1"/>
    <n v="94"/>
    <b v="1"/>
    <s v="music/metal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n v="66.871794871794876"/>
    <x v="5"/>
    <s v="CAD"/>
    <n v="1381723140"/>
    <n v="1378735983"/>
    <b v="1"/>
    <n v="39"/>
    <b v="1"/>
    <s v="music/metal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n v="63.102362204724407"/>
    <x v="0"/>
    <s v="USD"/>
    <n v="1481184000"/>
    <n v="1479708680"/>
    <b v="0"/>
    <n v="127"/>
    <b v="1"/>
    <s v="music/metal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n v="36.628930817610062"/>
    <x v="0"/>
    <s v="USD"/>
    <n v="1414817940"/>
    <n v="1411489552"/>
    <b v="1"/>
    <n v="159"/>
    <b v="1"/>
    <s v="music/metal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n v="34.005706214689269"/>
    <x v="0"/>
    <s v="USD"/>
    <n v="1473047940"/>
    <n v="1469595396"/>
    <b v="0"/>
    <n v="177"/>
    <b v="1"/>
    <s v="music/metal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n v="28.553404255319148"/>
    <x v="1"/>
    <s v="GBP"/>
    <n v="1394460000"/>
    <n v="1393233855"/>
    <b v="0"/>
    <n v="47"/>
    <b v="1"/>
    <s v="music/metal"/>
    <x v="4"/>
    <x v="12"/>
    <x v="846"/>
  </r>
  <r>
    <n v="847"/>
    <s v="CENTROPYMUSIC"/>
    <s v="MUSIC WITH MEANING!  MUSIC THAT MATTERS!!!"/>
    <n v="10"/>
    <n v="10"/>
    <n v="1"/>
    <x v="0"/>
    <n v="10"/>
    <x v="0"/>
    <s v="USD"/>
    <n v="1436555376"/>
    <n v="1433963376"/>
    <b v="0"/>
    <n v="1"/>
    <b v="1"/>
    <s v="music/metal"/>
    <x v="4"/>
    <x v="12"/>
    <x v="847"/>
  </r>
  <r>
    <n v="848"/>
    <s v="God Am"/>
    <s v="God Am, a Grunge/Doom metal band, who have been trying to fund the production of our EP to bring you a unique aural assault."/>
    <n v="300"/>
    <n v="300"/>
    <n v="1"/>
    <x v="0"/>
    <n v="18.75"/>
    <x v="0"/>
    <s v="USD"/>
    <n v="1429038033"/>
    <n v="1426446033"/>
    <b v="0"/>
    <n v="16"/>
    <b v="1"/>
    <s v="music/metal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n v="41.704347826086959"/>
    <x v="0"/>
    <s v="USD"/>
    <n v="1426473264"/>
    <n v="1424057664"/>
    <b v="0"/>
    <n v="115"/>
    <b v="1"/>
    <s v="music/metal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n v="46.669172932330824"/>
    <x v="0"/>
    <s v="USD"/>
    <n v="1461560340"/>
    <n v="1458762717"/>
    <b v="0"/>
    <n v="133"/>
    <b v="1"/>
    <s v="music/metal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n v="37.271428571428572"/>
    <x v="6"/>
    <s v="EUR"/>
    <n v="1469994300"/>
    <n v="1464815253"/>
    <b v="0"/>
    <n v="70"/>
    <b v="1"/>
    <s v="music/metal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n v="59.258064516129032"/>
    <x v="0"/>
    <s v="USD"/>
    <n v="1477342800"/>
    <n v="1476386395"/>
    <b v="0"/>
    <n v="62"/>
    <b v="1"/>
    <s v="music/metal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n v="1"/>
    <x v="0"/>
    <n v="30"/>
    <x v="0"/>
    <s v="USD"/>
    <n v="1424116709"/>
    <n v="1421524709"/>
    <b v="0"/>
    <n v="10"/>
    <b v="1"/>
    <s v="music/metal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n v="65.8623246492986"/>
    <x v="0"/>
    <s v="USD"/>
    <n v="1482901546"/>
    <n v="1480309546"/>
    <b v="0"/>
    <n v="499"/>
    <b v="1"/>
    <s v="music/metal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n v="31.914893617021278"/>
    <x v="0"/>
    <s v="USD"/>
    <n v="1469329217"/>
    <n v="1466737217"/>
    <b v="0"/>
    <n v="47"/>
    <b v="1"/>
    <s v="music/metal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n v="19.464285714285715"/>
    <x v="12"/>
    <s v="EUR"/>
    <n v="1477422000"/>
    <n v="1472282956"/>
    <b v="0"/>
    <n v="28"/>
    <b v="1"/>
    <s v="music/metal"/>
    <x v="4"/>
    <x v="12"/>
    <x v="856"/>
  </r>
  <r>
    <n v="857"/>
    <s v="A Reason To Breathe - DEBUT ALBUM"/>
    <s v="Modern Post-Hardcore/Electro music (Hardstyle, EDM, Trap, Dubstep, Dembow, House)."/>
    <n v="1200"/>
    <n v="1200"/>
    <n v="1"/>
    <x v="0"/>
    <n v="50"/>
    <x v="3"/>
    <s v="EUR"/>
    <n v="1448463431"/>
    <n v="1444831031"/>
    <b v="0"/>
    <n v="24"/>
    <b v="1"/>
    <s v="music/metal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n v="22.737763157894737"/>
    <x v="1"/>
    <s v="GBP"/>
    <n v="1429138740"/>
    <n v="1426528418"/>
    <b v="0"/>
    <n v="76"/>
    <b v="1"/>
    <s v="music/metal"/>
    <x v="4"/>
    <x v="12"/>
    <x v="858"/>
  </r>
  <r>
    <n v="859"/>
    <s v="Rise With Us Campaign"/>
    <s v="We are heading to the studio to create our second album and we want you to be right there with us!"/>
    <n v="4000"/>
    <n v="4187"/>
    <n v="1.0467500000000001"/>
    <x v="0"/>
    <n v="42.724489795918366"/>
    <x v="0"/>
    <s v="USD"/>
    <n v="1433376000"/>
    <n v="1430768468"/>
    <b v="0"/>
    <n v="98"/>
    <b v="1"/>
    <s v="music/metal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n v="52.916666666666664"/>
    <x v="0"/>
    <s v="USD"/>
    <n v="1385123713"/>
    <n v="1382528113"/>
    <b v="0"/>
    <n v="48"/>
    <b v="0"/>
    <s v="music/jazz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n v="50.5"/>
    <x v="0"/>
    <s v="USD"/>
    <n v="1474067404"/>
    <n v="1471475404"/>
    <b v="0"/>
    <n v="2"/>
    <b v="0"/>
    <s v="music/jazz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n v="42.5"/>
    <x v="1"/>
    <s v="GBP"/>
    <n v="1384179548"/>
    <n v="1381583948"/>
    <b v="0"/>
    <n v="4"/>
    <b v="0"/>
    <s v="music/jazz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n v="18"/>
    <x v="0"/>
    <s v="USD"/>
    <n v="1329014966"/>
    <n v="1326422966"/>
    <b v="0"/>
    <n v="5"/>
    <b v="0"/>
    <s v="music/jazz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n v="34.177215189873415"/>
    <x v="0"/>
    <s v="USD"/>
    <n v="1381917540"/>
    <n v="1379990038"/>
    <b v="0"/>
    <n v="79"/>
    <b v="0"/>
    <s v="music/jazz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n v="22.5"/>
    <x v="0"/>
    <s v="USD"/>
    <n v="1358361197"/>
    <n v="1353177197"/>
    <b v="0"/>
    <n v="2"/>
    <b v="0"/>
    <s v="music/jazz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n v="58.18181818181818"/>
    <x v="0"/>
    <s v="USD"/>
    <n v="1425136200"/>
    <n v="1421853518"/>
    <b v="0"/>
    <n v="11"/>
    <b v="0"/>
    <s v="music/jazz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n v="109.18181818181819"/>
    <x v="0"/>
    <s v="USD"/>
    <n v="1259643540"/>
    <n v="1254450706"/>
    <b v="0"/>
    <n v="11"/>
    <b v="0"/>
    <s v="music/jazz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n v="50"/>
    <x v="0"/>
    <s v="USD"/>
    <n v="1389055198"/>
    <n v="1386463198"/>
    <b v="0"/>
    <n v="1"/>
    <b v="0"/>
    <s v="music/jazz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n v="346.66666666666669"/>
    <x v="0"/>
    <s v="USD"/>
    <n v="1365448657"/>
    <n v="1362860257"/>
    <b v="0"/>
    <n v="3"/>
    <b v="0"/>
    <s v="music/jazz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n v="12.4"/>
    <x v="1"/>
    <s v="GBP"/>
    <n v="1377995523"/>
    <n v="1375403523"/>
    <b v="0"/>
    <n v="5"/>
    <b v="0"/>
    <s v="music/jazz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n v="27.083333333333332"/>
    <x v="0"/>
    <s v="USD"/>
    <n v="1385735295"/>
    <n v="1383139695"/>
    <b v="0"/>
    <n v="12"/>
    <b v="0"/>
    <s v="music/jazz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n v="32.5"/>
    <x v="0"/>
    <s v="USD"/>
    <n v="1299786527"/>
    <n v="1295898527"/>
    <b v="0"/>
    <n v="2"/>
    <b v="0"/>
    <s v="music/jazz"/>
    <x v="4"/>
    <x v="13"/>
    <x v="872"/>
  </r>
  <r>
    <n v="873"/>
    <s v="The Dreamer-An Original Jazz CD"/>
    <s v="Fall in love with &quot;The Dreamer&quot;, new original music from trumpeter Freddie Dunn!"/>
    <n v="3500"/>
    <n v="45"/>
    <n v="1.2857142857142857E-2"/>
    <x v="2"/>
    <n v="9"/>
    <x v="0"/>
    <s v="USD"/>
    <n v="1352610040"/>
    <n v="1349150440"/>
    <b v="0"/>
    <n v="5"/>
    <b v="0"/>
    <s v="music/jazz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n v="34.761904761904759"/>
    <x v="0"/>
    <s v="USD"/>
    <n v="1367676034"/>
    <n v="1365084034"/>
    <b v="0"/>
    <n v="21"/>
    <b v="0"/>
    <s v="music/jazz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e v="#DIV/0!"/>
    <x v="0"/>
    <s v="USD"/>
    <n v="1442856131"/>
    <n v="1441128131"/>
    <b v="0"/>
    <n v="0"/>
    <b v="0"/>
    <s v="music/jazz"/>
    <x v="4"/>
    <x v="13"/>
    <x v="875"/>
  </r>
  <r>
    <n v="876"/>
    <s v="Sound Of Dobells"/>
    <s v="What was the greatest record shop ever?  DOBELLS!"/>
    <n v="3152"/>
    <n v="1286"/>
    <n v="0.40799492385786801"/>
    <x v="2"/>
    <n v="28.577777777777779"/>
    <x v="1"/>
    <s v="GBP"/>
    <n v="1359978927"/>
    <n v="1357127727"/>
    <b v="0"/>
    <n v="45"/>
    <b v="0"/>
    <s v="music/jazz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n v="46.586206896551722"/>
    <x v="0"/>
    <s v="USD"/>
    <n v="1387479360"/>
    <n v="1384887360"/>
    <b v="0"/>
    <n v="29"/>
    <b v="0"/>
    <s v="music/jazz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n v="32.5"/>
    <x v="0"/>
    <s v="USD"/>
    <n v="1293082524"/>
    <n v="1290490524"/>
    <b v="0"/>
    <n v="2"/>
    <b v="0"/>
    <s v="music/jazz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n v="21.466666666666665"/>
    <x v="0"/>
    <s v="USD"/>
    <n v="1338321305"/>
    <n v="1336506905"/>
    <b v="0"/>
    <n v="30"/>
    <b v="0"/>
    <s v="music/jazz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n v="14.125"/>
    <x v="0"/>
    <s v="USD"/>
    <n v="1351582938"/>
    <n v="1348731738"/>
    <b v="0"/>
    <n v="8"/>
    <b v="0"/>
    <s v="music/indie rock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n v="30"/>
    <x v="0"/>
    <s v="USD"/>
    <n v="1326520886"/>
    <n v="1322632886"/>
    <b v="0"/>
    <n v="1"/>
    <b v="0"/>
    <s v="music/indie rock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n v="21.571428571428573"/>
    <x v="0"/>
    <s v="USD"/>
    <n v="1315341550"/>
    <n v="1312490350"/>
    <b v="0"/>
    <n v="14"/>
    <b v="0"/>
    <s v="music/indie rock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n v="83.375"/>
    <x v="0"/>
    <s v="USD"/>
    <n v="1456957635"/>
    <n v="1451773635"/>
    <b v="0"/>
    <n v="24"/>
    <b v="0"/>
    <s v="music/indie rock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n v="10"/>
    <x v="0"/>
    <s v="USD"/>
    <n v="1336789860"/>
    <n v="1331666146"/>
    <b v="0"/>
    <n v="2"/>
    <b v="0"/>
    <s v="music/indie rock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n v="35.714285714285715"/>
    <x v="0"/>
    <s v="USD"/>
    <n v="1483137311"/>
    <n v="1481322911"/>
    <b v="0"/>
    <n v="21"/>
    <b v="0"/>
    <s v="music/indie rock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n v="29.285714285714285"/>
    <x v="0"/>
    <s v="USD"/>
    <n v="1473972813"/>
    <n v="1471812813"/>
    <b v="0"/>
    <n v="7"/>
    <b v="0"/>
    <s v="music/indie rock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e v="#DIV/0!"/>
    <x v="0"/>
    <s v="USD"/>
    <n v="1338159655"/>
    <n v="1335567655"/>
    <b v="0"/>
    <n v="0"/>
    <b v="0"/>
    <s v="music/indie rock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n v="18"/>
    <x v="0"/>
    <s v="USD"/>
    <n v="1314856800"/>
    <n v="1311789885"/>
    <b v="0"/>
    <n v="4"/>
    <b v="0"/>
    <s v="music/indie rock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n v="73.760000000000005"/>
    <x v="0"/>
    <s v="USD"/>
    <n v="1412534943"/>
    <n v="1409942943"/>
    <b v="0"/>
    <n v="32"/>
    <b v="0"/>
    <s v="music/indie rock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n v="31.25"/>
    <x v="0"/>
    <s v="USD"/>
    <n v="1385055979"/>
    <n v="1382460379"/>
    <b v="0"/>
    <n v="4"/>
    <b v="0"/>
    <s v="music/indie rock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n v="28.888888888888889"/>
    <x v="0"/>
    <s v="USD"/>
    <n v="1408581930"/>
    <n v="1405989930"/>
    <b v="0"/>
    <n v="9"/>
    <b v="0"/>
    <s v="music/indie rock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n v="143.8235294117647"/>
    <x v="0"/>
    <s v="USD"/>
    <n v="1280635200"/>
    <n v="1273121283"/>
    <b v="0"/>
    <n v="17"/>
    <b v="0"/>
    <s v="music/indie rock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n v="40"/>
    <x v="0"/>
    <s v="USD"/>
    <n v="1427920363"/>
    <n v="1425331963"/>
    <b v="0"/>
    <n v="5"/>
    <b v="0"/>
    <s v="music/indie rock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n v="147.81132075471697"/>
    <x v="0"/>
    <s v="USD"/>
    <n v="1465169610"/>
    <n v="1462577610"/>
    <b v="0"/>
    <n v="53"/>
    <b v="0"/>
    <s v="music/indie rock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n v="27.857142857142858"/>
    <x v="0"/>
    <s v="USD"/>
    <n v="1287975829"/>
    <n v="1284087829"/>
    <b v="0"/>
    <n v="7"/>
    <b v="0"/>
    <s v="music/indie rock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n v="44.444444444444443"/>
    <x v="0"/>
    <s v="USD"/>
    <n v="1440734400"/>
    <n v="1438549026"/>
    <b v="0"/>
    <n v="72"/>
    <b v="0"/>
    <s v="music/indie rock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e v="#DIV/0!"/>
    <x v="0"/>
    <s v="USD"/>
    <n v="1354123908"/>
    <n v="1351528308"/>
    <b v="0"/>
    <n v="0"/>
    <b v="0"/>
    <s v="music/indie rock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n v="35"/>
    <x v="0"/>
    <s v="USD"/>
    <n v="1326651110"/>
    <n v="1322763110"/>
    <b v="0"/>
    <n v="2"/>
    <b v="0"/>
    <s v="music/indie rock"/>
    <x v="4"/>
    <x v="14"/>
    <x v="898"/>
  </r>
  <r>
    <n v="899"/>
    <s v="Lets get 48/14 pressed!!!"/>
    <s v="Lets get 48/14 pressed and in your cd players,ipods,blogs, and facebook status'. Lets get it everywhere!"/>
    <n v="750"/>
    <n v="280"/>
    <n v="0.37333333333333335"/>
    <x v="2"/>
    <n v="35"/>
    <x v="0"/>
    <s v="USD"/>
    <n v="1306549362"/>
    <n v="1302661362"/>
    <b v="0"/>
    <n v="8"/>
    <b v="0"/>
    <s v="music/indie rock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n v="10.5"/>
    <x v="0"/>
    <s v="USD"/>
    <n v="1459365802"/>
    <n v="1456777402"/>
    <b v="0"/>
    <n v="2"/>
    <b v="0"/>
    <s v="music/jazz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e v="#DIV/0!"/>
    <x v="0"/>
    <s v="USD"/>
    <n v="1276024260"/>
    <n v="1272050914"/>
    <b v="0"/>
    <n v="0"/>
    <b v="0"/>
    <s v="music/jazz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n v="30"/>
    <x v="0"/>
    <s v="USD"/>
    <n v="1409412600"/>
    <n v="1404947422"/>
    <b v="0"/>
    <n v="3"/>
    <b v="0"/>
    <s v="music/jazz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n v="40"/>
    <x v="0"/>
    <s v="USD"/>
    <n v="1348367100"/>
    <n v="1346180780"/>
    <b v="0"/>
    <n v="4"/>
    <b v="0"/>
    <s v="music/jazz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n v="50.333333333333336"/>
    <x v="0"/>
    <s v="USD"/>
    <n v="1451786137"/>
    <n v="1449194137"/>
    <b v="0"/>
    <n v="3"/>
    <b v="0"/>
    <s v="music/jazz"/>
    <x v="4"/>
    <x v="13"/>
    <x v="904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n v="32.666666666666664"/>
    <x v="0"/>
    <s v="USD"/>
    <n v="1295847926"/>
    <n v="1290663926"/>
    <b v="0"/>
    <n v="6"/>
    <b v="0"/>
    <s v="music/jazz"/>
    <x v="4"/>
    <x v="13"/>
    <x v="905"/>
  </r>
  <r>
    <n v="906"/>
    <s v="24th Music Presents Channeling Motown (Live)"/>
    <s v="The DMV's most respected saxophonist pay tribute to Motown."/>
    <n v="15000"/>
    <n v="0"/>
    <n v="0"/>
    <x v="2"/>
    <e v="#DIV/0!"/>
    <x v="0"/>
    <s v="USD"/>
    <n v="1394681590"/>
    <n v="1392093190"/>
    <b v="0"/>
    <n v="0"/>
    <b v="0"/>
    <s v="music/jazz"/>
    <x v="4"/>
    <x v="13"/>
    <x v="906"/>
  </r>
  <r>
    <n v="907"/>
    <s v="Greg Chambers Saxophone CD"/>
    <s v="Greg Chambers' self-titled CD needs support for post production, replication, and promotion."/>
    <n v="2900"/>
    <n v="0"/>
    <n v="0"/>
    <x v="2"/>
    <e v="#DIV/0!"/>
    <x v="0"/>
    <s v="USD"/>
    <n v="1315715823"/>
    <n v="1313123823"/>
    <b v="0"/>
    <n v="0"/>
    <b v="0"/>
    <s v="music/jazz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e v="#DIV/0!"/>
    <x v="0"/>
    <s v="USD"/>
    <n v="1280206740"/>
    <n v="1276283655"/>
    <b v="0"/>
    <n v="0"/>
    <b v="0"/>
    <s v="music/jazz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n v="65"/>
    <x v="0"/>
    <s v="USD"/>
    <n v="1343016000"/>
    <n v="1340296440"/>
    <b v="0"/>
    <n v="8"/>
    <b v="0"/>
    <s v="music/jazz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n v="24.6"/>
    <x v="1"/>
    <s v="GBP"/>
    <n v="1488546319"/>
    <n v="1483362319"/>
    <b v="0"/>
    <n v="5"/>
    <b v="0"/>
    <s v="music/jazz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e v="#DIV/0!"/>
    <x v="0"/>
    <s v="USD"/>
    <n v="1390522045"/>
    <n v="1388707645"/>
    <b v="0"/>
    <n v="0"/>
    <b v="0"/>
    <s v="music/jazz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n v="15"/>
    <x v="0"/>
    <s v="USD"/>
    <n v="1355197047"/>
    <n v="1350009447"/>
    <b v="0"/>
    <n v="2"/>
    <b v="0"/>
    <s v="music/jazz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n v="82.583333333333329"/>
    <x v="0"/>
    <s v="USD"/>
    <n v="1336188019"/>
    <n v="1333596019"/>
    <b v="0"/>
    <n v="24"/>
    <b v="0"/>
    <s v="music/jazz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e v="#DIV/0!"/>
    <x v="0"/>
    <s v="USD"/>
    <n v="1345918747"/>
    <n v="1343326747"/>
    <b v="0"/>
    <n v="0"/>
    <b v="0"/>
    <s v="music/jazz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n v="41.666666666666664"/>
    <x v="0"/>
    <s v="USD"/>
    <n v="1330577940"/>
    <n v="1327853914"/>
    <b v="0"/>
    <n v="9"/>
    <b v="0"/>
    <s v="music/jazz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e v="#DIV/0!"/>
    <x v="0"/>
    <s v="USD"/>
    <n v="1287723600"/>
    <n v="1284409734"/>
    <b v="0"/>
    <n v="0"/>
    <b v="0"/>
    <s v="music/jazz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n v="30"/>
    <x v="0"/>
    <s v="USD"/>
    <n v="1405305000"/>
    <n v="1402612730"/>
    <b v="0"/>
    <n v="1"/>
    <b v="0"/>
    <s v="music/jazz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n v="19.600000000000001"/>
    <x v="1"/>
    <s v="GBP"/>
    <n v="1417474761"/>
    <n v="1414879161"/>
    <b v="0"/>
    <n v="10"/>
    <b v="0"/>
    <s v="music/jazz"/>
    <x v="4"/>
    <x v="13"/>
    <x v="918"/>
  </r>
  <r>
    <n v="919"/>
    <s v="Jazz CD:  Out of The Blue"/>
    <s v="Cool jazz with a New Orleans flavor."/>
    <n v="20000"/>
    <n v="100"/>
    <n v="5.0000000000000001E-3"/>
    <x v="2"/>
    <n v="100"/>
    <x v="0"/>
    <s v="USD"/>
    <n v="1355930645"/>
    <n v="1352906645"/>
    <b v="0"/>
    <n v="1"/>
    <b v="0"/>
    <s v="music/jazz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e v="#DIV/0!"/>
    <x v="0"/>
    <s v="USD"/>
    <n v="1384448822"/>
    <n v="1381853222"/>
    <b v="0"/>
    <n v="0"/>
    <b v="0"/>
    <s v="music/jazz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n v="231.75"/>
    <x v="0"/>
    <s v="USD"/>
    <n v="1323666376"/>
    <n v="1320033976"/>
    <b v="0"/>
    <n v="20"/>
    <b v="0"/>
    <s v="music/jazz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n v="189.33333333333334"/>
    <x v="0"/>
    <s v="USD"/>
    <n v="1412167393"/>
    <n v="1409143393"/>
    <b v="0"/>
    <n v="30"/>
    <b v="0"/>
    <s v="music/jazz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n v="55"/>
    <x v="0"/>
    <s v="USD"/>
    <n v="1416614523"/>
    <n v="1414018923"/>
    <b v="0"/>
    <n v="6"/>
    <b v="0"/>
    <s v="music/jazz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n v="21.8"/>
    <x v="0"/>
    <s v="USD"/>
    <n v="1360795069"/>
    <n v="1358203069"/>
    <b v="0"/>
    <n v="15"/>
    <b v="0"/>
    <s v="music/jazz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n v="32"/>
    <x v="0"/>
    <s v="USD"/>
    <n v="1385590111"/>
    <n v="1382994511"/>
    <b v="0"/>
    <n v="5"/>
    <b v="0"/>
    <s v="music/jazz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e v="#DIV/0!"/>
    <x v="0"/>
    <s v="USD"/>
    <n v="1278628800"/>
    <n v="1276043330"/>
    <b v="0"/>
    <n v="0"/>
    <b v="0"/>
    <s v="music/jazz"/>
    <x v="4"/>
    <x v="13"/>
    <x v="926"/>
  </r>
  <r>
    <n v="927"/>
    <s v="JETRO DA SILVA FUNK PROJECT"/>
    <s v="Studio CD/DVD Solo project of Pianist &amp; Keyboardist Jetro da Silva"/>
    <n v="20000"/>
    <n v="0"/>
    <n v="0"/>
    <x v="2"/>
    <e v="#DIV/0!"/>
    <x v="0"/>
    <s v="USD"/>
    <n v="1337024695"/>
    <n v="1334432695"/>
    <b v="0"/>
    <n v="0"/>
    <b v="0"/>
    <s v="music/jazz"/>
    <x v="4"/>
    <x v="13"/>
    <x v="927"/>
  </r>
  <r>
    <n v="928"/>
    <s v="In a Jazzy Motown"/>
    <s v="A real Motown Backup singer on 22 gold and platinum albums headlines her own Jazz CD of Motown songs."/>
    <n v="14500"/>
    <n v="1575"/>
    <n v="0.10862068965517241"/>
    <x v="2"/>
    <n v="56.25"/>
    <x v="0"/>
    <s v="USD"/>
    <n v="1353196800"/>
    <n v="1348864913"/>
    <b v="0"/>
    <n v="28"/>
    <b v="0"/>
    <s v="music/jazz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e v="#DIV/0!"/>
    <x v="0"/>
    <s v="USD"/>
    <n v="1333946569"/>
    <n v="1331358169"/>
    <b v="0"/>
    <n v="0"/>
    <b v="0"/>
    <s v="music/jazz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n v="69"/>
    <x v="0"/>
    <s v="USD"/>
    <n v="1277501520"/>
    <n v="1273874306"/>
    <b v="0"/>
    <n v="5"/>
    <b v="0"/>
    <s v="music/jazz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n v="18.714285714285715"/>
    <x v="1"/>
    <s v="GBP"/>
    <n v="1395007200"/>
    <n v="1392021502"/>
    <b v="0"/>
    <n v="7"/>
    <b v="0"/>
    <s v="music/jazz"/>
    <x v="4"/>
    <x v="13"/>
    <x v="931"/>
  </r>
  <r>
    <n v="932"/>
    <s v="Mandy Harvey Christmas Album"/>
    <s v="Help me to create my 3rd album, a Christmas CD with 16 Holiday/Original favorites!"/>
    <n v="9500"/>
    <n v="1381"/>
    <n v="0.14536842105263159"/>
    <x v="2"/>
    <n v="46.033333333333331"/>
    <x v="0"/>
    <s v="USD"/>
    <n v="1363990545"/>
    <n v="1360106145"/>
    <b v="0"/>
    <n v="30"/>
    <b v="0"/>
    <s v="music/jazz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n v="60"/>
    <x v="0"/>
    <s v="USD"/>
    <n v="1399867409"/>
    <n v="1394683409"/>
    <b v="0"/>
    <n v="2"/>
    <b v="0"/>
    <s v="music/jazz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n v="50.666666666666664"/>
    <x v="5"/>
    <s v="CAD"/>
    <n v="1399183200"/>
    <n v="1396633284"/>
    <b v="0"/>
    <n v="30"/>
    <b v="0"/>
    <s v="music/jazz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n v="25"/>
    <x v="0"/>
    <s v="USD"/>
    <n v="1454054429"/>
    <n v="1451462429"/>
    <b v="0"/>
    <n v="2"/>
    <b v="0"/>
    <s v="music/jazz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e v="#DIV/0!"/>
    <x v="0"/>
    <s v="USD"/>
    <n v="1326916800"/>
    <n v="1323131689"/>
    <b v="0"/>
    <n v="0"/>
    <b v="0"/>
    <s v="music/jazz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n v="20"/>
    <x v="0"/>
    <s v="USD"/>
    <n v="1383509357"/>
    <n v="1380913757"/>
    <b v="0"/>
    <n v="2"/>
    <b v="0"/>
    <s v="music/jazz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n v="25"/>
    <x v="0"/>
    <s v="USD"/>
    <n v="1346585448"/>
    <n v="1343993448"/>
    <b v="0"/>
    <n v="1"/>
    <b v="0"/>
    <s v="music/jazz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n v="20"/>
    <x v="0"/>
    <s v="USD"/>
    <n v="1372622280"/>
    <n v="1369246738"/>
    <b v="0"/>
    <n v="2"/>
    <b v="0"/>
    <s v="music/jazz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n v="110.28571428571429"/>
    <x v="0"/>
    <s v="USD"/>
    <n v="1439251926"/>
    <n v="1435363926"/>
    <b v="0"/>
    <n v="14"/>
    <b v="0"/>
    <s v="technology/wearables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n v="37.451612903225808"/>
    <x v="0"/>
    <s v="USD"/>
    <n v="1486693145"/>
    <n v="1484101145"/>
    <b v="0"/>
    <n v="31"/>
    <b v="0"/>
    <s v="technology/wearables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n v="41.75"/>
    <x v="0"/>
    <s v="USD"/>
    <n v="1455826460"/>
    <n v="1452716060"/>
    <b v="0"/>
    <n v="16"/>
    <b v="0"/>
    <s v="technology/wearables"/>
    <x v="2"/>
    <x v="8"/>
    <x v="942"/>
  </r>
  <r>
    <n v="943"/>
    <s v="SleepMode"/>
    <s v="A mask for home or travel that will give you the best, undisturbed sleep of your life."/>
    <n v="3000"/>
    <n v="289"/>
    <n v="9.633333333333334E-2"/>
    <x v="2"/>
    <n v="24.083333333333332"/>
    <x v="0"/>
    <s v="USD"/>
    <n v="1480438905"/>
    <n v="1477843305"/>
    <b v="0"/>
    <n v="12"/>
    <b v="0"/>
    <s v="technology/wearables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n v="69.40625"/>
    <x v="0"/>
    <s v="USD"/>
    <n v="1460988000"/>
    <n v="1458050450"/>
    <b v="0"/>
    <n v="96"/>
    <b v="0"/>
    <s v="technology/wearables"/>
    <x v="2"/>
    <x v="8"/>
    <x v="944"/>
  </r>
  <r>
    <n v="945"/>
    <s v="CT BAND"/>
    <s v="Make your watch Smart ! CT Band is an ultra-thin, high-tech smart watch-strap awarded twice at CES 2017 las vegas"/>
    <n v="100000"/>
    <n v="2484"/>
    <n v="2.4840000000000001E-2"/>
    <x v="2"/>
    <n v="155.25"/>
    <x v="6"/>
    <s v="EUR"/>
    <n v="1487462340"/>
    <n v="1482958626"/>
    <b v="0"/>
    <n v="16"/>
    <b v="0"/>
    <s v="technology/wearables"/>
    <x v="2"/>
    <x v="8"/>
    <x v="945"/>
  </r>
  <r>
    <n v="946"/>
    <s v="OmniTrade Apron"/>
    <s v="Soft edged-Hard working. The perfect wearable organization for the home and professional shop."/>
    <n v="15000"/>
    <n v="286"/>
    <n v="1.9066666666666666E-2"/>
    <x v="2"/>
    <n v="57.2"/>
    <x v="0"/>
    <s v="USD"/>
    <n v="1473444048"/>
    <n v="1470852048"/>
    <b v="0"/>
    <n v="5"/>
    <b v="0"/>
    <s v="technology/wearables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e v="#DIV/0!"/>
    <x v="0"/>
    <s v="USD"/>
    <n v="1467312306"/>
    <n v="1462128306"/>
    <b v="0"/>
    <n v="0"/>
    <b v="0"/>
    <s v="technology/wearables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n v="60"/>
    <x v="9"/>
    <s v="EUR"/>
    <n v="1457812364"/>
    <n v="1455220364"/>
    <b v="0"/>
    <n v="8"/>
    <b v="0"/>
    <s v="technology/wearables"/>
    <x v="2"/>
    <x v="8"/>
    <x v="948"/>
  </r>
  <r>
    <n v="949"/>
    <s v="INBED"/>
    <s v="Der INBED ist ein innovatives Multisensor-Wearable fÃ¼r die SturzprÃ¤vention motorisch eingeschrÃ¤nkter Personen."/>
    <n v="20000"/>
    <n v="273"/>
    <n v="1.3650000000000001E-2"/>
    <x v="2"/>
    <n v="39"/>
    <x v="12"/>
    <s v="EUR"/>
    <n v="1456016576"/>
    <n v="1450832576"/>
    <b v="0"/>
    <n v="7"/>
    <b v="0"/>
    <s v="technology/wearables"/>
    <x v="2"/>
    <x v="8"/>
    <x v="949"/>
  </r>
  <r>
    <n v="950"/>
    <s v="EZC Smartlight"/>
    <s v="Rider worn tail light brake light. Adheres to virtually any coat, jacket or vest. Stays on even when you get off."/>
    <n v="5000"/>
    <n v="1402"/>
    <n v="0.28039999999999998"/>
    <x v="2"/>
    <n v="58.416666666666664"/>
    <x v="5"/>
    <s v="CAD"/>
    <n v="1453053661"/>
    <n v="1450461661"/>
    <b v="0"/>
    <n v="24"/>
    <b v="0"/>
    <s v="technology/wearables"/>
    <x v="2"/>
    <x v="8"/>
    <x v="950"/>
  </r>
  <r>
    <n v="951"/>
    <s v="Smart Harness"/>
    <s v="Revolutionizing the way we walk our dogs!"/>
    <n v="50000"/>
    <n v="19195"/>
    <n v="0.38390000000000002"/>
    <x v="2"/>
    <n v="158.63636363636363"/>
    <x v="0"/>
    <s v="USD"/>
    <n v="1465054872"/>
    <n v="1461166872"/>
    <b v="0"/>
    <n v="121"/>
    <b v="0"/>
    <s v="technology/wearables"/>
    <x v="2"/>
    <x v="8"/>
    <x v="951"/>
  </r>
  <r>
    <n v="952"/>
    <s v="Audionoggin - Join the Earvolution"/>
    <s v="Audionoggin: Wireless personal surround sound for the athlete in everyone."/>
    <n v="49000"/>
    <n v="19572"/>
    <n v="0.39942857142857141"/>
    <x v="2"/>
    <n v="99.857142857142861"/>
    <x v="0"/>
    <s v="USD"/>
    <n v="1479483812"/>
    <n v="1476888212"/>
    <b v="0"/>
    <n v="196"/>
    <b v="0"/>
    <s v="technology/wearables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n v="25.2"/>
    <x v="0"/>
    <s v="USD"/>
    <n v="1422158199"/>
    <n v="1419566199"/>
    <b v="0"/>
    <n v="5"/>
    <b v="0"/>
    <s v="technology/wearables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n v="89.191780821917803"/>
    <x v="0"/>
    <s v="USD"/>
    <n v="1440100839"/>
    <n v="1436472039"/>
    <b v="0"/>
    <n v="73"/>
    <b v="0"/>
    <s v="technology/wearables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n v="182.6236559139785"/>
    <x v="0"/>
    <s v="USD"/>
    <n v="1473750300"/>
    <n v="1470294300"/>
    <b v="0"/>
    <n v="93"/>
    <b v="0"/>
    <s v="technology/wearables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n v="50.647058823529413"/>
    <x v="0"/>
    <s v="USD"/>
    <n v="1430081759"/>
    <n v="1424901359"/>
    <b v="0"/>
    <n v="17"/>
    <b v="0"/>
    <s v="technology/wearables"/>
    <x v="2"/>
    <x v="8"/>
    <x v="956"/>
  </r>
  <r>
    <n v="957"/>
    <s v="DUALBAND, the Leather NFC Smart Watch Band"/>
    <s v="A Leather Smart watch Band, that NEVER needs to be charged for only $37!"/>
    <n v="12000"/>
    <n v="233"/>
    <n v="1.9416666666666665E-2"/>
    <x v="2"/>
    <n v="33.285714285714285"/>
    <x v="0"/>
    <s v="USD"/>
    <n v="1479392133"/>
    <n v="1476710133"/>
    <b v="0"/>
    <n v="7"/>
    <b v="0"/>
    <s v="technology/wearables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n v="51.823529411764703"/>
    <x v="0"/>
    <s v="USD"/>
    <n v="1428641940"/>
    <n v="1426792563"/>
    <b v="0"/>
    <n v="17"/>
    <b v="0"/>
    <s v="technology/wearables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n v="113.62573099415205"/>
    <x v="0"/>
    <s v="USD"/>
    <n v="1421640665"/>
    <n v="1419048665"/>
    <b v="0"/>
    <n v="171"/>
    <b v="0"/>
    <s v="technology/wearables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n v="136.46276595744681"/>
    <x v="0"/>
    <s v="USD"/>
    <n v="1489500155"/>
    <n v="1485874955"/>
    <b v="0"/>
    <n v="188"/>
    <b v="0"/>
    <s v="technology/wearables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n v="364.35454545454547"/>
    <x v="0"/>
    <s v="USD"/>
    <n v="1487617200"/>
    <n v="1483634335"/>
    <b v="0"/>
    <n v="110"/>
    <b v="0"/>
    <s v="technology/wearables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n v="19.243243243243242"/>
    <x v="0"/>
    <s v="USD"/>
    <n v="1455210353"/>
    <n v="1451927153"/>
    <b v="0"/>
    <n v="37"/>
    <b v="0"/>
    <s v="technology/wearables"/>
    <x v="2"/>
    <x v="8"/>
    <x v="962"/>
  </r>
  <r>
    <n v="963"/>
    <s v="The Ultimate Learning Center"/>
    <s v="WE are molding an educated, motivated, non violent GENERATION!"/>
    <n v="35000"/>
    <n v="377"/>
    <n v="1.0771428571428571E-2"/>
    <x v="2"/>
    <n v="41.888888888888886"/>
    <x v="0"/>
    <s v="USD"/>
    <n v="1476717319"/>
    <n v="1473693319"/>
    <b v="0"/>
    <n v="9"/>
    <b v="0"/>
    <s v="technology/wearables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n v="30.310344827586206"/>
    <x v="5"/>
    <s v="CAD"/>
    <n v="1441119919"/>
    <n v="1437663919"/>
    <b v="0"/>
    <n v="29"/>
    <b v="0"/>
    <s v="technology/wearables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n v="49.666666666666664"/>
    <x v="0"/>
    <s v="USD"/>
    <n v="1477454340"/>
    <n v="1474676646"/>
    <b v="0"/>
    <n v="6"/>
    <b v="0"/>
    <s v="technology/wearables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n v="59.2"/>
    <x v="0"/>
    <s v="USD"/>
    <n v="1475766932"/>
    <n v="1473174932"/>
    <b v="0"/>
    <n v="30"/>
    <b v="0"/>
    <s v="technology/wearables"/>
    <x v="2"/>
    <x v="8"/>
    <x v="966"/>
  </r>
  <r>
    <n v="967"/>
    <s v="Better Beanie"/>
    <s v="Better Beanie is the new therapeutic wearable designed to assist you while keeping your hands free."/>
    <n v="20000"/>
    <n v="3562"/>
    <n v="0.17810000000000001"/>
    <x v="2"/>
    <n v="43.97530864197531"/>
    <x v="0"/>
    <s v="USD"/>
    <n v="1461301574"/>
    <n v="1456121174"/>
    <b v="0"/>
    <n v="81"/>
    <b v="0"/>
    <s v="technology/wearables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n v="26.5"/>
    <x v="0"/>
    <s v="USD"/>
    <n v="1408134034"/>
    <n v="1405542034"/>
    <b v="0"/>
    <n v="4"/>
    <b v="0"/>
    <s v="technology/wearables"/>
    <x v="2"/>
    <x v="8"/>
    <x v="968"/>
  </r>
  <r>
    <n v="969"/>
    <s v="Make 100 | Geek &amp; Chic: Smart Safety Jewelry."/>
    <s v="Geek &amp; Chic Smart Jewelry Collection, Wearables Meet Style!"/>
    <n v="30000"/>
    <n v="14000"/>
    <n v="0.46666666666666667"/>
    <x v="2"/>
    <n v="1272.7272727272727"/>
    <x v="14"/>
    <s v="MXN"/>
    <n v="1486624607"/>
    <n v="1483773407"/>
    <b v="0"/>
    <n v="11"/>
    <b v="0"/>
    <s v="technology/wearables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n v="164"/>
    <x v="5"/>
    <s v="CAD"/>
    <n v="1485147540"/>
    <n v="1481951853"/>
    <b v="0"/>
    <n v="14"/>
    <b v="0"/>
    <s v="technology/wearables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n v="45.2"/>
    <x v="0"/>
    <s v="USD"/>
    <n v="1433178060"/>
    <n v="1429290060"/>
    <b v="0"/>
    <n v="5"/>
    <b v="0"/>
    <s v="technology/wearables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n v="153.88888888888889"/>
    <x v="0"/>
    <s v="USD"/>
    <n v="1409813940"/>
    <n v="1407271598"/>
    <b v="0"/>
    <n v="45"/>
    <b v="0"/>
    <s v="technology/wearables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n v="51.375"/>
    <x v="0"/>
    <s v="USD"/>
    <n v="1447032093"/>
    <n v="1441844493"/>
    <b v="0"/>
    <n v="8"/>
    <b v="0"/>
    <s v="technology/wearables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n v="93.333333333333329"/>
    <x v="0"/>
    <s v="USD"/>
    <n v="1458925156"/>
    <n v="1456336756"/>
    <b v="0"/>
    <n v="3"/>
    <b v="0"/>
    <s v="technology/wearables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n v="108.625"/>
    <x v="0"/>
    <s v="USD"/>
    <n v="1467132185"/>
    <n v="1461948185"/>
    <b v="0"/>
    <n v="24"/>
    <b v="0"/>
    <s v="technology/wearables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n v="160.5"/>
    <x v="2"/>
    <s v="AUD"/>
    <n v="1439515497"/>
    <n v="1435627497"/>
    <b v="0"/>
    <n v="18"/>
    <b v="0"/>
    <s v="technology/wearables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n v="75.75"/>
    <x v="15"/>
    <s v="EUR"/>
    <n v="1456094197"/>
    <n v="1453502197"/>
    <b v="0"/>
    <n v="12"/>
    <b v="0"/>
    <s v="technology/wearables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n v="790.83739837398377"/>
    <x v="11"/>
    <s v="SEK"/>
    <n v="1456385101"/>
    <n v="1453793101"/>
    <b v="0"/>
    <n v="123"/>
    <b v="0"/>
    <s v="technology/wearables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n v="301.93916666666667"/>
    <x v="0"/>
    <s v="USD"/>
    <n v="1466449140"/>
    <n v="1463392828"/>
    <b v="0"/>
    <n v="96"/>
    <b v="0"/>
    <s v="technology/wearables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n v="47.935483870967744"/>
    <x v="0"/>
    <s v="USD"/>
    <n v="1417387322"/>
    <n v="1413495722"/>
    <b v="0"/>
    <n v="31"/>
    <b v="0"/>
    <s v="technology/wearables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n v="2.75"/>
    <x v="0"/>
    <s v="USD"/>
    <n v="1407624222"/>
    <n v="1405032222"/>
    <b v="0"/>
    <n v="4"/>
    <b v="0"/>
    <s v="technology/wearables"/>
    <x v="2"/>
    <x v="8"/>
    <x v="981"/>
  </r>
  <r>
    <n v="982"/>
    <s v="Smart 2-in-1 I-PHONE HANDLE/WALLETtm"/>
    <s v="revolutonary ultra-slim 2-in-1 Smart  2-in-1 I-PHONE handle/WALLETtm with 360 rotatiion"/>
    <n v="17500"/>
    <n v="3"/>
    <n v="1.7142857142857143E-4"/>
    <x v="2"/>
    <n v="1"/>
    <x v="0"/>
    <s v="USD"/>
    <n v="1475431486"/>
    <n v="1472839486"/>
    <b v="0"/>
    <n v="3"/>
    <b v="0"/>
    <s v="technology/wearables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n v="171.79329608938548"/>
    <x v="3"/>
    <s v="EUR"/>
    <n v="1471985640"/>
    <n v="1469289685"/>
    <b v="0"/>
    <n v="179"/>
    <b v="0"/>
    <s v="technology/wearables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n v="35.333333333333336"/>
    <x v="0"/>
    <s v="USD"/>
    <n v="1427507208"/>
    <n v="1424918808"/>
    <b v="0"/>
    <n v="3"/>
    <b v="0"/>
    <s v="technology/wearables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n v="82.086956521739125"/>
    <x v="12"/>
    <s v="EUR"/>
    <n v="1451602800"/>
    <n v="1449011610"/>
    <b v="0"/>
    <n v="23"/>
    <b v="0"/>
    <s v="technology/wearables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n v="110.8695652173913"/>
    <x v="1"/>
    <s v="GBP"/>
    <n v="1452384000"/>
    <n v="1447698300"/>
    <b v="0"/>
    <n v="23"/>
    <b v="0"/>
    <s v="technology/wearables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n v="161.21951219512195"/>
    <x v="9"/>
    <s v="EUR"/>
    <n v="1403507050"/>
    <n v="1400051050"/>
    <b v="0"/>
    <n v="41"/>
    <b v="0"/>
    <s v="technology/wearables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e v="#DIV/0!"/>
    <x v="13"/>
    <s v="EUR"/>
    <n v="1475310825"/>
    <n v="1472718825"/>
    <b v="0"/>
    <n v="0"/>
    <b v="0"/>
    <s v="technology/wearables"/>
    <x v="2"/>
    <x v="8"/>
    <x v="988"/>
  </r>
  <r>
    <n v="989"/>
    <s v="Power Rope"/>
    <s v="The most useful phone charger you will ever buy"/>
    <n v="10000"/>
    <n v="1677"/>
    <n v="0.16769999999999999"/>
    <x v="2"/>
    <n v="52.40625"/>
    <x v="0"/>
    <s v="USD"/>
    <n v="1475101495"/>
    <n v="1472509495"/>
    <b v="0"/>
    <n v="32"/>
    <b v="0"/>
    <s v="technology/wearables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n v="13"/>
    <x v="0"/>
    <s v="USD"/>
    <n v="1409770164"/>
    <n v="1407178164"/>
    <b v="0"/>
    <n v="2"/>
    <b v="0"/>
    <s v="technology/wearables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n v="30.285714285714285"/>
    <x v="1"/>
    <s v="GBP"/>
    <n v="1468349460"/>
    <n v="1466186988"/>
    <b v="0"/>
    <n v="7"/>
    <b v="0"/>
    <s v="technology/wearables"/>
    <x v="2"/>
    <x v="8"/>
    <x v="991"/>
  </r>
  <r>
    <n v="992"/>
    <s v="WairConditioning"/>
    <s v="The HOTTEST and COOLEST thing yet! WairConditioning... an entirely new level of comfortability!"/>
    <n v="100000"/>
    <n v="467"/>
    <n v="4.6699999999999997E-3"/>
    <x v="2"/>
    <n v="116.75"/>
    <x v="0"/>
    <s v="USD"/>
    <n v="1462655519"/>
    <n v="1457475119"/>
    <b v="0"/>
    <n v="4"/>
    <b v="0"/>
    <s v="technology/wearables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n v="89.59693877551021"/>
    <x v="0"/>
    <s v="USD"/>
    <n v="1478926800"/>
    <n v="1476054568"/>
    <b v="0"/>
    <n v="196"/>
    <b v="0"/>
    <s v="technology/wearables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n v="424.45454545454544"/>
    <x v="0"/>
    <s v="USD"/>
    <n v="1417388340"/>
    <n v="1412835530"/>
    <b v="0"/>
    <n v="11"/>
    <b v="0"/>
    <s v="technology/wearables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n v="80.666666666666671"/>
    <x v="0"/>
    <s v="USD"/>
    <n v="1417276800"/>
    <n v="1415140480"/>
    <b v="0"/>
    <n v="9"/>
    <b v="0"/>
    <s v="technology/wearables"/>
    <x v="2"/>
    <x v="8"/>
    <x v="995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n v="13"/>
    <x v="0"/>
    <s v="USD"/>
    <n v="1406474820"/>
    <n v="1403902060"/>
    <b v="0"/>
    <n v="5"/>
    <b v="0"/>
    <s v="technology/wearables"/>
    <x v="2"/>
    <x v="8"/>
    <x v="996"/>
  </r>
  <r>
    <n v="997"/>
    <s v="iPhanny"/>
    <s v="The iPhanny keeps your iPhone 6 safe from bending in those dangerous pants pockets."/>
    <n v="5000"/>
    <n v="65"/>
    <n v="1.2999999999999999E-2"/>
    <x v="2"/>
    <n v="8.125"/>
    <x v="0"/>
    <s v="USD"/>
    <n v="1417145297"/>
    <n v="1414549697"/>
    <b v="0"/>
    <n v="8"/>
    <b v="0"/>
    <s v="technology/wearables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n v="153.42794759825327"/>
    <x v="5"/>
    <s v="CAD"/>
    <n v="1447909401"/>
    <n v="1444017801"/>
    <b v="0"/>
    <n v="229"/>
    <b v="0"/>
    <s v="technology/wearables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n v="292.07499999999999"/>
    <x v="5"/>
    <s v="CAD"/>
    <n v="1415865720"/>
    <n v="1413270690"/>
    <b v="0"/>
    <n v="40"/>
    <b v="0"/>
    <s v="technology/wearables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n v="3304"/>
    <x v="0"/>
    <s v="USD"/>
    <n v="1489537560"/>
    <n v="1484357160"/>
    <b v="0"/>
    <n v="6"/>
    <b v="0"/>
    <s v="technology/wearables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n v="1300"/>
    <x v="1"/>
    <s v="GBP"/>
    <n v="1485796613"/>
    <n v="1481908613"/>
    <b v="0"/>
    <n v="4"/>
    <b v="0"/>
    <s v="technology/wearables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n v="134.54545454545453"/>
    <x v="0"/>
    <s v="USD"/>
    <n v="1450331940"/>
    <n v="1447777514"/>
    <b v="0"/>
    <n v="22"/>
    <b v="0"/>
    <s v="technology/wearables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n v="214.06666666666666"/>
    <x v="6"/>
    <s v="EUR"/>
    <n v="1489680061"/>
    <n v="1487091661"/>
    <b v="0"/>
    <n v="15"/>
    <b v="0"/>
    <s v="technology/wearables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n v="216.33684210526314"/>
    <x v="0"/>
    <s v="USD"/>
    <n v="1455814827"/>
    <n v="1453222827"/>
    <b v="0"/>
    <n v="95"/>
    <b v="0"/>
    <s v="technology/wearables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n v="932.31055900621118"/>
    <x v="0"/>
    <s v="USD"/>
    <n v="1446217183"/>
    <n v="1443538783"/>
    <b v="0"/>
    <n v="161"/>
    <b v="0"/>
    <s v="technology/wearables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n v="29.25"/>
    <x v="0"/>
    <s v="USD"/>
    <n v="1418368260"/>
    <n v="1417654672"/>
    <b v="0"/>
    <n v="8"/>
    <b v="0"/>
    <s v="technology/wearables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n v="174.94736842105263"/>
    <x v="0"/>
    <s v="USD"/>
    <n v="1481727623"/>
    <n v="1478095223"/>
    <b v="0"/>
    <n v="76"/>
    <b v="0"/>
    <s v="technology/wearables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n v="250"/>
    <x v="14"/>
    <s v="MXN"/>
    <n v="1482953115"/>
    <n v="1480361115"/>
    <b v="0"/>
    <n v="1"/>
    <b v="0"/>
    <s v="technology/wearables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n v="65"/>
    <x v="0"/>
    <s v="USD"/>
    <n v="1466346646"/>
    <n v="1463754646"/>
    <b v="0"/>
    <n v="101"/>
    <b v="0"/>
    <s v="technology/wearables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n v="55"/>
    <x v="0"/>
    <s v="USD"/>
    <n v="1473044340"/>
    <n v="1468180462"/>
    <b v="0"/>
    <n v="4"/>
    <b v="0"/>
    <s v="technology/wearables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n v="75"/>
    <x v="0"/>
    <s v="USD"/>
    <n v="1418938395"/>
    <n v="1415050395"/>
    <b v="0"/>
    <n v="1"/>
    <b v="0"/>
    <s v="technology/wearables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n v="1389.3561935483872"/>
    <x v="0"/>
    <s v="USD"/>
    <n v="1485254052"/>
    <n v="1481366052"/>
    <b v="0"/>
    <n v="775"/>
    <b v="0"/>
    <s v="technology/wearables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n v="95.911111111111111"/>
    <x v="0"/>
    <s v="USD"/>
    <n v="1451419200"/>
    <n v="1449000056"/>
    <b v="0"/>
    <n v="90"/>
    <b v="0"/>
    <s v="technology/wearables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n v="191.25"/>
    <x v="0"/>
    <s v="USD"/>
    <n v="1420070615"/>
    <n v="1415750615"/>
    <b v="0"/>
    <n v="16"/>
    <b v="0"/>
    <s v="technology/wearables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n v="40"/>
    <x v="16"/>
    <s v="CHF"/>
    <n v="1448489095"/>
    <n v="1445893495"/>
    <b v="0"/>
    <n v="6"/>
    <b v="0"/>
    <s v="technology/wearables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n v="74.78947368421052"/>
    <x v="0"/>
    <s v="USD"/>
    <n v="1459992856"/>
    <n v="1456108456"/>
    <b v="0"/>
    <n v="38"/>
    <b v="0"/>
    <s v="technology/wearables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n v="161.11830985915492"/>
    <x v="0"/>
    <s v="USD"/>
    <n v="1448125935"/>
    <n v="1444666335"/>
    <b v="0"/>
    <n v="355"/>
    <b v="0"/>
    <s v="technology/wearables"/>
    <x v="2"/>
    <x v="8"/>
    <x v="1017"/>
  </r>
  <r>
    <n v="1018"/>
    <s v="Owl (Canceled)"/>
    <s v="Owl is a fitness tracker along with an accompanying iOS app, that is both fun and interactive for children."/>
    <n v="20000"/>
    <n v="621"/>
    <n v="3.1050000000000001E-2"/>
    <x v="1"/>
    <n v="88.714285714285708"/>
    <x v="0"/>
    <s v="USD"/>
    <n v="1468496933"/>
    <n v="1465904933"/>
    <b v="0"/>
    <n v="7"/>
    <b v="0"/>
    <s v="technology/wearables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n v="53.25"/>
    <x v="0"/>
    <s v="USD"/>
    <n v="1423092149"/>
    <n v="1420500149"/>
    <b v="0"/>
    <n v="400"/>
    <b v="0"/>
    <s v="technology/wearables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n v="106.2"/>
    <x v="5"/>
    <s v="CAD"/>
    <n v="1433206020"/>
    <n v="1430617209"/>
    <b v="0"/>
    <n v="30"/>
    <b v="1"/>
    <s v="music/electronic music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n v="22.079728033472804"/>
    <x v="0"/>
    <s v="USD"/>
    <n v="1445054400"/>
    <n v="1443074571"/>
    <b v="1"/>
    <n v="478"/>
    <b v="1"/>
    <s v="music/electronic music"/>
    <x v="4"/>
    <x v="15"/>
    <x v="1021"/>
  </r>
  <r>
    <n v="1022"/>
    <s v="Sammy Bananas - Bootlegs Vol. 2!!"/>
    <s v="Help get four new bootlegs onto vinyl in the second installment of my series!"/>
    <n v="2000"/>
    <n v="2298"/>
    <n v="1.149"/>
    <x v="0"/>
    <n v="31.054054054054053"/>
    <x v="0"/>
    <s v="USD"/>
    <n v="1431876677"/>
    <n v="1429284677"/>
    <b v="1"/>
    <n v="74"/>
    <b v="1"/>
    <s v="music/electronic music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n v="36.206106870229007"/>
    <x v="1"/>
    <s v="GBP"/>
    <n v="1434837861"/>
    <n v="1432245861"/>
    <b v="0"/>
    <n v="131"/>
    <b v="1"/>
    <s v="music/electronic music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n v="388.9762295081967"/>
    <x v="11"/>
    <s v="SEK"/>
    <n v="1454248563"/>
    <n v="1451656563"/>
    <b v="1"/>
    <n v="61"/>
    <b v="1"/>
    <s v="music/electronic music"/>
    <x v="4"/>
    <x v="15"/>
    <x v="1024"/>
  </r>
  <r>
    <n v="1025"/>
    <s v="[NUREN] The New Renaissance"/>
    <s v="Jake Kaufman and Jessie Seely present THE WORLD'S FIRST VIRTUAL REALITY ROCK OPERA."/>
    <n v="70000"/>
    <n v="76949.820000000007"/>
    <n v="1.099283142857143"/>
    <x v="0"/>
    <n v="71.848571428571432"/>
    <x v="0"/>
    <s v="USD"/>
    <n v="1426532437"/>
    <n v="1423944037"/>
    <b v="1"/>
    <n v="1071"/>
    <b v="1"/>
    <s v="music/electronic music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n v="57.381803278688523"/>
    <x v="1"/>
    <s v="GBP"/>
    <n v="1459414016"/>
    <n v="1456480016"/>
    <b v="1"/>
    <n v="122"/>
    <b v="1"/>
    <s v="music/electronic music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n v="69.666666666666671"/>
    <x v="0"/>
    <s v="USD"/>
    <n v="1414025347"/>
    <n v="1411433347"/>
    <b v="1"/>
    <n v="111"/>
    <b v="1"/>
    <s v="music/electronic music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n v="45.988235294117644"/>
    <x v="1"/>
    <s v="GBP"/>
    <n v="1488830400"/>
    <n v="1484924605"/>
    <b v="1"/>
    <n v="255"/>
    <b v="1"/>
    <s v="music/electronic music"/>
    <x v="4"/>
    <x v="15"/>
    <x v="1028"/>
  </r>
  <r>
    <n v="1029"/>
    <s v="StrobeHouse presents Valborg 2015"/>
    <s v="We want to recreate last years massive Valborgparty in Lund but this time even bigger!"/>
    <n v="10000"/>
    <n v="11176"/>
    <n v="1.1175999999999999"/>
    <x v="0"/>
    <n v="79.262411347517727"/>
    <x v="11"/>
    <s v="SEK"/>
    <n v="1428184740"/>
    <n v="1423501507"/>
    <b v="0"/>
    <n v="141"/>
    <b v="1"/>
    <s v="music/electronic music"/>
    <x v="4"/>
    <x v="15"/>
    <x v="1029"/>
  </r>
  <r>
    <n v="1030"/>
    <s v="The Gothsicles - I FEEL SICLE"/>
    <s v="Help fund the latest Gothsicles mega-album, I FEEL SICLE!"/>
    <n v="2000"/>
    <n v="6842"/>
    <n v="3.4209999999999998"/>
    <x v="0"/>
    <n v="43.031446540880502"/>
    <x v="0"/>
    <s v="USD"/>
    <n v="1473680149"/>
    <n v="1472470549"/>
    <b v="0"/>
    <n v="159"/>
    <b v="1"/>
    <s v="music/electronic music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n v="108.48484848484848"/>
    <x v="0"/>
    <s v="USD"/>
    <n v="1450290010"/>
    <n v="1447698010"/>
    <b v="0"/>
    <n v="99"/>
    <b v="1"/>
    <s v="music/electronic music"/>
    <x v="4"/>
    <x v="15"/>
    <x v="1031"/>
  </r>
  <r>
    <n v="1032"/>
    <s v="Phantom Ship / Coastal (Album Preorder)"/>
    <s v="Ideal for living rooms and open spaces."/>
    <n v="5400"/>
    <n v="5858.84"/>
    <n v="1.0849703703703704"/>
    <x v="0"/>
    <n v="61.029583333333335"/>
    <x v="0"/>
    <s v="USD"/>
    <n v="1466697625"/>
    <n v="1464105625"/>
    <b v="0"/>
    <n v="96"/>
    <b v="1"/>
    <s v="music/electronic music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n v="50.592592592592595"/>
    <x v="1"/>
    <s v="GBP"/>
    <n v="1481564080"/>
    <n v="1479144880"/>
    <b v="0"/>
    <n v="27"/>
    <b v="1"/>
    <s v="music/electronic music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n v="39.157168674698795"/>
    <x v="0"/>
    <s v="USD"/>
    <n v="1470369540"/>
    <n v="1467604804"/>
    <b v="0"/>
    <n v="166"/>
    <b v="1"/>
    <s v="music/electronic music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n v="65.15789473684211"/>
    <x v="0"/>
    <s v="USD"/>
    <n v="1423668220"/>
    <n v="1421076220"/>
    <b v="0"/>
    <n v="76"/>
    <b v="1"/>
    <s v="music/electronic music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n v="23.963127962085309"/>
    <x v="0"/>
    <s v="USD"/>
    <n v="1357545600"/>
    <n v="1354790790"/>
    <b v="0"/>
    <n v="211"/>
    <b v="1"/>
    <s v="music/electronic music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n v="48.61904761904762"/>
    <x v="0"/>
    <s v="USD"/>
    <n v="1431925200"/>
    <n v="1429991062"/>
    <b v="0"/>
    <n v="21"/>
    <b v="1"/>
    <s v="music/electronic music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n v="35.73770491803279"/>
    <x v="0"/>
    <s v="USD"/>
    <n v="1458362023"/>
    <n v="1455773623"/>
    <b v="0"/>
    <n v="61"/>
    <b v="1"/>
    <s v="music/electronic music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n v="21.366666666666667"/>
    <x v="0"/>
    <s v="USD"/>
    <n v="1481615940"/>
    <n v="1479436646"/>
    <b v="0"/>
    <n v="30"/>
    <b v="1"/>
    <s v="music/electronic music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n v="250"/>
    <x v="0"/>
    <s v="USD"/>
    <n v="1472317209"/>
    <n v="1469725209"/>
    <b v="0"/>
    <n v="1"/>
    <b v="0"/>
    <s v="journalism/audio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e v="#DIV/0!"/>
    <x v="0"/>
    <s v="USD"/>
    <n v="1406769992"/>
    <n v="1405041992"/>
    <b v="0"/>
    <n v="0"/>
    <b v="0"/>
    <s v="journalism/audio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n v="10"/>
    <x v="0"/>
    <s v="USD"/>
    <n v="1410516000"/>
    <n v="1406824948"/>
    <b v="0"/>
    <n v="1"/>
    <b v="0"/>
    <s v="journalism/audio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n v="29.236301369863014"/>
    <x v="0"/>
    <s v="USD"/>
    <n v="1432101855"/>
    <n v="1429509855"/>
    <b v="0"/>
    <n v="292"/>
    <b v="0"/>
    <s v="journalism/audio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n v="3"/>
    <x v="0"/>
    <s v="USD"/>
    <n v="1425587220"/>
    <n v="1420668801"/>
    <b v="0"/>
    <n v="2"/>
    <b v="0"/>
    <s v="journalism/audio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n v="33.25"/>
    <x v="0"/>
    <s v="USD"/>
    <n v="1408827550"/>
    <n v="1406235550"/>
    <b v="0"/>
    <n v="8"/>
    <b v="0"/>
    <s v="journalism/audio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e v="#DIV/0!"/>
    <x v="12"/>
    <s v="EUR"/>
    <n v="1451161560"/>
    <n v="1447273560"/>
    <b v="0"/>
    <n v="0"/>
    <b v="0"/>
    <s v="journalism/audio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n v="1"/>
    <x v="0"/>
    <s v="USD"/>
    <n v="1415219915"/>
    <n v="1412624315"/>
    <b v="0"/>
    <n v="1"/>
    <b v="0"/>
    <s v="journalism/audio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n v="53"/>
    <x v="0"/>
    <s v="USD"/>
    <n v="1474766189"/>
    <n v="1471310189"/>
    <b v="0"/>
    <n v="4"/>
    <b v="0"/>
    <s v="journalism/audio"/>
    <x v="5"/>
    <x v="16"/>
    <x v="1048"/>
  </r>
  <r>
    <n v="1049"/>
    <s v="J1 (Canceled)"/>
    <s v="------"/>
    <n v="12000"/>
    <n v="0"/>
    <n v="0"/>
    <x v="1"/>
    <e v="#DIV/0!"/>
    <x v="0"/>
    <s v="USD"/>
    <n v="1455272445"/>
    <n v="1452680445"/>
    <b v="0"/>
    <n v="0"/>
    <b v="0"/>
    <s v="journalism/audio"/>
    <x v="5"/>
    <x v="16"/>
    <x v="1049"/>
  </r>
  <r>
    <n v="1050"/>
    <s v="The (Secular) Barbershop Podcast (Canceled)"/>
    <s v="Secularism is on the rise and I hear you.Talk to me."/>
    <n v="2500"/>
    <n v="0"/>
    <n v="0"/>
    <x v="1"/>
    <e v="#DIV/0!"/>
    <x v="0"/>
    <s v="USD"/>
    <n v="1442257677"/>
    <n v="1439665677"/>
    <b v="0"/>
    <n v="0"/>
    <b v="0"/>
    <s v="journalism/audio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e v="#DIV/0!"/>
    <x v="0"/>
    <s v="USD"/>
    <n v="1409098825"/>
    <n v="1406679625"/>
    <b v="0"/>
    <n v="0"/>
    <b v="0"/>
    <s v="journalism/audio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e v="#DIV/0!"/>
    <x v="0"/>
    <s v="USD"/>
    <n v="1465243740"/>
    <n v="1461438495"/>
    <b v="0"/>
    <n v="0"/>
    <b v="0"/>
    <s v="journalism/audio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n v="15"/>
    <x v="0"/>
    <s v="USD"/>
    <n v="1488773332"/>
    <n v="1486613332"/>
    <b v="0"/>
    <n v="1"/>
    <b v="0"/>
    <s v="journalism/audio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e v="#DIV/0!"/>
    <x v="0"/>
    <s v="USD"/>
    <n v="1407708000"/>
    <n v="1405110399"/>
    <b v="0"/>
    <n v="0"/>
    <b v="0"/>
    <s v="journalism/audio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e v="#DIV/0!"/>
    <x v="0"/>
    <s v="USD"/>
    <n v="1457394545"/>
    <n v="1454802545"/>
    <b v="0"/>
    <n v="0"/>
    <b v="0"/>
    <s v="journalism/audio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e v="#DIV/0!"/>
    <x v="0"/>
    <s v="USD"/>
    <n v="1429892177"/>
    <n v="1424711777"/>
    <b v="0"/>
    <n v="0"/>
    <b v="0"/>
    <s v="journalism/audio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e v="#DIV/0!"/>
    <x v="0"/>
    <s v="USD"/>
    <n v="1480888483"/>
    <n v="1478292883"/>
    <b v="0"/>
    <n v="0"/>
    <b v="0"/>
    <s v="journalism/audio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e v="#DIV/0!"/>
    <x v="0"/>
    <s v="USD"/>
    <n v="1427328000"/>
    <n v="1423777043"/>
    <b v="0"/>
    <n v="0"/>
    <b v="0"/>
    <s v="journalism/audio"/>
    <x v="5"/>
    <x v="16"/>
    <x v="1058"/>
  </r>
  <r>
    <n v="1059"/>
    <s v="Voice Over Artist (Canceled)"/>
    <s v="Turning myself into a vocal artist."/>
    <n v="1100"/>
    <n v="0"/>
    <n v="0"/>
    <x v="1"/>
    <e v="#DIV/0!"/>
    <x v="0"/>
    <s v="USD"/>
    <n v="1426269456"/>
    <n v="1423681056"/>
    <b v="0"/>
    <n v="0"/>
    <b v="0"/>
    <s v="journalism/audio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n v="50"/>
    <x v="0"/>
    <s v="USD"/>
    <n v="1429134893"/>
    <n v="1426542893"/>
    <b v="0"/>
    <n v="1"/>
    <b v="0"/>
    <s v="journalism/audio"/>
    <x v="5"/>
    <x v="16"/>
    <x v="1060"/>
  </r>
  <r>
    <n v="1061"/>
    <s v="Chat Box 23 (Canceled)"/>
    <s v="T.O., Adi &amp; Mercedes discuss their point of views, women's issues &amp; Hollywood Hotties."/>
    <n v="4000"/>
    <n v="0"/>
    <n v="0"/>
    <x v="1"/>
    <e v="#DIV/0!"/>
    <x v="0"/>
    <s v="USD"/>
    <n v="1462150800"/>
    <n v="1456987108"/>
    <b v="0"/>
    <n v="0"/>
    <b v="0"/>
    <s v="journalism/audio"/>
    <x v="5"/>
    <x v="16"/>
    <x v="1061"/>
  </r>
  <r>
    <n v="1062"/>
    <s v="RETURNING AT A LATER DATE"/>
    <s v="SEE US ON PATREON www.badgirlartwork.com"/>
    <n v="199"/>
    <n v="190"/>
    <n v="0.95477386934673369"/>
    <x v="1"/>
    <n v="47.5"/>
    <x v="0"/>
    <s v="USD"/>
    <n v="1468351341"/>
    <n v="1467746541"/>
    <b v="0"/>
    <n v="4"/>
    <b v="0"/>
    <s v="journalism/audio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e v="#DIV/0!"/>
    <x v="0"/>
    <s v="USD"/>
    <n v="1472604262"/>
    <n v="1470012262"/>
    <b v="0"/>
    <n v="0"/>
    <b v="0"/>
    <s v="journalism/audio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n v="65.666666666666671"/>
    <x v="0"/>
    <s v="USD"/>
    <n v="1373174903"/>
    <n v="1369286903"/>
    <b v="0"/>
    <n v="123"/>
    <b v="0"/>
    <s v="games/video games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n v="16.2"/>
    <x v="2"/>
    <s v="AUD"/>
    <n v="1392800922"/>
    <n v="1390381722"/>
    <b v="0"/>
    <n v="5"/>
    <b v="0"/>
    <s v="games/video games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n v="34.128378378378379"/>
    <x v="0"/>
    <s v="USD"/>
    <n v="1375657582"/>
    <n v="1371769582"/>
    <b v="0"/>
    <n v="148"/>
    <b v="0"/>
    <s v="games/video games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n v="13"/>
    <x v="0"/>
    <s v="USD"/>
    <n v="1387657931"/>
    <n v="1385065931"/>
    <b v="0"/>
    <n v="10"/>
    <b v="0"/>
    <s v="games/video games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n v="11.25"/>
    <x v="0"/>
    <s v="USD"/>
    <n v="1460274864"/>
    <n v="1457686464"/>
    <b v="0"/>
    <n v="4"/>
    <b v="0"/>
    <s v="games/video games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n v="40.476190476190474"/>
    <x v="0"/>
    <s v="USD"/>
    <n v="1385447459"/>
    <n v="1382679059"/>
    <b v="0"/>
    <n v="21"/>
    <b v="0"/>
    <s v="games/video games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n v="35"/>
    <x v="0"/>
    <s v="USD"/>
    <n v="1349050622"/>
    <n v="1347322622"/>
    <b v="0"/>
    <n v="2"/>
    <b v="0"/>
    <s v="games/video games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e v="#DIV/0!"/>
    <x v="10"/>
    <s v="NOK"/>
    <n v="1447787093"/>
    <n v="1445191493"/>
    <b v="0"/>
    <n v="0"/>
    <b v="0"/>
    <s v="games/video games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n v="12.75"/>
    <x v="0"/>
    <s v="USD"/>
    <n v="1391630297"/>
    <n v="1389038297"/>
    <b v="0"/>
    <n v="4"/>
    <b v="0"/>
    <s v="games/video games"/>
    <x v="6"/>
    <x v="17"/>
    <x v="1072"/>
  </r>
  <r>
    <n v="1073"/>
    <s v="Rainbow Ball to the Iphone"/>
    <s v="We want to bring our Game Rainbow Ball to the iphone and to do that we need a little help"/>
    <n v="750"/>
    <n v="10"/>
    <n v="1.3333333333333334E-2"/>
    <x v="2"/>
    <n v="10"/>
    <x v="0"/>
    <s v="USD"/>
    <n v="1318806541"/>
    <n v="1316214541"/>
    <b v="0"/>
    <n v="1"/>
    <b v="0"/>
    <s v="games/video games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n v="113.56666666666666"/>
    <x v="0"/>
    <s v="USD"/>
    <n v="1388808545"/>
    <n v="1386216545"/>
    <b v="0"/>
    <n v="30"/>
    <b v="0"/>
    <s v="games/video games"/>
    <x v="6"/>
    <x v="17"/>
    <x v="1074"/>
  </r>
  <r>
    <n v="1075"/>
    <s v="Towers Of The Apocalypse"/>
    <s v="Fully 3D, post Apocalyptic themed tower defense video game. New take on the genre."/>
    <n v="1000"/>
    <n v="45"/>
    <n v="4.4999999999999998E-2"/>
    <x v="2"/>
    <n v="15"/>
    <x v="0"/>
    <s v="USD"/>
    <n v="1336340516"/>
    <n v="1333748516"/>
    <b v="0"/>
    <n v="3"/>
    <b v="0"/>
    <s v="games/video games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n v="48.281025641025643"/>
    <x v="0"/>
    <s v="USD"/>
    <n v="1410426250"/>
    <n v="1405674250"/>
    <b v="0"/>
    <n v="975"/>
    <b v="0"/>
    <s v="games/video games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n v="43.976047904191617"/>
    <x v="0"/>
    <s v="USD"/>
    <n v="1452744011"/>
    <n v="1450152011"/>
    <b v="0"/>
    <n v="167"/>
    <b v="0"/>
    <s v="games/video games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n v="9"/>
    <x v="0"/>
    <s v="USD"/>
    <n v="1311309721"/>
    <n v="1307421721"/>
    <b v="0"/>
    <n v="5"/>
    <b v="0"/>
    <s v="games/video games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n v="37.666666666666664"/>
    <x v="12"/>
    <s v="EUR"/>
    <n v="1463232936"/>
    <n v="1461072936"/>
    <b v="0"/>
    <n v="18"/>
    <b v="0"/>
    <s v="games/video games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n v="18.581632653061224"/>
    <x v="0"/>
    <s v="USD"/>
    <n v="1399778333"/>
    <n v="1397186333"/>
    <b v="0"/>
    <n v="98"/>
    <b v="0"/>
    <s v="games/video games"/>
    <x v="6"/>
    <x v="17"/>
    <x v="1080"/>
  </r>
  <r>
    <n v="1081"/>
    <s v="The Creature"/>
    <s v="Finishing your last job before you retire until a disaster strikes the cargo ship can you survive The Creature?"/>
    <n v="68000"/>
    <n v="12"/>
    <n v="1.7647058823529413E-4"/>
    <x v="2"/>
    <n v="3"/>
    <x v="0"/>
    <s v="USD"/>
    <n v="1422483292"/>
    <n v="1419891292"/>
    <b v="0"/>
    <n v="4"/>
    <b v="0"/>
    <s v="games/video games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n v="18.666666666666668"/>
    <x v="0"/>
    <s v="USD"/>
    <n v="1344635088"/>
    <n v="1342043088"/>
    <b v="0"/>
    <n v="3"/>
    <b v="0"/>
    <s v="games/video games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n v="410"/>
    <x v="5"/>
    <s v="CAD"/>
    <n v="1406994583"/>
    <n v="1401810583"/>
    <b v="0"/>
    <n v="1"/>
    <b v="0"/>
    <s v="games/video games"/>
    <x v="6"/>
    <x v="17"/>
    <x v="1083"/>
  </r>
  <r>
    <n v="1084"/>
    <s v="My own channel"/>
    <s v="I want to start my own channel for gaming"/>
    <n v="550"/>
    <n v="0"/>
    <n v="0"/>
    <x v="2"/>
    <e v="#DIV/0!"/>
    <x v="0"/>
    <s v="USD"/>
    <n v="1407534804"/>
    <n v="1404942804"/>
    <b v="0"/>
    <n v="0"/>
    <b v="0"/>
    <s v="games/video games"/>
    <x v="6"/>
    <x v="17"/>
    <x v="1084"/>
  </r>
  <r>
    <n v="1085"/>
    <s v="Sun Dryd Studios"/>
    <s v="The new kid on the block. Re-imagining old games and creating new ones. Ship, Lazer, Rock is first."/>
    <n v="30000"/>
    <n v="1026"/>
    <n v="3.4200000000000001E-2"/>
    <x v="2"/>
    <n v="114"/>
    <x v="5"/>
    <s v="CAD"/>
    <n v="1457967975"/>
    <n v="1455379575"/>
    <b v="0"/>
    <n v="9"/>
    <b v="0"/>
    <s v="games/video games"/>
    <x v="6"/>
    <x v="17"/>
    <x v="1085"/>
  </r>
  <r>
    <n v="1086"/>
    <s v="Cyber Universe Online"/>
    <s v="Humanity's future in the Galaxy"/>
    <n v="18000"/>
    <n v="15"/>
    <n v="8.3333333333333339E-4"/>
    <x v="2"/>
    <n v="7.5"/>
    <x v="0"/>
    <s v="USD"/>
    <n v="1408913291"/>
    <n v="1406321291"/>
    <b v="0"/>
    <n v="2"/>
    <b v="0"/>
    <s v="games/video games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e v="#DIV/0!"/>
    <x v="0"/>
    <s v="USD"/>
    <n v="1402852087"/>
    <n v="1400260087"/>
    <b v="0"/>
    <n v="0"/>
    <b v="0"/>
    <s v="games/video games"/>
    <x v="6"/>
    <x v="17"/>
    <x v="1087"/>
  </r>
  <r>
    <n v="1088"/>
    <s v="Still Alive"/>
    <s v="A fresh twist on survival games. Intense, high-stakes 30 minute rounds for up to 10 players."/>
    <n v="45000"/>
    <n v="6382.34"/>
    <n v="0.14182977777777778"/>
    <x v="2"/>
    <n v="43.41727891156463"/>
    <x v="0"/>
    <s v="USD"/>
    <n v="1398366667"/>
    <n v="1395774667"/>
    <b v="0"/>
    <n v="147"/>
    <b v="0"/>
    <s v="games/video games"/>
    <x v="6"/>
    <x v="17"/>
    <x v="1088"/>
  </r>
  <r>
    <n v="1089"/>
    <s v="Farabel"/>
    <s v="Farabel is a single player turn-based fantasy strategy game for Mac/PC/Linux"/>
    <n v="15000"/>
    <n v="1174"/>
    <n v="7.8266666666666665E-2"/>
    <x v="2"/>
    <n v="23.959183673469386"/>
    <x v="6"/>
    <s v="EUR"/>
    <n v="1435293175"/>
    <n v="1432701175"/>
    <b v="0"/>
    <n v="49"/>
    <b v="0"/>
    <s v="games/video games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n v="5"/>
    <x v="2"/>
    <s v="AUD"/>
    <n v="1432873653"/>
    <n v="1430281653"/>
    <b v="0"/>
    <n v="1"/>
    <b v="0"/>
    <s v="games/video games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n v="12.5"/>
    <x v="1"/>
    <s v="GBP"/>
    <n v="1460313672"/>
    <n v="1457725272"/>
    <b v="0"/>
    <n v="2"/>
    <b v="0"/>
    <s v="games/video games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n v="3"/>
    <x v="0"/>
    <s v="USD"/>
    <n v="1357432638"/>
    <n v="1354840638"/>
    <b v="0"/>
    <n v="7"/>
    <b v="0"/>
    <s v="games/video games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n v="10.5625"/>
    <x v="5"/>
    <s v="CAD"/>
    <n v="1455232937"/>
    <n v="1453936937"/>
    <b v="0"/>
    <n v="4"/>
    <b v="0"/>
    <s v="games/video games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n v="122.00037037037038"/>
    <x v="0"/>
    <s v="USD"/>
    <n v="1318180033"/>
    <n v="1315588033"/>
    <b v="0"/>
    <n v="27"/>
    <b v="0"/>
    <s v="games/video games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n v="267.80851063829789"/>
    <x v="0"/>
    <s v="USD"/>
    <n v="1377867220"/>
    <n v="1375275220"/>
    <b v="0"/>
    <n v="94"/>
    <b v="0"/>
    <s v="games/video games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n v="74.206896551724142"/>
    <x v="0"/>
    <s v="USD"/>
    <n v="1412393400"/>
    <n v="1409747154"/>
    <b v="0"/>
    <n v="29"/>
    <b v="0"/>
    <s v="games/video games"/>
    <x v="6"/>
    <x v="17"/>
    <x v="1096"/>
  </r>
  <r>
    <n v="1097"/>
    <s v="Rabbly"/>
    <s v="Rabbly is action-adventure game. Is about a scientist going on an adventure, to find rare materials in another galaxy."/>
    <n v="100000"/>
    <n v="47"/>
    <n v="4.6999999999999999E-4"/>
    <x v="2"/>
    <n v="6.7142857142857144"/>
    <x v="0"/>
    <s v="USD"/>
    <n v="1393786877"/>
    <n v="1390330877"/>
    <b v="0"/>
    <n v="7"/>
    <b v="0"/>
    <s v="games/video games"/>
    <x v="6"/>
    <x v="17"/>
    <x v="1097"/>
  </r>
  <r>
    <n v="1098"/>
    <s v="Kick, Punch... Fireball"/>
    <s v="Kick, Punch... Fireball is an FPS type arena game set inside the fantasy world."/>
    <n v="25000"/>
    <n v="1803"/>
    <n v="7.2120000000000004E-2"/>
    <x v="2"/>
    <n v="81.954545454545453"/>
    <x v="0"/>
    <s v="USD"/>
    <n v="1397413095"/>
    <n v="1394821095"/>
    <b v="0"/>
    <n v="22"/>
    <b v="0"/>
    <s v="games/video games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n v="25"/>
    <x v="1"/>
    <s v="GBP"/>
    <n v="1431547468"/>
    <n v="1428955468"/>
    <b v="0"/>
    <n v="1"/>
    <b v="0"/>
    <s v="games/video games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n v="10"/>
    <x v="12"/>
    <s v="EUR"/>
    <n v="1455417571"/>
    <n v="1452825571"/>
    <b v="0"/>
    <n v="10"/>
    <b v="0"/>
    <s v="games/video games"/>
    <x v="6"/>
    <x v="17"/>
    <x v="1100"/>
  </r>
  <r>
    <n v="1101"/>
    <s v="Strain Wars"/>
    <s v="Different strains of marijuana leafs battling to the death to see which one is the top strain."/>
    <n v="100000"/>
    <n v="41"/>
    <n v="4.0999999999999999E-4"/>
    <x v="2"/>
    <n v="6.833333333333333"/>
    <x v="0"/>
    <s v="USD"/>
    <n v="1468519920"/>
    <n v="1466188338"/>
    <b v="0"/>
    <n v="6"/>
    <b v="0"/>
    <s v="games/video games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n v="17.708333333333332"/>
    <x v="0"/>
    <s v="USD"/>
    <n v="1386568740"/>
    <n v="1383095125"/>
    <b v="0"/>
    <n v="24"/>
    <b v="0"/>
    <s v="games/video games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n v="16.2"/>
    <x v="0"/>
    <s v="USD"/>
    <n v="1466227190"/>
    <n v="1461043190"/>
    <b v="0"/>
    <n v="15"/>
    <b v="0"/>
    <s v="games/video games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n v="80.297297297297291"/>
    <x v="1"/>
    <s v="GBP"/>
    <n v="1402480221"/>
    <n v="1399888221"/>
    <b v="0"/>
    <n v="37"/>
    <b v="0"/>
    <s v="games/video games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n v="71.55"/>
    <x v="0"/>
    <s v="USD"/>
    <n v="1395627327"/>
    <n v="1393038927"/>
    <b v="0"/>
    <n v="20"/>
    <b v="0"/>
    <s v="games/video games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n v="23.571428571428573"/>
    <x v="0"/>
    <s v="USD"/>
    <n v="1333557975"/>
    <n v="1330969575"/>
    <b v="0"/>
    <n v="7"/>
    <b v="0"/>
    <s v="games/video games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e v="#DIV/0!"/>
    <x v="0"/>
    <s v="USD"/>
    <n v="1406148024"/>
    <n v="1403556024"/>
    <b v="0"/>
    <n v="0"/>
    <b v="0"/>
    <s v="games/video games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n v="34.88095238095238"/>
    <x v="0"/>
    <s v="USD"/>
    <n v="1334326635"/>
    <n v="1329146235"/>
    <b v="0"/>
    <n v="21"/>
    <b v="0"/>
    <s v="games/video games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n v="15"/>
    <x v="0"/>
    <s v="USD"/>
    <n v="1479495790"/>
    <n v="1476900190"/>
    <b v="0"/>
    <n v="3"/>
    <b v="0"/>
    <s v="games/video games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n v="23.181818181818183"/>
    <x v="0"/>
    <s v="USD"/>
    <n v="1354919022"/>
    <n v="1352327022"/>
    <b v="0"/>
    <n v="11"/>
    <b v="0"/>
    <s v="games/video games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n v="1"/>
    <x v="0"/>
    <s v="USD"/>
    <n v="1452228790"/>
    <n v="1449636790"/>
    <b v="0"/>
    <n v="1"/>
    <b v="0"/>
    <s v="games/video games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n v="100.23371794871794"/>
    <x v="0"/>
    <s v="USD"/>
    <n v="1421656200"/>
    <n v="1416507211"/>
    <b v="0"/>
    <n v="312"/>
    <b v="0"/>
    <s v="games/video games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n v="5"/>
    <x v="1"/>
    <s v="GBP"/>
    <n v="1408058820"/>
    <n v="1405466820"/>
    <b v="0"/>
    <n v="1"/>
    <b v="0"/>
    <s v="games/video games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n v="3.3333333333333335"/>
    <x v="1"/>
    <s v="GBP"/>
    <n v="1381306687"/>
    <n v="1378714687"/>
    <b v="0"/>
    <n v="3"/>
    <b v="0"/>
    <s v="games/video games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n v="13.25"/>
    <x v="0"/>
    <s v="USD"/>
    <n v="1459352495"/>
    <n v="1456764095"/>
    <b v="0"/>
    <n v="4"/>
    <b v="0"/>
    <s v="games/video games"/>
    <x v="6"/>
    <x v="17"/>
    <x v="1115"/>
  </r>
  <r>
    <n v="1116"/>
    <s v="Quest Remnants of Chaos"/>
    <s v="A medieval, post apocolyptic, Online, MMORPG. Class morphing, character customization game."/>
    <n v="500000"/>
    <n v="178.52"/>
    <n v="3.5704000000000004E-4"/>
    <x v="2"/>
    <n v="17.852"/>
    <x v="0"/>
    <s v="USD"/>
    <n v="1339273208"/>
    <n v="1334089208"/>
    <b v="0"/>
    <n v="10"/>
    <b v="0"/>
    <s v="games/video games"/>
    <x v="6"/>
    <x v="17"/>
    <x v="1116"/>
  </r>
  <r>
    <n v="1117"/>
    <s v="Medieval Village"/>
    <s v="Experience the Medieval in your own village. Increase your village into a city and walk through the streets."/>
    <n v="1000"/>
    <n v="83"/>
    <n v="8.3000000000000004E-2"/>
    <x v="2"/>
    <n v="10.375"/>
    <x v="12"/>
    <s v="EUR"/>
    <n v="1451053313"/>
    <n v="1448461313"/>
    <b v="0"/>
    <n v="8"/>
    <b v="0"/>
    <s v="games/video games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n v="36.333333333333336"/>
    <x v="2"/>
    <s v="AUD"/>
    <n v="1396666779"/>
    <n v="1394078379"/>
    <b v="0"/>
    <n v="3"/>
    <b v="0"/>
    <s v="games/video games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n v="5"/>
    <x v="0"/>
    <s v="USD"/>
    <n v="1396810864"/>
    <n v="1395687664"/>
    <b v="0"/>
    <n v="1"/>
    <b v="0"/>
    <s v="games/video games"/>
    <x v="6"/>
    <x v="17"/>
    <x v="1119"/>
  </r>
  <r>
    <n v="1120"/>
    <s v="PlanEt Ninjahwah"/>
    <s v="Planet Ninjahwah is a highly anticipated futuristic action adventure game that will blow your mind!!"/>
    <n v="25000"/>
    <n v="0"/>
    <n v="0"/>
    <x v="2"/>
    <e v="#DIV/0!"/>
    <x v="0"/>
    <s v="USD"/>
    <n v="1319835400"/>
    <n v="1315947400"/>
    <b v="0"/>
    <n v="0"/>
    <b v="0"/>
    <s v="games/video games"/>
    <x v="6"/>
    <x v="17"/>
    <x v="1120"/>
  </r>
  <r>
    <n v="1121"/>
    <s v="Pwincess"/>
    <s v="An action packed, side scrolling, platform jumping, laser shooting ADVENTURE that will be fun for everyone."/>
    <n v="250000"/>
    <n v="29"/>
    <n v="1.16E-4"/>
    <x v="2"/>
    <n v="5.8"/>
    <x v="0"/>
    <s v="USD"/>
    <n v="1457904316"/>
    <n v="1455315916"/>
    <b v="0"/>
    <n v="5"/>
    <b v="0"/>
    <s v="games/video games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e v="#DIV/0!"/>
    <x v="1"/>
    <s v="GBP"/>
    <n v="1369932825"/>
    <n v="1368723225"/>
    <b v="0"/>
    <n v="0"/>
    <b v="0"/>
    <s v="games/video games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n v="3.6666666666666665"/>
    <x v="0"/>
    <s v="USD"/>
    <n v="1397910848"/>
    <n v="1395318848"/>
    <b v="0"/>
    <n v="3"/>
    <b v="0"/>
    <s v="games/video games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n v="60.714285714285715"/>
    <x v="0"/>
    <s v="USD"/>
    <n v="1430409651"/>
    <n v="1427817651"/>
    <b v="0"/>
    <n v="7"/>
    <b v="0"/>
    <s v="games/mobile games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e v="#DIV/0!"/>
    <x v="1"/>
    <s v="GBP"/>
    <n v="1443193130"/>
    <n v="1438009130"/>
    <b v="0"/>
    <n v="0"/>
    <b v="0"/>
    <s v="games/mobile games"/>
    <x v="6"/>
    <x v="18"/>
    <x v="1125"/>
  </r>
  <r>
    <n v="1126"/>
    <s v="GAMING TO LEARN"/>
    <s v="Imagine a science class where the teacher walks in a says &quot;Take out your cell phone and play a game.&quot;"/>
    <n v="2000"/>
    <n v="10"/>
    <n v="5.0000000000000001E-3"/>
    <x v="2"/>
    <n v="5"/>
    <x v="0"/>
    <s v="USD"/>
    <n v="1468482694"/>
    <n v="1465890694"/>
    <b v="0"/>
    <n v="2"/>
    <b v="0"/>
    <s v="games/mobile games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n v="25.434782608695652"/>
    <x v="0"/>
    <s v="USD"/>
    <n v="1416000600"/>
    <n v="1413318600"/>
    <b v="0"/>
    <n v="23"/>
    <b v="0"/>
    <s v="games/mobile games"/>
    <x v="6"/>
    <x v="18"/>
    <x v="1127"/>
  </r>
  <r>
    <n v="1128"/>
    <s v="Flying Turds"/>
    <s v="#havingfunFTW"/>
    <n v="1000"/>
    <n v="1"/>
    <n v="1E-3"/>
    <x v="2"/>
    <n v="1"/>
    <x v="1"/>
    <s v="GBP"/>
    <n v="1407425717"/>
    <n v="1404833717"/>
    <b v="0"/>
    <n v="1"/>
    <b v="0"/>
    <s v="games/mobile games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n v="10.5"/>
    <x v="0"/>
    <s v="USD"/>
    <n v="1465107693"/>
    <n v="1462515693"/>
    <b v="0"/>
    <n v="2"/>
    <b v="0"/>
    <s v="games/mobile games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n v="3.6666666666666665"/>
    <x v="0"/>
    <s v="USD"/>
    <n v="1416963300"/>
    <n v="1411775700"/>
    <b v="0"/>
    <n v="3"/>
    <b v="0"/>
    <s v="games/mobile games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e v="#DIV/0!"/>
    <x v="2"/>
    <s v="AUD"/>
    <n v="1450993668"/>
    <n v="1448401668"/>
    <b v="0"/>
    <n v="0"/>
    <b v="0"/>
    <s v="games/mobile games"/>
    <x v="6"/>
    <x v="18"/>
    <x v="1131"/>
  </r>
  <r>
    <n v="1132"/>
    <s v="One"/>
    <s v="One is a simple mobile game about exploring the connections between all living things. Featuring hand-painted art."/>
    <n v="10000"/>
    <n v="1438"/>
    <n v="0.14380000000000001"/>
    <x v="2"/>
    <n v="110.61538461538461"/>
    <x v="5"/>
    <s v="CAD"/>
    <n v="1483238771"/>
    <n v="1480646771"/>
    <b v="0"/>
    <n v="13"/>
    <b v="0"/>
    <s v="games/mobile games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n v="20"/>
    <x v="1"/>
    <s v="GBP"/>
    <n v="1406799981"/>
    <n v="1404207981"/>
    <b v="0"/>
    <n v="1"/>
    <b v="0"/>
    <s v="games/mobile games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n v="1"/>
    <x v="2"/>
    <s v="AUD"/>
    <n v="1417235580"/>
    <n v="1416034228"/>
    <b v="0"/>
    <n v="1"/>
    <b v="0"/>
    <s v="games/mobile games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n v="50"/>
    <x v="12"/>
    <s v="EUR"/>
    <n v="1470527094"/>
    <n v="1467935094"/>
    <b v="0"/>
    <n v="1"/>
    <b v="0"/>
    <s v="games/mobile games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n v="45"/>
    <x v="6"/>
    <s v="EUR"/>
    <n v="1450541229"/>
    <n v="1447949229"/>
    <b v="0"/>
    <n v="6"/>
    <b v="0"/>
    <s v="games/mobile games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n v="253.2051282051282"/>
    <x v="0"/>
    <s v="USD"/>
    <n v="1461440421"/>
    <n v="1458848421"/>
    <b v="0"/>
    <n v="39"/>
    <b v="0"/>
    <s v="games/mobile games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n v="31.25"/>
    <x v="0"/>
    <s v="USD"/>
    <n v="1485035131"/>
    <n v="1483307131"/>
    <b v="0"/>
    <n v="4"/>
    <b v="0"/>
    <s v="games/mobile games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n v="5"/>
    <x v="0"/>
    <s v="USD"/>
    <n v="1420100426"/>
    <n v="1417508426"/>
    <b v="0"/>
    <n v="1"/>
    <b v="0"/>
    <s v="games/mobile games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e v="#DIV/0!"/>
    <x v="1"/>
    <s v="GBP"/>
    <n v="1438859121"/>
    <n v="1436267121"/>
    <b v="0"/>
    <n v="0"/>
    <b v="0"/>
    <s v="games/mobile games"/>
    <x v="6"/>
    <x v="18"/>
    <x v="1140"/>
  </r>
  <r>
    <n v="1141"/>
    <s v="Arena Z - Zombie Survival"/>
    <s v="I think this will be a great game!"/>
    <n v="500"/>
    <n v="0"/>
    <n v="0"/>
    <x v="2"/>
    <e v="#DIV/0!"/>
    <x v="12"/>
    <s v="EUR"/>
    <n v="1436460450"/>
    <n v="1433868450"/>
    <b v="0"/>
    <n v="0"/>
    <b v="0"/>
    <s v="games/mobile games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e v="#DIV/0!"/>
    <x v="0"/>
    <s v="USD"/>
    <n v="1424131727"/>
    <n v="1421539727"/>
    <b v="0"/>
    <n v="0"/>
    <b v="0"/>
    <s v="games/mobile games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n v="23.25"/>
    <x v="0"/>
    <s v="USD"/>
    <n v="1450327126"/>
    <n v="1447735126"/>
    <b v="0"/>
    <n v="8"/>
    <b v="0"/>
    <s v="games/mobile games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e v="#DIV/0!"/>
    <x v="0"/>
    <s v="USD"/>
    <n v="1430281320"/>
    <n v="1427689320"/>
    <b v="0"/>
    <n v="0"/>
    <b v="0"/>
    <s v="food/food trucks"/>
    <x v="7"/>
    <x v="19"/>
    <x v="1144"/>
  </r>
  <r>
    <n v="1145"/>
    <s v="A FORK IN THE ROAD food truck"/>
    <s v="Emphasizing locally and responsibly raised ingredients, serving delicious food! I need your help."/>
    <n v="80000"/>
    <n v="100"/>
    <n v="1.25E-3"/>
    <x v="2"/>
    <n v="100"/>
    <x v="0"/>
    <s v="USD"/>
    <n v="1412272592"/>
    <n v="1407088592"/>
    <b v="0"/>
    <n v="1"/>
    <b v="0"/>
    <s v="food/food trucks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n v="44.166666666666664"/>
    <x v="0"/>
    <s v="USD"/>
    <n v="1399071173"/>
    <n v="1395787973"/>
    <b v="0"/>
    <n v="12"/>
    <b v="0"/>
    <s v="food/food trucks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e v="#DIV/0!"/>
    <x v="5"/>
    <s v="CAD"/>
    <n v="1413760783"/>
    <n v="1408576783"/>
    <b v="0"/>
    <n v="0"/>
    <b v="0"/>
    <s v="food/food trucks"/>
    <x v="7"/>
    <x v="19"/>
    <x v="1147"/>
  </r>
  <r>
    <n v="1148"/>
    <s v="Warren's / Adilyn's Rollin' Bistro"/>
    <s v="New local (Louisville, KY.) food truck with a refreshing spin on rolling kitchens."/>
    <n v="15000"/>
    <n v="73"/>
    <n v="4.8666666666666667E-3"/>
    <x v="2"/>
    <n v="24.333333333333332"/>
    <x v="0"/>
    <s v="USD"/>
    <n v="1480568781"/>
    <n v="1477973181"/>
    <b v="0"/>
    <n v="3"/>
    <b v="0"/>
    <s v="food/food trucks"/>
    <x v="7"/>
    <x v="19"/>
    <x v="1148"/>
  </r>
  <r>
    <n v="1149"/>
    <s v="The Floridian Food Truck"/>
    <s v="Bringing culturally diverse Floridian cuisine to the people!"/>
    <n v="50000"/>
    <n v="75"/>
    <n v="1.5E-3"/>
    <x v="2"/>
    <n v="37.5"/>
    <x v="0"/>
    <s v="USD"/>
    <n v="1466096566"/>
    <n v="1463504566"/>
    <b v="0"/>
    <n v="2"/>
    <b v="0"/>
    <s v="food/food trucks"/>
    <x v="7"/>
    <x v="19"/>
    <x v="1149"/>
  </r>
  <r>
    <n v="1150"/>
    <s v="Chef Po's Food Truck"/>
    <s v="Bringing delicious authentic and fusion Taiwanese Food to the West Coast."/>
    <n v="2500"/>
    <n v="252"/>
    <n v="0.1008"/>
    <x v="2"/>
    <n v="42"/>
    <x v="0"/>
    <s v="USD"/>
    <n v="1452293675"/>
    <n v="1447109675"/>
    <b v="0"/>
    <n v="6"/>
    <b v="0"/>
    <s v="food/food trucks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e v="#DIV/0!"/>
    <x v="0"/>
    <s v="USD"/>
    <n v="1441592863"/>
    <n v="1439000863"/>
    <b v="0"/>
    <n v="0"/>
    <b v="0"/>
    <s v="food/food trucks"/>
    <x v="7"/>
    <x v="19"/>
    <x v="1151"/>
  </r>
  <r>
    <n v="1152"/>
    <s v="Peruvian King Food Truck"/>
    <s v="Peruvian food truck with an LA twist."/>
    <n v="16000"/>
    <n v="911"/>
    <n v="5.6937500000000002E-2"/>
    <x v="2"/>
    <n v="60.733333333333334"/>
    <x v="0"/>
    <s v="USD"/>
    <n v="1431709312"/>
    <n v="1429117312"/>
    <b v="0"/>
    <n v="15"/>
    <b v="0"/>
    <s v="food/food trucks"/>
    <x v="7"/>
    <x v="19"/>
    <x v="1152"/>
  </r>
  <r>
    <n v="1153"/>
    <s v="The Cold Spot Mobile Trailer"/>
    <s v="A mobile concession trailer for snow cones, ice cream, smoothies and more"/>
    <n v="8000"/>
    <n v="50"/>
    <n v="6.2500000000000003E-3"/>
    <x v="2"/>
    <n v="50"/>
    <x v="0"/>
    <s v="USD"/>
    <n v="1434647305"/>
    <n v="1432055305"/>
    <b v="0"/>
    <n v="1"/>
    <b v="0"/>
    <s v="food/food trucks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n v="108.33333333333333"/>
    <x v="0"/>
    <s v="USD"/>
    <n v="1441507006"/>
    <n v="1438915006"/>
    <b v="0"/>
    <n v="3"/>
    <b v="0"/>
    <s v="food/food trucks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n v="23.5"/>
    <x v="0"/>
    <s v="USD"/>
    <n v="1408040408"/>
    <n v="1405448408"/>
    <b v="0"/>
    <n v="8"/>
    <b v="0"/>
    <s v="food/food trucks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e v="#DIV/0!"/>
    <x v="0"/>
    <s v="USD"/>
    <n v="1424742162"/>
    <n v="1422150162"/>
    <b v="0"/>
    <n v="0"/>
    <b v="0"/>
    <s v="food/food trucks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n v="50.333333333333336"/>
    <x v="0"/>
    <s v="USD"/>
    <n v="1417795480"/>
    <n v="1412607880"/>
    <b v="0"/>
    <n v="3"/>
    <b v="0"/>
    <s v="food/food trucks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n v="11.666666666666666"/>
    <x v="0"/>
    <s v="USD"/>
    <n v="1418091128"/>
    <n v="1415499128"/>
    <b v="0"/>
    <n v="3"/>
    <b v="0"/>
    <s v="food/food trucks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e v="#DIV/0!"/>
    <x v="0"/>
    <s v="USD"/>
    <n v="1435679100"/>
    <n v="1433006765"/>
    <b v="0"/>
    <n v="0"/>
    <b v="0"/>
    <s v="food/food trucks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n v="60.789473684210527"/>
    <x v="0"/>
    <s v="USD"/>
    <n v="1427510586"/>
    <n v="1424922186"/>
    <b v="0"/>
    <n v="19"/>
    <b v="0"/>
    <s v="food/food trucks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e v="#DIV/0!"/>
    <x v="0"/>
    <s v="USD"/>
    <n v="1432047989"/>
    <n v="1430233589"/>
    <b v="0"/>
    <n v="0"/>
    <b v="0"/>
    <s v="food/food trucks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n v="17.5"/>
    <x v="0"/>
    <s v="USD"/>
    <n v="1411662264"/>
    <n v="1408983864"/>
    <b v="0"/>
    <n v="2"/>
    <b v="0"/>
    <s v="food/food trucks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e v="#DIV/0!"/>
    <x v="0"/>
    <s v="USD"/>
    <n v="1407604920"/>
    <n v="1405012920"/>
    <b v="0"/>
    <n v="0"/>
    <b v="0"/>
    <s v="food/food trucks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e v="#DIV/0!"/>
    <x v="0"/>
    <s v="USD"/>
    <n v="1466270582"/>
    <n v="1463678582"/>
    <b v="0"/>
    <n v="0"/>
    <b v="0"/>
    <s v="food/food trucks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n v="82.82"/>
    <x v="0"/>
    <s v="USD"/>
    <n v="1404623330"/>
    <n v="1401685730"/>
    <b v="0"/>
    <n v="25"/>
    <b v="0"/>
    <s v="food/food trucks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n v="358.875"/>
    <x v="0"/>
    <s v="USD"/>
    <n v="1435291200"/>
    <n v="1432640342"/>
    <b v="0"/>
    <n v="8"/>
    <b v="0"/>
    <s v="food/food trucks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n v="61.1875"/>
    <x v="0"/>
    <s v="USD"/>
    <n v="1410543495"/>
    <n v="1407865095"/>
    <b v="0"/>
    <n v="16"/>
    <b v="0"/>
    <s v="food/food trucks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n v="340"/>
    <x v="0"/>
    <s v="USD"/>
    <n v="1474507065"/>
    <n v="1471915065"/>
    <b v="0"/>
    <n v="3"/>
    <b v="0"/>
    <s v="food/food trucks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n v="5.666666666666667"/>
    <x v="0"/>
    <s v="USD"/>
    <n v="1424593763"/>
    <n v="1422001763"/>
    <b v="0"/>
    <n v="3"/>
    <b v="0"/>
    <s v="food/food trucks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n v="50"/>
    <x v="1"/>
    <s v="GBP"/>
    <n v="1433021171"/>
    <n v="1430429171"/>
    <b v="0"/>
    <n v="2"/>
    <b v="0"/>
    <s v="food/food trucks"/>
    <x v="7"/>
    <x v="19"/>
    <x v="1170"/>
  </r>
  <r>
    <n v="1171"/>
    <s v="The Mean Green Purple Machine"/>
    <s v="Tulsa's first true biodiesel, alternative energy powered food truck! Oh yeah, and delicious food!"/>
    <n v="25000"/>
    <n v="25"/>
    <n v="1E-3"/>
    <x v="2"/>
    <n v="25"/>
    <x v="0"/>
    <s v="USD"/>
    <n v="1415909927"/>
    <n v="1414351127"/>
    <b v="0"/>
    <n v="1"/>
    <b v="0"/>
    <s v="food/food trucks"/>
    <x v="7"/>
    <x v="19"/>
    <x v="1171"/>
  </r>
  <r>
    <n v="1172"/>
    <s v="let your dayz take you to the dogs."/>
    <s v="Bringing YOUR favorite dog recipes to the streets."/>
    <n v="9000"/>
    <n v="0"/>
    <n v="0"/>
    <x v="2"/>
    <e v="#DIV/0!"/>
    <x v="0"/>
    <s v="USD"/>
    <n v="1408551752"/>
    <n v="1405959752"/>
    <b v="0"/>
    <n v="0"/>
    <b v="0"/>
    <s v="food/food trucks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n v="30"/>
    <x v="0"/>
    <s v="USD"/>
    <n v="1438576057"/>
    <n v="1435552057"/>
    <b v="0"/>
    <n v="1"/>
    <b v="0"/>
    <s v="food/food trucks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n v="46.631578947368418"/>
    <x v="0"/>
    <s v="USD"/>
    <n v="1462738327"/>
    <n v="1460146327"/>
    <b v="0"/>
    <n v="19"/>
    <b v="0"/>
    <s v="food/food trucks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n v="65"/>
    <x v="0"/>
    <s v="USD"/>
    <n v="1436981339"/>
    <n v="1434389339"/>
    <b v="0"/>
    <n v="9"/>
    <b v="0"/>
    <s v="food/food trucks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n v="10"/>
    <x v="2"/>
    <s v="AUD"/>
    <n v="1488805200"/>
    <n v="1484094498"/>
    <b v="0"/>
    <n v="1"/>
    <b v="0"/>
    <s v="food/food trucks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e v="#DIV/0!"/>
    <x v="1"/>
    <s v="GBP"/>
    <n v="1413388296"/>
    <n v="1410796296"/>
    <b v="0"/>
    <n v="0"/>
    <b v="0"/>
    <s v="food/food trucks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n v="5"/>
    <x v="0"/>
    <s v="USD"/>
    <n v="1408225452"/>
    <n v="1405633452"/>
    <b v="0"/>
    <n v="1"/>
    <b v="0"/>
    <s v="food/food trucks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n v="640"/>
    <x v="5"/>
    <s v="CAD"/>
    <n v="1446052627"/>
    <n v="1443460627"/>
    <b v="0"/>
    <n v="5"/>
    <b v="0"/>
    <s v="food/food trucks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n v="69.117647058823536"/>
    <x v="0"/>
    <s v="USD"/>
    <n v="1403983314"/>
    <n v="1400786514"/>
    <b v="0"/>
    <n v="85"/>
    <b v="0"/>
    <s v="food/food trucks"/>
    <x v="7"/>
    <x v="19"/>
    <x v="1180"/>
  </r>
  <r>
    <n v="1181"/>
    <s v="Gringo Loco Tacos Food Truck"/>
    <s v="Bringing the best tacos to the streets of Chicago!"/>
    <n v="50000"/>
    <n v="4"/>
    <n v="8.0000000000000007E-5"/>
    <x v="2"/>
    <n v="1.3333333333333333"/>
    <x v="0"/>
    <s v="USD"/>
    <n v="1425197321"/>
    <n v="1422605321"/>
    <b v="0"/>
    <n v="3"/>
    <b v="0"/>
    <s v="food/food trucks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n v="10.5"/>
    <x v="0"/>
    <s v="USD"/>
    <n v="1484239320"/>
    <n v="1482609088"/>
    <b v="0"/>
    <n v="4"/>
    <b v="0"/>
    <s v="food/food trucks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n v="33.333333333333336"/>
    <x v="0"/>
    <s v="USD"/>
    <n v="1478059140"/>
    <n v="1476391223"/>
    <b v="0"/>
    <n v="3"/>
    <b v="0"/>
    <s v="food/food trucks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n v="61.562666666666665"/>
    <x v="1"/>
    <s v="GBP"/>
    <n v="1486391011"/>
    <n v="1483712611"/>
    <b v="0"/>
    <n v="375"/>
    <b v="1"/>
    <s v="photography/photobooks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n v="118.73873873873873"/>
    <x v="0"/>
    <s v="USD"/>
    <n v="1433736000"/>
    <n v="1430945149"/>
    <b v="0"/>
    <n v="111"/>
    <b v="1"/>
    <s v="photography/photobooks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n v="65.081300813008127"/>
    <x v="1"/>
    <s v="GBP"/>
    <n v="1433198520"/>
    <n v="1430340195"/>
    <b v="0"/>
    <n v="123"/>
    <b v="1"/>
    <s v="photography/photobooks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n v="130.15714285714284"/>
    <x v="0"/>
    <s v="USD"/>
    <n v="1431885600"/>
    <n v="1429133323"/>
    <b v="0"/>
    <n v="70"/>
    <b v="1"/>
    <s v="photography/photobooks"/>
    <x v="8"/>
    <x v="20"/>
    <x v="1187"/>
  </r>
  <r>
    <n v="1188"/>
    <s v="Because Dance."/>
    <s v="A photobook of young dancers and their inspiring stories, photographed in beautiful and unique locations."/>
    <n v="2000"/>
    <n v="3211"/>
    <n v="1.6054999999999999"/>
    <x v="0"/>
    <n v="37.776470588235291"/>
    <x v="5"/>
    <s v="CAD"/>
    <n v="1482943740"/>
    <n v="1481129340"/>
    <b v="0"/>
    <n v="85"/>
    <b v="1"/>
    <s v="photography/photobooks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n v="112.79069767441861"/>
    <x v="0"/>
    <s v="USD"/>
    <n v="1467242995"/>
    <n v="1465428595"/>
    <b v="0"/>
    <n v="86"/>
    <b v="1"/>
    <s v="photography/photobooks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n v="1.35"/>
    <x v="0"/>
    <n v="51.92307692307692"/>
    <x v="0"/>
    <s v="USD"/>
    <n v="1409500725"/>
    <n v="1406908725"/>
    <b v="0"/>
    <n v="13"/>
    <b v="1"/>
    <s v="photography/photobooks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n v="89.242424242424249"/>
    <x v="0"/>
    <s v="USD"/>
    <n v="1458480560"/>
    <n v="1455892160"/>
    <b v="0"/>
    <n v="33"/>
    <b v="1"/>
    <s v="photography/photobooks"/>
    <x v="8"/>
    <x v="20"/>
    <x v="1191"/>
  </r>
  <r>
    <n v="1192"/>
    <s v="Other Worlds - A Make 100 Project"/>
    <s v="A macro landscape photography art book &amp; limited edition prints. A Make 100 project."/>
    <n v="100"/>
    <n v="290"/>
    <n v="2.9"/>
    <x v="0"/>
    <n v="19.333333333333332"/>
    <x v="1"/>
    <s v="GBP"/>
    <n v="1486814978"/>
    <n v="1484222978"/>
    <b v="0"/>
    <n v="15"/>
    <b v="1"/>
    <s v="photography/photobooks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n v="79.967032967032964"/>
    <x v="0"/>
    <s v="USD"/>
    <n v="1460223453"/>
    <n v="1455043053"/>
    <b v="0"/>
    <n v="273"/>
    <b v="1"/>
    <s v="photography/photobooks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n v="56.414565826330531"/>
    <x v="17"/>
    <s v="EUR"/>
    <n v="1428493379"/>
    <n v="1425901379"/>
    <b v="0"/>
    <n v="714"/>
    <b v="1"/>
    <s v="photography/photobooks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n v="79.411764705882348"/>
    <x v="13"/>
    <s v="EUR"/>
    <n v="1450602000"/>
    <n v="1445415653"/>
    <b v="0"/>
    <n v="170"/>
    <b v="1"/>
    <s v="photography/photobooks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n v="76.439453125"/>
    <x v="1"/>
    <s v="GBP"/>
    <n v="1450467539"/>
    <n v="1447875539"/>
    <b v="0"/>
    <n v="512"/>
    <b v="1"/>
    <s v="photography/photobooks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n v="121"/>
    <x v="0"/>
    <s v="USD"/>
    <n v="1465797540"/>
    <n v="1463155034"/>
    <b v="0"/>
    <n v="314"/>
    <b v="1"/>
    <s v="photography/photobooks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n v="54.616766467065865"/>
    <x v="0"/>
    <s v="USD"/>
    <n v="1451530800"/>
    <n v="1448463086"/>
    <b v="0"/>
    <n v="167"/>
    <b v="1"/>
    <s v="photography/photobooks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n v="299.22222222222223"/>
    <x v="1"/>
    <s v="GBP"/>
    <n v="1436380200"/>
    <n v="1433615400"/>
    <b v="0"/>
    <n v="9"/>
    <b v="1"/>
    <s v="photography/photobooks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n v="58.533980582524272"/>
    <x v="0"/>
    <s v="USD"/>
    <n v="1429183656"/>
    <n v="1427369256"/>
    <b v="0"/>
    <n v="103"/>
    <b v="1"/>
    <s v="photography/photobooks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n v="55.371801801801809"/>
    <x v="1"/>
    <s v="GBP"/>
    <n v="1468593246"/>
    <n v="1466001246"/>
    <b v="0"/>
    <n v="111"/>
    <b v="1"/>
    <s v="photography/photobooks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n v="183.80442804428046"/>
    <x v="2"/>
    <s v="AUD"/>
    <n v="1435388154"/>
    <n v="1432796154"/>
    <b v="0"/>
    <n v="271"/>
    <b v="1"/>
    <s v="photography/photobooks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n v="165.34653465346534"/>
    <x v="0"/>
    <s v="USD"/>
    <n v="1433083527"/>
    <n v="1430491527"/>
    <b v="0"/>
    <n v="101"/>
    <b v="1"/>
    <s v="photography/photobooks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n v="234.78947368421052"/>
    <x v="0"/>
    <s v="USD"/>
    <n v="1449205200"/>
    <n v="1445363833"/>
    <b v="0"/>
    <n v="57"/>
    <b v="1"/>
    <s v="photography/photobooks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n v="211.48387096774192"/>
    <x v="12"/>
    <s v="EUR"/>
    <n v="1434197351"/>
    <n v="1431605351"/>
    <b v="0"/>
    <n v="62"/>
    <b v="1"/>
    <s v="photography/photobooks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n v="32.34375"/>
    <x v="15"/>
    <s v="EUR"/>
    <n v="1489238940"/>
    <n v="1486406253"/>
    <b v="0"/>
    <n v="32"/>
    <b v="1"/>
    <s v="photography/photobooks"/>
    <x v="8"/>
    <x v="20"/>
    <x v="1206"/>
  </r>
  <r>
    <n v="1207"/>
    <s v="ITALIANA"/>
    <s v="A humanistic photo book about ancestral &amp; post-modern Italy."/>
    <n v="16700"/>
    <n v="17396"/>
    <n v="1.0416766467065868"/>
    <x v="0"/>
    <n v="123.37588652482269"/>
    <x v="13"/>
    <s v="EUR"/>
    <n v="1459418400"/>
    <n v="1456827573"/>
    <b v="0"/>
    <n v="141"/>
    <b v="1"/>
    <s v="photography/photobooks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n v="207.06666666666666"/>
    <x v="0"/>
    <s v="USD"/>
    <n v="1458835264"/>
    <n v="1456246864"/>
    <b v="0"/>
    <n v="75"/>
    <b v="1"/>
    <s v="photography/photobooks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n v="138.2608695652174"/>
    <x v="0"/>
    <s v="USD"/>
    <n v="1488053905"/>
    <n v="1485461905"/>
    <b v="0"/>
    <n v="46"/>
    <b v="1"/>
    <s v="photography/photobooks"/>
    <x v="8"/>
    <x v="20"/>
    <x v="1209"/>
  </r>
  <r>
    <n v="1210"/>
    <s v="Det Andra GÃ¶teborg"/>
    <s v="En fotobok om livet i det enda andra GÃ¶teborg i vÃ¤rlden"/>
    <n v="20000"/>
    <n v="50863"/>
    <n v="2.5431499999999998"/>
    <x v="0"/>
    <n v="493.81553398058253"/>
    <x v="11"/>
    <s v="SEK"/>
    <n v="1433106000"/>
    <n v="1431124572"/>
    <b v="0"/>
    <n v="103"/>
    <b v="1"/>
    <s v="photography/photobooks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n v="168.5"/>
    <x v="5"/>
    <s v="CAD"/>
    <n v="1465505261"/>
    <n v="1464209261"/>
    <b v="0"/>
    <n v="6"/>
    <b v="1"/>
    <s v="photography/photobooks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n v="38.867469879518069"/>
    <x v="0"/>
    <s v="USD"/>
    <n v="1448586000"/>
    <n v="1447195695"/>
    <b v="0"/>
    <n v="83"/>
    <b v="1"/>
    <s v="photography/photobooks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n v="61.527777777777779"/>
    <x v="1"/>
    <s v="GBP"/>
    <n v="1485886100"/>
    <n v="1482862100"/>
    <b v="0"/>
    <n v="108"/>
    <b v="1"/>
    <s v="photography/photobooks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n v="105.44"/>
    <x v="0"/>
    <s v="USD"/>
    <n v="1433880605"/>
    <n v="1428696605"/>
    <b v="0"/>
    <n v="25"/>
    <b v="1"/>
    <s v="photography/photobooks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n v="71.592003642987251"/>
    <x v="0"/>
    <s v="USD"/>
    <n v="1401487756"/>
    <n v="1398895756"/>
    <b v="0"/>
    <n v="549"/>
    <b v="1"/>
    <s v="photography/photobooks"/>
    <x v="8"/>
    <x v="20"/>
    <x v="1215"/>
  </r>
  <r>
    <n v="1216"/>
    <s v="In Training: a book of Bonsai photographs"/>
    <s v="A fine art photography book taking a new look at the art of bonsai."/>
    <n v="14000"/>
    <n v="20398"/>
    <n v="1.4570000000000001"/>
    <x v="0"/>
    <n v="91.882882882882882"/>
    <x v="0"/>
    <s v="USD"/>
    <n v="1443826980"/>
    <n v="1441032457"/>
    <b v="0"/>
    <n v="222"/>
    <b v="1"/>
    <s v="photography/photobooks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n v="148.57377049180329"/>
    <x v="0"/>
    <s v="USD"/>
    <n v="1468524340"/>
    <n v="1465932340"/>
    <b v="0"/>
    <n v="183"/>
    <b v="1"/>
    <s v="photography/photobooks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n v="174.2134831460674"/>
    <x v="0"/>
    <s v="USD"/>
    <n v="1446346800"/>
    <n v="1443714800"/>
    <b v="0"/>
    <n v="89"/>
    <b v="1"/>
    <s v="photography/photobooks"/>
    <x v="8"/>
    <x v="20"/>
    <x v="1218"/>
  </r>
  <r>
    <n v="1219"/>
    <s v="The Box"/>
    <s v="The Box is a fine art book of Ron Amato's innovative and seductive photography project."/>
    <n v="16350"/>
    <n v="26024"/>
    <n v="1.5916819571865444"/>
    <x v="0"/>
    <n v="102.86166007905139"/>
    <x v="0"/>
    <s v="USD"/>
    <n v="1476961513"/>
    <n v="1474369513"/>
    <b v="0"/>
    <n v="253"/>
    <b v="1"/>
    <s v="photography/photobooks"/>
    <x v="8"/>
    <x v="20"/>
    <x v="1219"/>
  </r>
  <r>
    <n v="1220"/>
    <s v="All The People"/>
    <s v="A beautiful photo art book of portraits and conversations with people that may expand your idea of gender."/>
    <n v="15000"/>
    <n v="15565"/>
    <n v="1.0376666666666667"/>
    <x v="0"/>
    <n v="111.17857142857143"/>
    <x v="12"/>
    <s v="EUR"/>
    <n v="1440515112"/>
    <n v="1437923112"/>
    <b v="0"/>
    <n v="140"/>
    <b v="1"/>
    <s v="photography/photobooks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n v="23.796213592233013"/>
    <x v="1"/>
    <s v="GBP"/>
    <n v="1480809600"/>
    <n v="1478431488"/>
    <b v="0"/>
    <n v="103"/>
    <b v="1"/>
    <s v="photography/photobooks"/>
    <x v="8"/>
    <x v="20"/>
    <x v="1221"/>
  </r>
  <r>
    <n v="1222"/>
    <s v="Project Pilgrim"/>
    <s v="Project Pilgrim is my effort to work towards normalizing mental health."/>
    <n v="4000"/>
    <n v="11215"/>
    <n v="2.80375"/>
    <x v="0"/>
    <n v="81.268115942028984"/>
    <x v="5"/>
    <s v="CAD"/>
    <n v="1459483200"/>
    <n v="1456852647"/>
    <b v="0"/>
    <n v="138"/>
    <b v="1"/>
    <s v="photography/photobooks"/>
    <x v="8"/>
    <x v="20"/>
    <x v="1222"/>
  </r>
  <r>
    <n v="1223"/>
    <s v="YOSEMITE PEOPLE"/>
    <s v="A photography book focusing on the people rather than the nature at Yosemite National Park."/>
    <n v="19800"/>
    <n v="22197"/>
    <n v="1.1210606060606061"/>
    <x v="0"/>
    <n v="116.21465968586388"/>
    <x v="0"/>
    <s v="USD"/>
    <n v="1478754909"/>
    <n v="1476159309"/>
    <b v="0"/>
    <n v="191"/>
    <b v="1"/>
    <s v="photography/photobooks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n v="58.888888888888886"/>
    <x v="0"/>
    <s v="USD"/>
    <n v="1402060302"/>
    <n v="1396876302"/>
    <b v="0"/>
    <n v="18"/>
    <b v="0"/>
    <s v="music/world music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n v="44"/>
    <x v="0"/>
    <s v="USD"/>
    <n v="1382478278"/>
    <n v="1377294278"/>
    <b v="0"/>
    <n v="3"/>
    <b v="0"/>
    <s v="music/world music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n v="48.424999999999997"/>
    <x v="0"/>
    <s v="USD"/>
    <n v="1398042000"/>
    <n v="1395089981"/>
    <b v="0"/>
    <n v="40"/>
    <b v="0"/>
    <s v="music/world music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e v="#DIV/0!"/>
    <x v="0"/>
    <s v="USD"/>
    <n v="1407394800"/>
    <n v="1404770616"/>
    <b v="0"/>
    <n v="0"/>
    <b v="0"/>
    <s v="music/world music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n v="61.041666666666664"/>
    <x v="0"/>
    <s v="USD"/>
    <n v="1317231008"/>
    <n v="1312047008"/>
    <b v="0"/>
    <n v="24"/>
    <b v="0"/>
    <s v="music/world music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n v="25"/>
    <x v="0"/>
    <s v="USD"/>
    <n v="1334592000"/>
    <n v="1331982127"/>
    <b v="0"/>
    <n v="1"/>
    <b v="0"/>
    <s v="music/world music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e v="#DIV/0!"/>
    <x v="0"/>
    <s v="USD"/>
    <n v="1298589630"/>
    <n v="1295997630"/>
    <b v="0"/>
    <n v="0"/>
    <b v="0"/>
    <s v="music/world music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e v="#DIV/0!"/>
    <x v="0"/>
    <s v="USD"/>
    <n v="1440723600"/>
    <n v="1436394968"/>
    <b v="0"/>
    <n v="0"/>
    <b v="0"/>
    <s v="music/world music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n v="40"/>
    <x v="0"/>
    <s v="USD"/>
    <n v="1381090870"/>
    <n v="1377030070"/>
    <b v="0"/>
    <n v="1"/>
    <b v="0"/>
    <s v="music/world music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n v="19.333333333333332"/>
    <x v="0"/>
    <s v="USD"/>
    <n v="1329864374"/>
    <n v="1328049974"/>
    <b v="0"/>
    <n v="6"/>
    <b v="0"/>
    <s v="music/world music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e v="#DIV/0!"/>
    <x v="1"/>
    <s v="GBP"/>
    <n v="1422903342"/>
    <n v="1420311342"/>
    <b v="0"/>
    <n v="0"/>
    <b v="0"/>
    <s v="music/world music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n v="35"/>
    <x v="0"/>
    <s v="USD"/>
    <n v="1387077299"/>
    <n v="1383621299"/>
    <b v="0"/>
    <n v="6"/>
    <b v="0"/>
    <s v="music/world music"/>
    <x v="4"/>
    <x v="21"/>
    <x v="1235"/>
  </r>
  <r>
    <n v="1236"/>
    <s v="&quot;Volando&quot; CD Release (Canceled)"/>
    <s v="Raising money to give the musicians their due."/>
    <n v="2500"/>
    <n v="0"/>
    <n v="0"/>
    <x v="1"/>
    <e v="#DIV/0!"/>
    <x v="0"/>
    <s v="USD"/>
    <n v="1343491200"/>
    <n v="1342801164"/>
    <b v="0"/>
    <n v="0"/>
    <b v="0"/>
    <s v="music/world music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e v="#DIV/0!"/>
    <x v="0"/>
    <s v="USD"/>
    <n v="1345790865"/>
    <n v="1344062865"/>
    <b v="0"/>
    <n v="0"/>
    <b v="0"/>
    <s v="music/world music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n v="59.333333333333336"/>
    <x v="0"/>
    <s v="USD"/>
    <n v="1312641536"/>
    <n v="1310049536"/>
    <b v="0"/>
    <n v="3"/>
    <b v="0"/>
    <s v="music/world music"/>
    <x v="4"/>
    <x v="21"/>
    <x v="1238"/>
  </r>
  <r>
    <n v="1239"/>
    <s v="Help Calmenco! finance new CD and Tour (Canceled)"/>
    <s v="Please consider helping us with our new CD and Riverdance Tour"/>
    <n v="2500"/>
    <n v="0"/>
    <n v="0"/>
    <x v="1"/>
    <e v="#DIV/0!"/>
    <x v="0"/>
    <s v="USD"/>
    <n v="1325804767"/>
    <n v="1323212767"/>
    <b v="0"/>
    <n v="0"/>
    <b v="0"/>
    <s v="music/world music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n v="30.125"/>
    <x v="0"/>
    <s v="USD"/>
    <n v="1373665860"/>
    <n v="1368579457"/>
    <b v="0"/>
    <n v="8"/>
    <b v="0"/>
    <s v="music/world music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n v="74.617647058823536"/>
    <x v="0"/>
    <s v="USD"/>
    <n v="1414994340"/>
    <n v="1413057980"/>
    <b v="0"/>
    <n v="34"/>
    <b v="0"/>
    <s v="music/world music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n v="5"/>
    <x v="0"/>
    <s v="USD"/>
    <n v="1315747080"/>
    <n v="1314417502"/>
    <b v="0"/>
    <n v="1"/>
    <b v="0"/>
    <s v="music/world music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n v="44.5"/>
    <x v="0"/>
    <s v="USD"/>
    <n v="1310158800"/>
    <n v="1304888771"/>
    <b v="0"/>
    <n v="38"/>
    <b v="0"/>
    <s v="music/world music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n v="46.133333333333333"/>
    <x v="0"/>
    <s v="USD"/>
    <n v="1366664400"/>
    <n v="1363981723"/>
    <b v="1"/>
    <n v="45"/>
    <b v="1"/>
    <s v="music/rock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n v="141.47058823529412"/>
    <x v="0"/>
    <s v="USD"/>
    <n v="1402755834"/>
    <n v="1400163834"/>
    <b v="1"/>
    <n v="17"/>
    <b v="1"/>
    <s v="music/rock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n v="75.483870967741936"/>
    <x v="0"/>
    <s v="USD"/>
    <n v="1323136949"/>
    <n v="1319245349"/>
    <b v="1"/>
    <n v="31"/>
    <b v="1"/>
    <s v="music/rock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n v="1.2214285714285715"/>
    <x v="0"/>
    <n v="85.5"/>
    <x v="0"/>
    <s v="USD"/>
    <n v="1367823655"/>
    <n v="1365231655"/>
    <b v="1"/>
    <n v="50"/>
    <b v="1"/>
    <s v="music/rock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n v="1.5164"/>
    <x v="0"/>
    <n v="64.254237288135599"/>
    <x v="0"/>
    <s v="USD"/>
    <n v="1402642740"/>
    <n v="1399563953"/>
    <b v="1"/>
    <n v="59"/>
    <b v="1"/>
    <s v="music/rock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n v="64.46913580246914"/>
    <x v="0"/>
    <s v="USD"/>
    <n v="1341683211"/>
    <n v="1339091211"/>
    <b v="1"/>
    <n v="81"/>
    <b v="1"/>
    <s v="music/rock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n v="118.2007874015748"/>
    <x v="0"/>
    <s v="USD"/>
    <n v="1410017131"/>
    <n v="1406129131"/>
    <b v="1"/>
    <n v="508"/>
    <b v="1"/>
    <s v="music/rock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n v="1.018"/>
    <x v="0"/>
    <n v="82.540540540540547"/>
    <x v="0"/>
    <s v="USD"/>
    <n v="1316979167"/>
    <n v="1311795167"/>
    <b v="1"/>
    <n v="74"/>
    <b v="1"/>
    <s v="music/rock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n v="34.170212765957444"/>
    <x v="0"/>
    <s v="USD"/>
    <n v="1382658169"/>
    <n v="1380238969"/>
    <b v="1"/>
    <n v="141"/>
    <b v="1"/>
    <s v="music/rock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n v="42.73322081575246"/>
    <x v="0"/>
    <s v="USD"/>
    <n v="1409770107"/>
    <n v="1407178107"/>
    <b v="1"/>
    <n v="711"/>
    <b v="1"/>
    <s v="music/rock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n v="94.489361702127653"/>
    <x v="0"/>
    <s v="USD"/>
    <n v="1293857940"/>
    <n v="1288968886"/>
    <b v="1"/>
    <n v="141"/>
    <b v="1"/>
    <s v="music/rock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n v="55.697247706422019"/>
    <x v="0"/>
    <s v="USD"/>
    <n v="1385932652"/>
    <n v="1383337052"/>
    <b v="1"/>
    <n v="109"/>
    <b v="1"/>
    <s v="music/rock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n v="98.030831024930734"/>
    <x v="0"/>
    <s v="USD"/>
    <n v="1329084231"/>
    <n v="1326492231"/>
    <b v="1"/>
    <n v="361"/>
    <b v="1"/>
    <s v="music/rock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n v="92.102272727272734"/>
    <x v="0"/>
    <s v="USD"/>
    <n v="1301792590"/>
    <n v="1297562590"/>
    <b v="1"/>
    <n v="176"/>
    <b v="1"/>
    <s v="music/rock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n v="38.175462686567165"/>
    <x v="0"/>
    <s v="USD"/>
    <n v="1377960012"/>
    <n v="1375368012"/>
    <b v="1"/>
    <n v="670"/>
    <b v="1"/>
    <s v="music/rock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n v="1.0424"/>
    <x v="0"/>
    <n v="27.145833333333332"/>
    <x v="0"/>
    <s v="USD"/>
    <n v="1402286340"/>
    <n v="1399504664"/>
    <b v="1"/>
    <n v="96"/>
    <b v="1"/>
    <s v="music/rock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n v="50.689189189189186"/>
    <x v="0"/>
    <s v="USD"/>
    <n v="1393445620"/>
    <n v="1390853620"/>
    <b v="1"/>
    <n v="74"/>
    <b v="1"/>
    <s v="music/rock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n v="1.0125"/>
    <x v="0"/>
    <n v="38.942307692307693"/>
    <x v="0"/>
    <s v="USD"/>
    <n v="1390983227"/>
    <n v="1388391227"/>
    <b v="1"/>
    <n v="52"/>
    <b v="1"/>
    <s v="music/rock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n v="77.638095238095232"/>
    <x v="5"/>
    <s v="CAD"/>
    <n v="1392574692"/>
    <n v="1389982692"/>
    <b v="1"/>
    <n v="105"/>
    <b v="1"/>
    <s v="music/rock"/>
    <x v="4"/>
    <x v="11"/>
    <x v="1262"/>
  </r>
  <r>
    <n v="1263"/>
    <s v="New Tropic Bombs EP ~ &quot;Return to Bomber Bay&quot;"/>
    <s v="A fresh batch of chaos from Toledo, Ohio's reggae-rockers, Tropic Bombs!"/>
    <n v="1500"/>
    <n v="1785"/>
    <n v="1.19"/>
    <x v="0"/>
    <n v="43.536585365853661"/>
    <x v="0"/>
    <s v="USD"/>
    <n v="1396054800"/>
    <n v="1393034470"/>
    <b v="1"/>
    <n v="41"/>
    <b v="1"/>
    <s v="music/rock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n v="31.823529411764707"/>
    <x v="0"/>
    <s v="USD"/>
    <n v="1383062083"/>
    <n v="1380556483"/>
    <b v="1"/>
    <n v="34"/>
    <b v="1"/>
    <s v="music/rock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n v="63.184393939393942"/>
    <x v="0"/>
    <s v="USD"/>
    <n v="1291131815"/>
    <n v="1287071015"/>
    <b v="1"/>
    <n v="66"/>
    <b v="1"/>
    <s v="music/rock"/>
    <x v="4"/>
    <x v="11"/>
    <x v="1265"/>
  </r>
  <r>
    <n v="1266"/>
    <s v="Sensory Station's First EP"/>
    <s v="We are looking to record our first EP produced by Aaron Harris (ISIS/Palms) at Studio West."/>
    <n v="9500"/>
    <n v="9545"/>
    <n v="1.0047368421052632"/>
    <x v="0"/>
    <n v="190.9"/>
    <x v="0"/>
    <s v="USD"/>
    <n v="1389474145"/>
    <n v="1386882145"/>
    <b v="1"/>
    <n v="50"/>
    <b v="1"/>
    <s v="music/rock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n v="140.85534591194968"/>
    <x v="0"/>
    <s v="USD"/>
    <n v="1374674558"/>
    <n v="1372082558"/>
    <b v="1"/>
    <n v="159"/>
    <b v="1"/>
    <s v="music/rock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n v="76.92307692307692"/>
    <x v="0"/>
    <s v="USD"/>
    <n v="1379708247"/>
    <n v="1377116247"/>
    <b v="1"/>
    <n v="182"/>
    <b v="1"/>
    <s v="music/rock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n v="99.15533980582525"/>
    <x v="0"/>
    <s v="USD"/>
    <n v="1460764800"/>
    <n v="1458157512"/>
    <b v="1"/>
    <n v="206"/>
    <b v="1"/>
    <s v="music/rock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n v="1.1472"/>
    <x v="0"/>
    <n v="67.881656804733723"/>
    <x v="0"/>
    <s v="USD"/>
    <n v="1332704042"/>
    <n v="1327523642"/>
    <b v="1"/>
    <n v="169"/>
    <b v="1"/>
    <s v="music/rock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n v="246.29032258064515"/>
    <x v="0"/>
    <s v="USD"/>
    <n v="1384363459"/>
    <n v="1381767859"/>
    <b v="1"/>
    <n v="31"/>
    <b v="1"/>
    <s v="music/rock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n v="189.28571428571428"/>
    <x v="0"/>
    <s v="USD"/>
    <n v="1276574400"/>
    <n v="1270576379"/>
    <b v="1"/>
    <n v="28"/>
    <b v="1"/>
    <s v="music/rock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n v="76.666666666666671"/>
    <x v="5"/>
    <s v="CAD"/>
    <n v="1409506291"/>
    <n v="1406914291"/>
    <b v="1"/>
    <n v="54"/>
    <b v="1"/>
    <s v="music/rock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n v="82.963254817987149"/>
    <x v="0"/>
    <s v="USD"/>
    <n v="1346344425"/>
    <n v="1343320425"/>
    <b v="1"/>
    <n v="467"/>
    <b v="1"/>
    <s v="music/rock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n v="62.522107969151669"/>
    <x v="0"/>
    <s v="USD"/>
    <n v="1375908587"/>
    <n v="1372884587"/>
    <b v="1"/>
    <n v="389"/>
    <b v="1"/>
    <s v="music/rock"/>
    <x v="4"/>
    <x v="11"/>
    <x v="1275"/>
  </r>
  <r>
    <n v="1276"/>
    <s v="MR. DREAM GOES TO JAIL"/>
    <s v="Sponsor this Brooklyn punk band's debut seven-inch, MR. DREAM GOES TO JAIL."/>
    <n v="3000"/>
    <n v="3132.63"/>
    <n v="1.0442100000000001"/>
    <x v="0"/>
    <n v="46.06808823529412"/>
    <x v="0"/>
    <s v="USD"/>
    <n v="1251777600"/>
    <n v="1247504047"/>
    <b v="1"/>
    <n v="68"/>
    <b v="1"/>
    <s v="music/rock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n v="38.543946731234868"/>
    <x v="0"/>
    <s v="USD"/>
    <n v="1346765347"/>
    <n v="1343741347"/>
    <b v="1"/>
    <n v="413"/>
    <b v="1"/>
    <s v="music/rock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n v="53.005263157894738"/>
    <x v="0"/>
    <s v="USD"/>
    <n v="1403661600"/>
    <n v="1401196766"/>
    <b v="1"/>
    <n v="190"/>
    <b v="1"/>
    <s v="music/rock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n v="73.355396825396824"/>
    <x v="0"/>
    <s v="USD"/>
    <n v="1395624170"/>
    <n v="1392171770"/>
    <b v="1"/>
    <n v="189"/>
    <b v="1"/>
    <s v="music/rock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n v="127.97523076923076"/>
    <x v="0"/>
    <s v="USD"/>
    <n v="1299003054"/>
    <n v="1291227054"/>
    <b v="1"/>
    <n v="130"/>
    <b v="1"/>
    <s v="music/rock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n v="104.72972972972973"/>
    <x v="0"/>
    <s v="USD"/>
    <n v="1375033836"/>
    <n v="1373305836"/>
    <b v="1"/>
    <n v="74"/>
    <b v="1"/>
    <s v="music/rock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n v="67.671532846715323"/>
    <x v="0"/>
    <s v="USD"/>
    <n v="1386565140"/>
    <n v="1383909855"/>
    <b v="1"/>
    <n v="274"/>
    <b v="1"/>
    <s v="music/rock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n v="2.1105"/>
    <x v="0"/>
    <n v="95.931818181818187"/>
    <x v="0"/>
    <s v="USD"/>
    <n v="1362974400"/>
    <n v="1360948389"/>
    <b v="1"/>
    <n v="22"/>
    <b v="1"/>
    <s v="music/rock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n v="65.161290322580641"/>
    <x v="0"/>
    <s v="USD"/>
    <n v="1483203540"/>
    <n v="1481175482"/>
    <b v="0"/>
    <n v="31"/>
    <b v="1"/>
    <s v="theater/plays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n v="32.269841269841272"/>
    <x v="1"/>
    <s v="GBP"/>
    <n v="1434808775"/>
    <n v="1433512775"/>
    <b v="0"/>
    <n v="63"/>
    <b v="1"/>
    <s v="theater/plays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n v="81.25"/>
    <x v="1"/>
    <s v="GBP"/>
    <n v="1424181600"/>
    <n v="1423041227"/>
    <b v="0"/>
    <n v="20"/>
    <b v="1"/>
    <s v="theater/plays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n v="24.2"/>
    <x v="1"/>
    <s v="GBP"/>
    <n v="1434120856"/>
    <n v="1428936856"/>
    <b v="0"/>
    <n v="25"/>
    <b v="1"/>
    <s v="theater/plays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n v="65.868852459016395"/>
    <x v="0"/>
    <s v="USD"/>
    <n v="1470801600"/>
    <n v="1468122163"/>
    <b v="0"/>
    <n v="61"/>
    <b v="1"/>
    <s v="theater/plays"/>
    <x v="1"/>
    <x v="6"/>
    <x v="1288"/>
  </r>
  <r>
    <n v="1289"/>
    <s v="No Brains for Dinner"/>
    <s v="A chilling original Edwardian Comedy of errors and foolishness made for the Patrick Henry College stage."/>
    <n v="1500"/>
    <n v="1876"/>
    <n v="1.2506666666666666"/>
    <x v="0"/>
    <n v="36.07692307692308"/>
    <x v="0"/>
    <s v="USD"/>
    <n v="1483499645"/>
    <n v="1480907645"/>
    <b v="0"/>
    <n v="52"/>
    <b v="1"/>
    <s v="theater/plays"/>
    <x v="1"/>
    <x v="6"/>
    <x v="1289"/>
  </r>
  <r>
    <n v="1290"/>
    <s v="I Died... I Came Back, ... Whatever"/>
    <s v="Sometimes your Heart has to STOP for your Life to START."/>
    <n v="3500"/>
    <n v="3800"/>
    <n v="1.0857142857142856"/>
    <x v="0"/>
    <n v="44.186046511627907"/>
    <x v="0"/>
    <s v="USD"/>
    <n v="1429772340"/>
    <n v="1427121931"/>
    <b v="0"/>
    <n v="86"/>
    <b v="1"/>
    <s v="theater/plays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n v="104.07142857142857"/>
    <x v="0"/>
    <s v="USD"/>
    <n v="1428390000"/>
    <n v="1425224391"/>
    <b v="0"/>
    <n v="42"/>
    <b v="1"/>
    <s v="theater/plays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n v="35.96153846153846"/>
    <x v="1"/>
    <s v="GBP"/>
    <n v="1444172340"/>
    <n v="1441822828"/>
    <b v="0"/>
    <n v="52"/>
    <b v="1"/>
    <s v="theater/plays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n v="127.79166666666667"/>
    <x v="0"/>
    <s v="USD"/>
    <n v="1447523371"/>
    <n v="1444927771"/>
    <b v="0"/>
    <n v="120"/>
    <b v="1"/>
    <s v="theater/plays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n v="1.22"/>
    <x v="0"/>
    <n v="27.727272727272727"/>
    <x v="1"/>
    <s v="GBP"/>
    <n v="1445252400"/>
    <n v="1443696797"/>
    <b v="0"/>
    <n v="22"/>
    <b v="1"/>
    <s v="theater/plays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n v="39.828125"/>
    <x v="1"/>
    <s v="GBP"/>
    <n v="1438189200"/>
    <n v="1435585497"/>
    <b v="0"/>
    <n v="64"/>
    <b v="1"/>
    <s v="theater/plays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n v="52.173913043478258"/>
    <x v="1"/>
    <s v="GBP"/>
    <n v="1457914373"/>
    <n v="1456189973"/>
    <b v="0"/>
    <n v="23"/>
    <b v="1"/>
    <s v="theater/plays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n v="92.037815126050418"/>
    <x v="0"/>
    <s v="USD"/>
    <n v="1462125358"/>
    <n v="1459533358"/>
    <b v="0"/>
    <n v="238"/>
    <b v="1"/>
    <s v="theater/plays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n v="1.0465"/>
    <x v="0"/>
    <n v="63.424242424242422"/>
    <x v="1"/>
    <s v="GBP"/>
    <n v="1461860432"/>
    <n v="1459268432"/>
    <b v="0"/>
    <n v="33"/>
    <b v="1"/>
    <s v="theater/plays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n v="1.24"/>
    <x v="0"/>
    <n v="135.625"/>
    <x v="0"/>
    <s v="USD"/>
    <n v="1436902359"/>
    <n v="1434310359"/>
    <b v="0"/>
    <n v="32"/>
    <b v="1"/>
    <s v="theater/plays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n v="168.75"/>
    <x v="0"/>
    <s v="USD"/>
    <n v="1464807420"/>
    <n v="1461427938"/>
    <b v="0"/>
    <n v="24"/>
    <b v="1"/>
    <s v="theater/plays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n v="70.862068965517238"/>
    <x v="0"/>
    <s v="USD"/>
    <n v="1437447600"/>
    <n v="1436551178"/>
    <b v="0"/>
    <n v="29"/>
    <b v="1"/>
    <s v="theater/plays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n v="50"/>
    <x v="0"/>
    <s v="USD"/>
    <n v="1480559011"/>
    <n v="1477963411"/>
    <b v="0"/>
    <n v="50"/>
    <b v="1"/>
    <s v="theater/plays"/>
    <x v="1"/>
    <x v="6"/>
    <x v="1302"/>
  </r>
  <r>
    <n v="1303"/>
    <s v="Forward Arena Theatre Company: Summer Season"/>
    <s v="Groundbreaking queer theatre."/>
    <n v="3500"/>
    <n v="4559.13"/>
    <n v="1.3026085714285716"/>
    <x v="0"/>
    <n v="42.214166666666671"/>
    <x v="1"/>
    <s v="GBP"/>
    <n v="1469962800"/>
    <n v="1468578920"/>
    <b v="0"/>
    <n v="108"/>
    <b v="1"/>
    <s v="theater/plays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n v="152.41346153846155"/>
    <x v="1"/>
    <s v="GBP"/>
    <n v="1489376405"/>
    <n v="1484196005"/>
    <b v="0"/>
    <n v="104"/>
    <b v="0"/>
    <s v="technology/wearables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n v="90.616279069767444"/>
    <x v="0"/>
    <s v="USD"/>
    <n v="1469122200"/>
    <n v="1466611108"/>
    <b v="0"/>
    <n v="86"/>
    <b v="0"/>
    <s v="technology/wearables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n v="201.60393258426967"/>
    <x v="0"/>
    <s v="USD"/>
    <n v="1417690734"/>
    <n v="1415098734"/>
    <b v="0"/>
    <n v="356"/>
    <b v="0"/>
    <s v="technology/wearables"/>
    <x v="2"/>
    <x v="8"/>
    <x v="1306"/>
  </r>
  <r>
    <n v="1307"/>
    <s v="VR Card - Customized Virtual Reality Viewer (Canceled)"/>
    <s v="Get VR to Everyone with Mailable, Ready to Use Viewers"/>
    <n v="50000"/>
    <n v="5757"/>
    <n v="0.11514000000000001"/>
    <x v="1"/>
    <n v="127.93333333333334"/>
    <x v="0"/>
    <s v="USD"/>
    <n v="1455710679"/>
    <n v="1453118679"/>
    <b v="0"/>
    <n v="45"/>
    <b v="0"/>
    <s v="technology/wearables"/>
    <x v="2"/>
    <x v="8"/>
    <x v="1307"/>
  </r>
  <r>
    <n v="1308"/>
    <s v="Boost Band: Wristband Phone Charger (Canceled)"/>
    <s v="Boost Band, a wristband that charges any device"/>
    <n v="10000"/>
    <n v="1136"/>
    <n v="0.11360000000000001"/>
    <x v="1"/>
    <n v="29.894736842105264"/>
    <x v="0"/>
    <s v="USD"/>
    <n v="1475937812"/>
    <n v="1472481812"/>
    <b v="0"/>
    <n v="38"/>
    <b v="0"/>
    <s v="technology/wearables"/>
    <x v="2"/>
    <x v="8"/>
    <x v="1308"/>
  </r>
  <r>
    <n v="1309"/>
    <s v="CORE : Roam (Canceled)"/>
    <s v="Wicked fun and built for excitement, CORE is the safest and most versatile speaker you've ever worn."/>
    <n v="11500"/>
    <n v="12879"/>
    <n v="1.1199130434782609"/>
    <x v="1"/>
    <n v="367.97142857142859"/>
    <x v="0"/>
    <s v="USD"/>
    <n v="1444943468"/>
    <n v="1441919468"/>
    <b v="0"/>
    <n v="35"/>
    <b v="0"/>
    <s v="technology/wearables"/>
    <x v="2"/>
    <x v="8"/>
    <x v="1309"/>
  </r>
  <r>
    <n v="1310"/>
    <s v="k5-jkt.by kiger (Canceled)"/>
    <s v="An essential hoodie that holds all sized smart phones and keep your headphone wires tangle free."/>
    <n v="20000"/>
    <n v="3100"/>
    <n v="0.155"/>
    <x v="1"/>
    <n v="129.16666666666666"/>
    <x v="0"/>
    <s v="USD"/>
    <n v="1471622450"/>
    <n v="1467734450"/>
    <b v="0"/>
    <n v="24"/>
    <b v="0"/>
    <s v="technology/wearables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n v="800.7"/>
    <x v="0"/>
    <s v="USD"/>
    <n v="1480536919"/>
    <n v="1477509319"/>
    <b v="0"/>
    <n v="100"/>
    <b v="0"/>
    <s v="technology/wearables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n v="28"/>
    <x v="0"/>
    <s v="USD"/>
    <n v="1429375922"/>
    <n v="1426783922"/>
    <b v="0"/>
    <n v="1"/>
    <b v="0"/>
    <s v="technology/wearables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n v="102.01639344262296"/>
    <x v="0"/>
    <s v="USD"/>
    <n v="1457024514"/>
    <n v="1454432514"/>
    <b v="0"/>
    <n v="122"/>
    <b v="0"/>
    <s v="technology/wearables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n v="184.36363636363637"/>
    <x v="0"/>
    <s v="USD"/>
    <n v="1477065860"/>
    <n v="1471881860"/>
    <b v="0"/>
    <n v="11"/>
    <b v="0"/>
    <s v="technology/wearables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n v="162.91935483870967"/>
    <x v="0"/>
    <s v="USD"/>
    <n v="1446771600"/>
    <n v="1443700648"/>
    <b v="0"/>
    <n v="248"/>
    <b v="0"/>
    <s v="technology/wearables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n v="1"/>
    <x v="0"/>
    <s v="USD"/>
    <n v="1456700709"/>
    <n v="1453676709"/>
    <b v="0"/>
    <n v="1"/>
    <b v="0"/>
    <s v="technology/wearables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n v="603.52631578947364"/>
    <x v="8"/>
    <s v="DKK"/>
    <n v="1469109600"/>
    <n v="1464586746"/>
    <b v="0"/>
    <n v="19"/>
    <b v="0"/>
    <s v="technology/wearables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n v="45.407407407407405"/>
    <x v="0"/>
    <s v="USD"/>
    <n v="1420938172"/>
    <n v="1418346172"/>
    <b v="0"/>
    <n v="135"/>
    <b v="0"/>
    <s v="technology/wearables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n v="97.333333333333329"/>
    <x v="1"/>
    <s v="GBP"/>
    <n v="1405094400"/>
    <n v="1403810965"/>
    <b v="0"/>
    <n v="9"/>
    <b v="0"/>
    <s v="technology/wearables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n v="167.66666666666666"/>
    <x v="9"/>
    <s v="EUR"/>
    <n v="1483138800"/>
    <n v="1480610046"/>
    <b v="0"/>
    <n v="3"/>
    <b v="0"/>
    <s v="technology/wearables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n v="859.85714285714289"/>
    <x v="11"/>
    <s v="SEK"/>
    <n v="1482515937"/>
    <n v="1479923937"/>
    <b v="0"/>
    <n v="7"/>
    <b v="0"/>
    <s v="technology/wearables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n v="26.5"/>
    <x v="1"/>
    <s v="GBP"/>
    <n v="1432223125"/>
    <n v="1429631125"/>
    <b v="0"/>
    <n v="4"/>
    <b v="0"/>
    <s v="technology/wearables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n v="30.272727272727273"/>
    <x v="0"/>
    <s v="USD"/>
    <n v="1461653700"/>
    <n v="1458665146"/>
    <b v="0"/>
    <n v="44"/>
    <b v="0"/>
    <s v="technology/wearables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n v="54.666666666666664"/>
    <x v="0"/>
    <s v="USD"/>
    <n v="1476371552"/>
    <n v="1473779552"/>
    <b v="0"/>
    <n v="90"/>
    <b v="0"/>
    <s v="technology/wearables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n v="60.75"/>
    <x v="0"/>
    <s v="USD"/>
    <n v="1483063435"/>
    <n v="1480471435"/>
    <b v="0"/>
    <n v="8"/>
    <b v="0"/>
    <s v="technology/wearables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n v="102.72727272727273"/>
    <x v="0"/>
    <s v="USD"/>
    <n v="1421348428"/>
    <n v="1417460428"/>
    <b v="0"/>
    <n v="11"/>
    <b v="0"/>
    <s v="technology/wearables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n v="41.585365853658537"/>
    <x v="0"/>
    <s v="USD"/>
    <n v="1432916235"/>
    <n v="1430324235"/>
    <b v="0"/>
    <n v="41"/>
    <b v="0"/>
    <s v="technology/wearables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n v="116.53333333333333"/>
    <x v="0"/>
    <s v="USD"/>
    <n v="1476458734"/>
    <n v="1472570734"/>
    <b v="0"/>
    <n v="15"/>
    <b v="0"/>
    <s v="technology/wearables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n v="45.333333333333336"/>
    <x v="0"/>
    <s v="USD"/>
    <n v="1417501145"/>
    <n v="1414041545"/>
    <b v="0"/>
    <n v="9"/>
    <b v="0"/>
    <s v="technology/wearables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n v="157.46"/>
    <x v="0"/>
    <s v="USD"/>
    <n v="1467432000"/>
    <n v="1464763109"/>
    <b v="0"/>
    <n v="50"/>
    <b v="0"/>
    <s v="technology/wearables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n v="100.5"/>
    <x v="0"/>
    <s v="USD"/>
    <n v="1471435554"/>
    <n v="1468843554"/>
    <b v="0"/>
    <n v="34"/>
    <b v="0"/>
    <s v="technology/wearables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e v="#DIV/0!"/>
    <x v="16"/>
    <s v="CHF"/>
    <n v="1485480408"/>
    <n v="1482888408"/>
    <b v="0"/>
    <n v="0"/>
    <b v="0"/>
    <s v="technology/wearables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e v="#DIV/0!"/>
    <x v="2"/>
    <s v="AUD"/>
    <n v="1405478025"/>
    <n v="1402886025"/>
    <b v="0"/>
    <n v="0"/>
    <b v="0"/>
    <s v="technology/wearables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n v="51.822463768115945"/>
    <x v="0"/>
    <s v="USD"/>
    <n v="1457721287"/>
    <n v="1455129287"/>
    <b v="0"/>
    <n v="276"/>
    <b v="0"/>
    <s v="technology/wearables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n v="308.75"/>
    <x v="0"/>
    <s v="USD"/>
    <n v="1449354502"/>
    <n v="1446762502"/>
    <b v="0"/>
    <n v="16"/>
    <b v="0"/>
    <s v="technology/wearables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n v="379.22767857142856"/>
    <x v="0"/>
    <s v="USD"/>
    <n v="1418849028"/>
    <n v="1415825028"/>
    <b v="0"/>
    <n v="224"/>
    <b v="0"/>
    <s v="technology/wearables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n v="176.36428571428573"/>
    <x v="0"/>
    <s v="USD"/>
    <n v="1488549079"/>
    <n v="1485957079"/>
    <b v="0"/>
    <n v="140"/>
    <b v="0"/>
    <s v="technology/wearables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n v="66.066666666666663"/>
    <x v="0"/>
    <s v="USD"/>
    <n v="1438543033"/>
    <n v="1435951033"/>
    <b v="0"/>
    <n v="15"/>
    <b v="0"/>
    <s v="technology/wearables"/>
    <x v="2"/>
    <x v="8"/>
    <x v="1338"/>
  </r>
  <r>
    <n v="1339"/>
    <s v="Linkoo (Canceled)"/>
    <s v="World's Smallest customizable Phone &amp; GPS Watch for kids !"/>
    <n v="50000"/>
    <n v="3317"/>
    <n v="6.6339999999999996E-2"/>
    <x v="1"/>
    <n v="89.648648648648646"/>
    <x v="0"/>
    <s v="USD"/>
    <n v="1418056315"/>
    <n v="1414164715"/>
    <b v="0"/>
    <n v="37"/>
    <b v="0"/>
    <s v="technology/wearables"/>
    <x v="2"/>
    <x v="8"/>
    <x v="1339"/>
  </r>
  <r>
    <n v="1340"/>
    <s v="Glass Designs (Canceled)"/>
    <s v="I would like to make nicer, more stylish looking frames for the Google Glass using 3D printing technology."/>
    <n v="1680"/>
    <n v="0"/>
    <n v="0"/>
    <x v="1"/>
    <e v="#DIV/0!"/>
    <x v="0"/>
    <s v="USD"/>
    <n v="1408112253"/>
    <n v="1405520253"/>
    <b v="0"/>
    <n v="0"/>
    <b v="0"/>
    <s v="technology/wearables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n v="382.39130434782606"/>
    <x v="1"/>
    <s v="GBP"/>
    <n v="1475333917"/>
    <n v="1472569117"/>
    <b v="0"/>
    <n v="46"/>
    <b v="0"/>
    <s v="technology/wearables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n v="100"/>
    <x v="0"/>
    <s v="USD"/>
    <n v="1437161739"/>
    <n v="1434569739"/>
    <b v="0"/>
    <n v="1"/>
    <b v="0"/>
    <s v="technology/wearables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n v="158.35603715170279"/>
    <x v="0"/>
    <s v="USD"/>
    <n v="1471579140"/>
    <n v="1466512683"/>
    <b v="0"/>
    <n v="323"/>
    <b v="0"/>
    <s v="technology/wearables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n v="40.762589928057551"/>
    <x v="5"/>
    <s v="CAD"/>
    <n v="1467313039"/>
    <n v="1464807439"/>
    <b v="0"/>
    <n v="139"/>
    <b v="1"/>
    <s v="publishing/nonfiction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n v="53.571428571428569"/>
    <x v="0"/>
    <s v="USD"/>
    <n v="1405366359"/>
    <n v="1402342359"/>
    <b v="0"/>
    <n v="7"/>
    <b v="1"/>
    <s v="publishing/nonfiction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n v="48.449664429530202"/>
    <x v="0"/>
    <s v="USD"/>
    <n v="1372297751"/>
    <n v="1369705751"/>
    <b v="0"/>
    <n v="149"/>
    <b v="1"/>
    <s v="publishing/nonfiction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n v="82.41935483870968"/>
    <x v="0"/>
    <s v="USD"/>
    <n v="1425741525"/>
    <n v="1423149525"/>
    <b v="0"/>
    <n v="31"/>
    <b v="1"/>
    <s v="publishing/nonfiction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n v="230.19230769230768"/>
    <x v="0"/>
    <s v="USD"/>
    <n v="1418904533"/>
    <n v="1416485333"/>
    <b v="0"/>
    <n v="26"/>
    <b v="1"/>
    <s v="publishing/nonfiction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n v="59.360465116279073"/>
    <x v="5"/>
    <s v="CAD"/>
    <n v="1450249140"/>
    <n v="1447055935"/>
    <b v="0"/>
    <n v="172"/>
    <b v="1"/>
    <s v="publishing/nonfiction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n v="66.698717948717942"/>
    <x v="0"/>
    <s v="USD"/>
    <n v="1451089134"/>
    <n v="1448497134"/>
    <b v="0"/>
    <n v="78"/>
    <b v="1"/>
    <s v="publishing/nonfiction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n v="168.77500000000001"/>
    <x v="0"/>
    <s v="USD"/>
    <n v="1455299144"/>
    <n v="1452707144"/>
    <b v="0"/>
    <n v="120"/>
    <b v="1"/>
    <s v="publishing/nonfiction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n v="59.973568281938327"/>
    <x v="0"/>
    <s v="USD"/>
    <n v="1441425540"/>
    <n v="1436968366"/>
    <b v="0"/>
    <n v="227"/>
    <b v="1"/>
    <s v="publishing/nonfiction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n v="31.80952380952381"/>
    <x v="0"/>
    <s v="USD"/>
    <n v="1362960000"/>
    <n v="1359946188"/>
    <b v="0"/>
    <n v="42"/>
    <b v="1"/>
    <s v="publishing/nonfiction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n v="24.421875"/>
    <x v="1"/>
    <s v="GBP"/>
    <n v="1465672979"/>
    <n v="1463080979"/>
    <b v="0"/>
    <n v="64"/>
    <b v="1"/>
    <s v="publishing/nonfiction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n v="25.347107438016529"/>
    <x v="1"/>
    <s v="GBP"/>
    <n v="1354269600"/>
    <n v="1351663605"/>
    <b v="0"/>
    <n v="121"/>
    <b v="1"/>
    <s v="publishing/nonfiction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n v="71.443218390804603"/>
    <x v="0"/>
    <s v="USD"/>
    <n v="1372985760"/>
    <n v="1370393760"/>
    <b v="0"/>
    <n v="87"/>
    <b v="1"/>
    <s v="publishing/nonfiction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n v="38.553846153846152"/>
    <x v="0"/>
    <s v="USD"/>
    <n v="1362117540"/>
    <n v="1359587137"/>
    <b v="0"/>
    <n v="65"/>
    <b v="1"/>
    <s v="publishing/nonfiction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n v="68.367346938775512"/>
    <x v="0"/>
    <s v="USD"/>
    <n v="1309009323"/>
    <n v="1306417323"/>
    <b v="0"/>
    <n v="49"/>
    <b v="1"/>
    <s v="publishing/nonfiction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n v="40.210526315789473"/>
    <x v="0"/>
    <s v="USD"/>
    <n v="1309980790"/>
    <n v="1304623990"/>
    <b v="0"/>
    <n v="19"/>
    <b v="1"/>
    <s v="publishing/nonfiction"/>
    <x v="3"/>
    <x v="9"/>
    <x v="1359"/>
  </r>
  <r>
    <n v="1360"/>
    <s v="So Bad, It's Good! - A Book of Bad Movies"/>
    <s v="So Bad, It's Good! is a guide to finding the best films for your bad movie night."/>
    <n v="1500"/>
    <n v="2598"/>
    <n v="1.732"/>
    <x v="0"/>
    <n v="32.074074074074076"/>
    <x v="0"/>
    <s v="USD"/>
    <n v="1343943420"/>
    <n v="1341524220"/>
    <b v="0"/>
    <n v="81"/>
    <b v="1"/>
    <s v="publishing/nonfiction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n v="28.632575757575758"/>
    <x v="1"/>
    <s v="GBP"/>
    <n v="1403370772"/>
    <n v="1400778772"/>
    <b v="0"/>
    <n v="264"/>
    <b v="1"/>
    <s v="publishing/nonfiction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n v="43.64"/>
    <x v="0"/>
    <s v="USD"/>
    <n v="1378592731"/>
    <n v="1373408731"/>
    <b v="0"/>
    <n v="25"/>
    <b v="1"/>
    <s v="publishing/nonfiction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n v="40"/>
    <x v="0"/>
    <s v="USD"/>
    <n v="1455523140"/>
    <n v="1453925727"/>
    <b v="0"/>
    <n v="5"/>
    <b v="1"/>
    <s v="publishing/nonfiction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n v="346.04166666666669"/>
    <x v="8"/>
    <s v="DKK"/>
    <n v="1420648906"/>
    <n v="1415464906"/>
    <b v="0"/>
    <n v="144"/>
    <b v="1"/>
    <s v="music/rock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n v="81.739130434782609"/>
    <x v="0"/>
    <s v="USD"/>
    <n v="1426523752"/>
    <n v="1423935352"/>
    <b v="0"/>
    <n v="92"/>
    <b v="1"/>
    <s v="music/rock"/>
    <x v="4"/>
    <x v="11"/>
    <x v="1365"/>
  </r>
  <r>
    <n v="1366"/>
    <s v="Kick It! A Tribute to the A.K.s"/>
    <s v="A musical memorial for Alexi Petersen."/>
    <n v="7500"/>
    <n v="9486.69"/>
    <n v="1.2648920000000001"/>
    <x v="0"/>
    <n v="64.535306122448986"/>
    <x v="0"/>
    <s v="USD"/>
    <n v="1417049663"/>
    <n v="1413158063"/>
    <b v="0"/>
    <n v="147"/>
    <b v="1"/>
    <s v="music/rock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n v="63.477777777777774"/>
    <x v="0"/>
    <s v="USD"/>
    <n v="1447463050"/>
    <n v="1444867450"/>
    <b v="0"/>
    <n v="90"/>
    <b v="1"/>
    <s v="music/rock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n v="63.620689655172413"/>
    <x v="0"/>
    <s v="USD"/>
    <n v="1434342894"/>
    <n v="1432269294"/>
    <b v="0"/>
    <n v="87"/>
    <b v="1"/>
    <s v="music/rock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n v="83.967068965517228"/>
    <x v="0"/>
    <s v="USD"/>
    <n v="1397225746"/>
    <n v="1394633746"/>
    <b v="0"/>
    <n v="406"/>
    <b v="1"/>
    <s v="music/rock"/>
    <x v="4"/>
    <x v="11"/>
    <x v="1369"/>
  </r>
  <r>
    <n v="1370"/>
    <s v="Food On You presents Baby's First Parental Advisory"/>
    <s v="Songs about the first year of parenthood, often inappropriate for children"/>
    <n v="1500"/>
    <n v="1555"/>
    <n v="1.0366666666666666"/>
    <x v="0"/>
    <n v="77.75"/>
    <x v="0"/>
    <s v="USD"/>
    <n v="1381881890"/>
    <n v="1380585890"/>
    <b v="0"/>
    <n v="20"/>
    <b v="1"/>
    <s v="music/rock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n v="107.07142857142857"/>
    <x v="0"/>
    <s v="USD"/>
    <n v="1431022342"/>
    <n v="1428430342"/>
    <b v="0"/>
    <n v="70"/>
    <b v="1"/>
    <s v="music/rock"/>
    <x v="4"/>
    <x v="11"/>
    <x v="1371"/>
  </r>
  <r>
    <n v="1372"/>
    <s v="Ted Lukas &amp; the Misled new CD - &quot;FEED&quot;"/>
    <s v="Please help us raise funds to press our new CD!"/>
    <n v="500"/>
    <n v="620"/>
    <n v="1.24"/>
    <x v="0"/>
    <n v="38.75"/>
    <x v="0"/>
    <s v="USD"/>
    <n v="1342115132"/>
    <n v="1339523132"/>
    <b v="0"/>
    <n v="16"/>
    <b v="1"/>
    <s v="music/rock"/>
    <x v="4"/>
    <x v="11"/>
    <x v="1372"/>
  </r>
  <r>
    <n v="1373"/>
    <s v="Broccoli Samurai: Tour Van or Bust!"/>
    <s v="Help Broccoli Samurai raise money to get a new van and continue bringing you the jams!"/>
    <n v="10000"/>
    <n v="10501"/>
    <n v="1.0501"/>
    <x v="0"/>
    <n v="201.94230769230768"/>
    <x v="0"/>
    <s v="USD"/>
    <n v="1483138233"/>
    <n v="1480546233"/>
    <b v="0"/>
    <n v="52"/>
    <b v="1"/>
    <s v="music/rock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n v="43.060606060606062"/>
    <x v="0"/>
    <s v="USD"/>
    <n v="1458874388"/>
    <n v="1456285988"/>
    <b v="0"/>
    <n v="66"/>
    <b v="1"/>
    <s v="music/rock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n v="62.871559633027523"/>
    <x v="6"/>
    <s v="EUR"/>
    <n v="1484444119"/>
    <n v="1481852119"/>
    <b v="0"/>
    <n v="109"/>
    <b v="1"/>
    <s v="music/rock"/>
    <x v="4"/>
    <x v="11"/>
    <x v="1375"/>
  </r>
  <r>
    <n v="1376"/>
    <s v="Dead Pirates / HIGHMARE LP 2nd pressing"/>
    <s v="Dead Pirates are planning a second pressing of HIGHMARE LP, who wants one ?"/>
    <n v="3700"/>
    <n v="9342"/>
    <n v="2.5248648648648651"/>
    <x v="0"/>
    <n v="55.607142857142854"/>
    <x v="1"/>
    <s v="GBP"/>
    <n v="1480784606"/>
    <n v="1478189006"/>
    <b v="0"/>
    <n v="168"/>
    <b v="1"/>
    <s v="music/rock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n v="48.70967741935484"/>
    <x v="0"/>
    <s v="USD"/>
    <n v="1486095060"/>
    <n v="1484198170"/>
    <b v="0"/>
    <n v="31"/>
    <b v="1"/>
    <s v="music/rock"/>
    <x v="4"/>
    <x v="11"/>
    <x v="1377"/>
  </r>
  <r>
    <n v="1378"/>
    <s v="SIX BY SEVEN"/>
    <s v="A psychedelic post rock masterpiece!"/>
    <n v="2000"/>
    <n v="4067"/>
    <n v="2.0335000000000001"/>
    <x v="0"/>
    <n v="30.578947368421051"/>
    <x v="1"/>
    <s v="GBP"/>
    <n v="1470075210"/>
    <n v="1468779210"/>
    <b v="0"/>
    <n v="133"/>
    <b v="1"/>
    <s v="music/rock"/>
    <x v="4"/>
    <x v="11"/>
    <x v="1378"/>
  </r>
  <r>
    <n v="1379"/>
    <s v="J. Walter Makes a Record"/>
    <s v="---------The long-awaited debut full-length from Justin Ruddy--------"/>
    <n v="10000"/>
    <n v="11160"/>
    <n v="1.1160000000000001"/>
    <x v="0"/>
    <n v="73.907284768211923"/>
    <x v="0"/>
    <s v="USD"/>
    <n v="1433504876"/>
    <n v="1430912876"/>
    <b v="0"/>
    <n v="151"/>
    <b v="1"/>
    <s v="music/rock"/>
    <x v="4"/>
    <x v="11"/>
    <x v="1379"/>
  </r>
  <r>
    <n v="1380"/>
    <s v="BARNFEST 2015"/>
    <s v="A DIY MUSIC FESTIVAL FROM ST. LOUIS MO! Bands make their own festival, help make it legit!"/>
    <n v="25"/>
    <n v="106"/>
    <n v="4.24"/>
    <x v="0"/>
    <n v="21.2"/>
    <x v="0"/>
    <s v="USD"/>
    <n v="1433815200"/>
    <n v="1431886706"/>
    <b v="0"/>
    <n v="5"/>
    <b v="1"/>
    <s v="music/rock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n v="73.356164383561648"/>
    <x v="0"/>
    <s v="USD"/>
    <n v="1482988125"/>
    <n v="1480396125"/>
    <b v="0"/>
    <n v="73"/>
    <b v="1"/>
    <s v="music/rock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n v="56.412162162162161"/>
    <x v="0"/>
    <s v="USD"/>
    <n v="1367867536"/>
    <n v="1365275536"/>
    <b v="0"/>
    <n v="148"/>
    <b v="1"/>
    <s v="music/rock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n v="50.247311827956992"/>
    <x v="5"/>
    <s v="CAD"/>
    <n v="1482457678"/>
    <n v="1480729678"/>
    <b v="0"/>
    <n v="93"/>
    <b v="1"/>
    <s v="music/rock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n v="68.936507936507937"/>
    <x v="0"/>
    <s v="USD"/>
    <n v="1436117922"/>
    <n v="1433525922"/>
    <b v="0"/>
    <n v="63"/>
    <b v="1"/>
    <s v="music/rock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n v="65.914104477611943"/>
    <x v="12"/>
    <s v="EUR"/>
    <n v="1461931860"/>
    <n v="1457109121"/>
    <b v="0"/>
    <n v="134"/>
    <b v="1"/>
    <s v="music/rock"/>
    <x v="4"/>
    <x v="11"/>
    <x v="1385"/>
  </r>
  <r>
    <n v="1386"/>
    <s v="MALTESE CROSS: The First Album"/>
    <s v="We are a classic hard rock/heavy metal band just trying to keep rock alive!"/>
    <n v="400"/>
    <n v="875"/>
    <n v="2.1875"/>
    <x v="0"/>
    <n v="62.5"/>
    <x v="0"/>
    <s v="USD"/>
    <n v="1438183889"/>
    <n v="1435591889"/>
    <b v="0"/>
    <n v="14"/>
    <b v="1"/>
    <s v="music/rock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n v="70.064102564102569"/>
    <x v="0"/>
    <s v="USD"/>
    <n v="1433305800"/>
    <n v="1430604395"/>
    <b v="0"/>
    <n v="78"/>
    <b v="1"/>
    <s v="music/rock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n v="60.181874999999998"/>
    <x v="0"/>
    <s v="USD"/>
    <n v="1476720840"/>
    <n v="1474469117"/>
    <b v="0"/>
    <n v="112"/>
    <b v="1"/>
    <s v="music/rock"/>
    <x v="4"/>
    <x v="11"/>
    <x v="1388"/>
  </r>
  <r>
    <n v="1389"/>
    <s v="Pre-order DANCEHALL's first record!!!"/>
    <s v="Help fund the pressing of DANCEHALL's first record by pre-ordering it in advance!!!"/>
    <n v="500"/>
    <n v="727"/>
    <n v="1.454"/>
    <x v="0"/>
    <n v="21.382352941176471"/>
    <x v="1"/>
    <s v="GBP"/>
    <n v="1471087957"/>
    <n v="1468495957"/>
    <b v="0"/>
    <n v="34"/>
    <b v="1"/>
    <s v="music/rock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n v="160.78947368421052"/>
    <x v="0"/>
    <s v="USD"/>
    <n v="1430154720"/>
    <n v="1427224606"/>
    <b v="0"/>
    <n v="19"/>
    <b v="1"/>
    <s v="music/rock"/>
    <x v="4"/>
    <x v="11"/>
    <x v="1390"/>
  </r>
  <r>
    <n v="1391"/>
    <s v="Rules and Regulations"/>
    <s v="With the money donated through this project we intend on investing in sound equipment for live shows"/>
    <n v="500"/>
    <n v="551"/>
    <n v="1.1020000000000001"/>
    <x v="0"/>
    <n v="42.384615384615387"/>
    <x v="0"/>
    <s v="USD"/>
    <n v="1440219540"/>
    <n v="1436369818"/>
    <b v="0"/>
    <n v="13"/>
    <b v="1"/>
    <s v="music/rock"/>
    <x v="4"/>
    <x v="11"/>
    <x v="1391"/>
  </r>
  <r>
    <n v="1392"/>
    <s v="Telesomniac's Debut Album"/>
    <s v="Telesomniac is a rock band from Provo, UT releasing their debut album Thirty-One Flashes in the Dark."/>
    <n v="2500"/>
    <n v="2841"/>
    <n v="1.1364000000000001"/>
    <x v="0"/>
    <n v="27.317307692307693"/>
    <x v="0"/>
    <s v="USD"/>
    <n v="1456976586"/>
    <n v="1454298186"/>
    <b v="0"/>
    <n v="104"/>
    <b v="1"/>
    <s v="music/rock"/>
    <x v="4"/>
    <x v="11"/>
    <x v="1392"/>
  </r>
  <r>
    <n v="1393"/>
    <s v="WolfHunt | Social Commentary Rock Project"/>
    <s v="Rock n' Roll tales of our times"/>
    <n v="10000"/>
    <n v="10235"/>
    <n v="1.0235000000000001"/>
    <x v="0"/>
    <n v="196.82692307692307"/>
    <x v="0"/>
    <s v="USD"/>
    <n v="1470068523"/>
    <n v="1467476523"/>
    <b v="0"/>
    <n v="52"/>
    <b v="1"/>
    <s v="music/rock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n v="53.882352941176471"/>
    <x v="0"/>
    <s v="USD"/>
    <n v="1488337200"/>
    <n v="1484623726"/>
    <b v="0"/>
    <n v="17"/>
    <b v="1"/>
    <s v="music/rock"/>
    <x v="4"/>
    <x v="11"/>
    <x v="1394"/>
  </r>
  <r>
    <n v="1395"/>
    <s v="Quiet Oaks Full Length Album"/>
    <s v="Help Quiet Oaks record their debut album!!!"/>
    <n v="3500"/>
    <n v="3916"/>
    <n v="1.1188571428571428"/>
    <x v="0"/>
    <n v="47.756097560975611"/>
    <x v="0"/>
    <s v="USD"/>
    <n v="1484430481"/>
    <n v="1481838481"/>
    <b v="0"/>
    <n v="82"/>
    <b v="1"/>
    <s v="music/rock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n v="88.191780821917803"/>
    <x v="0"/>
    <s v="USD"/>
    <n v="1423871882"/>
    <n v="1421279882"/>
    <b v="0"/>
    <n v="73"/>
    <b v="1"/>
    <s v="music/rock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n v="72.056962025316452"/>
    <x v="0"/>
    <s v="USD"/>
    <n v="1477603140"/>
    <n v="1475013710"/>
    <b v="0"/>
    <n v="158"/>
    <b v="1"/>
    <s v="music/rock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n v="74.246153846153845"/>
    <x v="0"/>
    <s v="USD"/>
    <n v="1467752334"/>
    <n v="1465160334"/>
    <b v="0"/>
    <n v="65"/>
    <b v="1"/>
    <s v="music/rock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n v="61.701086956521742"/>
    <x v="0"/>
    <s v="USD"/>
    <n v="1412640373"/>
    <n v="1410048373"/>
    <b v="0"/>
    <n v="184"/>
    <b v="1"/>
    <s v="music/rock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n v="17.235294117647058"/>
    <x v="1"/>
    <s v="GBP"/>
    <n v="1465709400"/>
    <n v="1462695073"/>
    <b v="0"/>
    <n v="34"/>
    <b v="1"/>
    <s v="music/rock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n v="51.720833333333331"/>
    <x v="0"/>
    <s v="USD"/>
    <n v="1369612474"/>
    <n v="1367798074"/>
    <b v="0"/>
    <n v="240"/>
    <b v="1"/>
    <s v="music/rock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n v="24.150442477876105"/>
    <x v="1"/>
    <s v="GBP"/>
    <n v="1430439411"/>
    <n v="1425259011"/>
    <b v="0"/>
    <n v="113"/>
    <b v="1"/>
    <s v="music/rock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n v="62.166666666666664"/>
    <x v="0"/>
    <s v="USD"/>
    <n v="1374802235"/>
    <n v="1372210235"/>
    <b v="0"/>
    <n v="66"/>
    <b v="1"/>
    <s v="music/rock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n v="48.2"/>
    <x v="1"/>
    <s v="GBP"/>
    <n v="1424607285"/>
    <n v="1422447285"/>
    <b v="1"/>
    <n v="5"/>
    <b v="0"/>
    <s v="publishing/translations"/>
    <x v="3"/>
    <x v="22"/>
    <x v="1404"/>
  </r>
  <r>
    <n v="1405"/>
    <s v="The Bible translated into Emoticons"/>
    <s v="Will more people read the Bible if it were translated into Emoticons?"/>
    <n v="25000"/>
    <n v="105"/>
    <n v="4.1999999999999997E-3"/>
    <x v="2"/>
    <n v="6.1764705882352944"/>
    <x v="0"/>
    <s v="USD"/>
    <n v="1417195201"/>
    <n v="1414599601"/>
    <b v="1"/>
    <n v="17"/>
    <b v="0"/>
    <s v="publishing/translations"/>
    <x v="3"/>
    <x v="22"/>
    <x v="1405"/>
  </r>
  <r>
    <n v="1406"/>
    <s v="Man Down! Translation project"/>
    <s v="The White coat and the battle dress uniform"/>
    <n v="12000"/>
    <n v="15"/>
    <n v="1.25E-3"/>
    <x v="2"/>
    <n v="5"/>
    <x v="13"/>
    <s v="EUR"/>
    <n v="1449914400"/>
    <n v="1445336607"/>
    <b v="0"/>
    <n v="3"/>
    <b v="0"/>
    <s v="publishing/translations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n v="7.5"/>
    <x v="0"/>
    <s v="USD"/>
    <n v="1407847978"/>
    <n v="1405687978"/>
    <b v="0"/>
    <n v="2"/>
    <b v="0"/>
    <s v="publishing/translations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n v="12"/>
    <x v="1"/>
    <s v="GBP"/>
    <n v="1447451756"/>
    <n v="1444856156"/>
    <b v="0"/>
    <n v="6"/>
    <b v="0"/>
    <s v="publishing/translations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e v="#DIV/0!"/>
    <x v="0"/>
    <s v="USD"/>
    <n v="1420085535"/>
    <n v="1414897935"/>
    <b v="0"/>
    <n v="0"/>
    <b v="0"/>
    <s v="publishing/translations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n v="1"/>
    <x v="13"/>
    <s v="EUR"/>
    <n v="1464939520"/>
    <n v="1461051520"/>
    <b v="0"/>
    <n v="1"/>
    <b v="0"/>
    <s v="publishing/translations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n v="2.3333333333333335"/>
    <x v="1"/>
    <s v="GBP"/>
    <n v="1423185900"/>
    <n v="1420766700"/>
    <b v="0"/>
    <n v="3"/>
    <b v="0"/>
    <s v="publishing/translations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n v="24.615384615384617"/>
    <x v="0"/>
    <s v="USD"/>
    <n v="1417656699"/>
    <n v="1415064699"/>
    <b v="0"/>
    <n v="13"/>
    <b v="0"/>
    <s v="publishing/translations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n v="100"/>
    <x v="13"/>
    <s v="EUR"/>
    <n v="1455964170"/>
    <n v="1450780170"/>
    <b v="0"/>
    <n v="1"/>
    <b v="0"/>
    <s v="publishing/translations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n v="1"/>
    <x v="0"/>
    <s v="USD"/>
    <n v="1483423467"/>
    <n v="1480831467"/>
    <b v="0"/>
    <n v="1"/>
    <b v="0"/>
    <s v="publishing/translations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n v="88.888888888888886"/>
    <x v="0"/>
    <s v="USD"/>
    <n v="1439741591"/>
    <n v="1436285591"/>
    <b v="0"/>
    <n v="9"/>
    <b v="0"/>
    <s v="publishing/translations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e v="#DIV/0!"/>
    <x v="0"/>
    <s v="USD"/>
    <n v="1448147619"/>
    <n v="1445552019"/>
    <b v="0"/>
    <n v="0"/>
    <b v="0"/>
    <s v="publishing/translations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n v="27.5"/>
    <x v="0"/>
    <s v="USD"/>
    <n v="1442315460"/>
    <n v="1439696174"/>
    <b v="0"/>
    <n v="2"/>
    <b v="0"/>
    <s v="publishing/translations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n v="6"/>
    <x v="3"/>
    <s v="EUR"/>
    <n v="1456397834"/>
    <n v="1453805834"/>
    <b v="0"/>
    <n v="1"/>
    <b v="0"/>
    <s v="publishing/translations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n v="44.5"/>
    <x v="0"/>
    <s v="USD"/>
    <n v="1476010619"/>
    <n v="1473418619"/>
    <b v="0"/>
    <n v="10"/>
    <b v="0"/>
    <s v="publishing/translations"/>
    <x v="3"/>
    <x v="22"/>
    <x v="1419"/>
  </r>
  <r>
    <n v="1420"/>
    <s v="Shakespeare in the Hood - Romeo and Juliet"/>
    <s v="Help me butcher Shakespeare in a satirical fashion."/>
    <n v="110"/>
    <n v="3"/>
    <n v="2.7272727272727271E-2"/>
    <x v="2"/>
    <n v="1"/>
    <x v="0"/>
    <s v="USD"/>
    <n v="1467129686"/>
    <n v="1464969686"/>
    <b v="0"/>
    <n v="3"/>
    <b v="0"/>
    <s v="publishing/translations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n v="100"/>
    <x v="11"/>
    <s v="SEK"/>
    <n v="1423432709"/>
    <n v="1420840709"/>
    <b v="0"/>
    <n v="2"/>
    <b v="0"/>
    <s v="publishing/translations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n v="13"/>
    <x v="4"/>
    <s v="NZD"/>
    <n v="1474436704"/>
    <n v="1471844704"/>
    <b v="0"/>
    <n v="2"/>
    <b v="0"/>
    <s v="publishing/translations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n v="100"/>
    <x v="2"/>
    <s v="AUD"/>
    <n v="1451637531"/>
    <n v="1449045531"/>
    <b v="0"/>
    <n v="1"/>
    <b v="0"/>
    <s v="publishing/translations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n v="0.2036"/>
    <x v="2"/>
    <n v="109.07142857142857"/>
    <x v="0"/>
    <s v="USD"/>
    <n v="1479233602"/>
    <n v="1478106802"/>
    <b v="0"/>
    <n v="14"/>
    <b v="0"/>
    <s v="publishing/translations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e v="#DIV/0!"/>
    <x v="0"/>
    <s v="USD"/>
    <n v="1430276959"/>
    <n v="1427684959"/>
    <b v="0"/>
    <n v="0"/>
    <b v="0"/>
    <s v="publishing/translations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e v="#DIV/0!"/>
    <x v="12"/>
    <s v="EUR"/>
    <n v="1440408120"/>
    <n v="1435224120"/>
    <b v="0"/>
    <n v="0"/>
    <b v="0"/>
    <s v="publishing/translations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n v="104.75"/>
    <x v="12"/>
    <s v="EUR"/>
    <n v="1474230385"/>
    <n v="1471638385"/>
    <b v="0"/>
    <n v="4"/>
    <b v="0"/>
    <s v="publishing/translations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n v="15"/>
    <x v="3"/>
    <s v="EUR"/>
    <n v="1459584417"/>
    <n v="1456996017"/>
    <b v="0"/>
    <n v="3"/>
    <b v="0"/>
    <s v="publishing/translations"/>
    <x v="3"/>
    <x v="22"/>
    <x v="1428"/>
  </r>
  <r>
    <n v="1429"/>
    <s v="10 P.M."/>
    <s v="A guy in his 30's tries to live his &quot;American Dream&quot;, but quickly it turns into a nightmare. (A Novel)"/>
    <n v="10000"/>
    <n v="0"/>
    <n v="0"/>
    <x v="2"/>
    <e v="#DIV/0!"/>
    <x v="0"/>
    <s v="USD"/>
    <n v="1428629242"/>
    <n v="1426037242"/>
    <b v="0"/>
    <n v="0"/>
    <b v="0"/>
    <s v="publishing/translations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n v="80.599999999999994"/>
    <x v="0"/>
    <s v="USD"/>
    <n v="1419017488"/>
    <n v="1416339088"/>
    <b v="0"/>
    <n v="5"/>
    <b v="0"/>
    <s v="publishing/translations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n v="115.55319148936171"/>
    <x v="0"/>
    <s v="USD"/>
    <n v="1448517816"/>
    <n v="1445922216"/>
    <b v="0"/>
    <n v="47"/>
    <b v="0"/>
    <s v="publishing/translations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e v="#DIV/0!"/>
    <x v="0"/>
    <s v="USD"/>
    <n v="1437417828"/>
    <n v="1434825828"/>
    <b v="0"/>
    <n v="0"/>
    <b v="0"/>
    <s v="publishing/translations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n v="80.5"/>
    <x v="13"/>
    <s v="EUR"/>
    <n v="1481367600"/>
    <n v="1477839675"/>
    <b v="0"/>
    <n v="10"/>
    <b v="0"/>
    <s v="publishing/translations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n v="744.5454545454545"/>
    <x v="8"/>
    <s v="DKK"/>
    <n v="1433775600"/>
    <n v="1431973478"/>
    <b v="0"/>
    <n v="11"/>
    <b v="0"/>
    <s v="publishing/translations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n v="1E-3"/>
    <x v="2"/>
    <n v="7.5"/>
    <x v="13"/>
    <s v="EUR"/>
    <n v="1444589020"/>
    <n v="1441997020"/>
    <b v="0"/>
    <n v="2"/>
    <b v="0"/>
    <s v="publishing/translations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n v="38.5"/>
    <x v="12"/>
    <s v="EUR"/>
    <n v="1456043057"/>
    <n v="1453451057"/>
    <b v="0"/>
    <n v="2"/>
    <b v="0"/>
    <s v="publishing/translations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n v="36.68181818181818"/>
    <x v="0"/>
    <s v="USD"/>
    <n v="1405227540"/>
    <n v="1402058739"/>
    <b v="0"/>
    <n v="22"/>
    <b v="0"/>
    <s v="publishing/translations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n v="75"/>
    <x v="8"/>
    <s v="DKK"/>
    <n v="1461765300"/>
    <n v="1459198499"/>
    <b v="0"/>
    <n v="8"/>
    <b v="0"/>
    <s v="publishing/translations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n v="30"/>
    <x v="5"/>
    <s v="CAD"/>
    <n v="1425758101"/>
    <n v="1423166101"/>
    <b v="0"/>
    <n v="6"/>
    <b v="0"/>
    <s v="publishing/translations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n v="1"/>
    <x v="13"/>
    <s v="EUR"/>
    <n v="1464285463"/>
    <n v="1461693463"/>
    <b v="0"/>
    <n v="1"/>
    <b v="0"/>
    <s v="publishing/translations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n v="673.33333333333337"/>
    <x v="1"/>
    <s v="GBP"/>
    <n v="1441995769"/>
    <n v="1436811769"/>
    <b v="0"/>
    <n v="3"/>
    <b v="0"/>
    <s v="publishing/translations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e v="#DIV/0!"/>
    <x v="0"/>
    <s v="USD"/>
    <n v="1464190158"/>
    <n v="1461598158"/>
    <b v="0"/>
    <n v="0"/>
    <b v="0"/>
    <s v="publishing/translations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e v="#DIV/0!"/>
    <x v="6"/>
    <s v="EUR"/>
    <n v="1483395209"/>
    <n v="1480803209"/>
    <b v="0"/>
    <n v="0"/>
    <b v="0"/>
    <s v="publishing/translations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e v="#DIV/0!"/>
    <x v="12"/>
    <s v="EUR"/>
    <n v="1442091462"/>
    <n v="1436907462"/>
    <b v="0"/>
    <n v="0"/>
    <b v="0"/>
    <s v="publishing/translations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e v="#DIV/0!"/>
    <x v="12"/>
    <s v="EUR"/>
    <n v="1434286855"/>
    <n v="1431694855"/>
    <b v="0"/>
    <n v="0"/>
    <b v="0"/>
    <s v="publishing/translations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e v="#DIV/0!"/>
    <x v="13"/>
    <s v="EUR"/>
    <n v="1461235478"/>
    <n v="1459507478"/>
    <b v="0"/>
    <n v="0"/>
    <b v="0"/>
    <s v="publishing/translations"/>
    <x v="3"/>
    <x v="22"/>
    <x v="1446"/>
  </r>
  <r>
    <n v="1447"/>
    <s v="Indian Language Dictionary"/>
    <s v="I'm creating a dictionary of multiple Indian languages."/>
    <n v="500000"/>
    <n v="75"/>
    <n v="1.4999999999999999E-4"/>
    <x v="2"/>
    <n v="25"/>
    <x v="0"/>
    <s v="USD"/>
    <n v="1467999134"/>
    <n v="1465407134"/>
    <b v="0"/>
    <n v="3"/>
    <b v="0"/>
    <s v="publishing/translations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e v="#DIV/0!"/>
    <x v="2"/>
    <s v="AUD"/>
    <n v="1432272300"/>
    <n v="1429655318"/>
    <b v="0"/>
    <n v="0"/>
    <b v="0"/>
    <s v="publishing/translations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e v="#DIV/0!"/>
    <x v="0"/>
    <s v="USD"/>
    <n v="1431286105"/>
    <n v="1427138905"/>
    <b v="0"/>
    <n v="0"/>
    <b v="0"/>
    <s v="publishing/translations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n v="1"/>
    <x v="0"/>
    <s v="USD"/>
    <n v="1455941197"/>
    <n v="1453349197"/>
    <b v="0"/>
    <n v="1"/>
    <b v="0"/>
    <s v="publishing/translations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n v="1"/>
    <x v="0"/>
    <s v="USD"/>
    <n v="1416355259"/>
    <n v="1413759659"/>
    <b v="0"/>
    <n v="2"/>
    <b v="0"/>
    <s v="publishing/translations"/>
    <x v="3"/>
    <x v="22"/>
    <x v="1451"/>
  </r>
  <r>
    <n v="1452"/>
    <s v="The Judo Preservation Project (Canceled)"/>
    <s v="I am gathering rare, out-of-print Judo books for preservation, translation and sharing."/>
    <n v="14000"/>
    <n v="0"/>
    <n v="0"/>
    <x v="1"/>
    <e v="#DIV/0!"/>
    <x v="0"/>
    <s v="USD"/>
    <n v="1406566363"/>
    <n v="1403974363"/>
    <b v="0"/>
    <n v="0"/>
    <b v="0"/>
    <s v="publishing/translations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e v="#DIV/0!"/>
    <x v="6"/>
    <s v="EUR"/>
    <n v="1492270947"/>
    <n v="1488386547"/>
    <b v="0"/>
    <n v="0"/>
    <b v="0"/>
    <s v="publishing/translations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n v="15"/>
    <x v="3"/>
    <s v="EUR"/>
    <n v="1461535140"/>
    <n v="1459716480"/>
    <b v="0"/>
    <n v="1"/>
    <b v="0"/>
    <s v="publishing/translations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n v="225"/>
    <x v="0"/>
    <s v="USD"/>
    <n v="1409924340"/>
    <n v="1405181320"/>
    <b v="0"/>
    <n v="7"/>
    <b v="0"/>
    <s v="publishing/translations"/>
    <x v="3"/>
    <x v="22"/>
    <x v="1455"/>
  </r>
  <r>
    <n v="1456"/>
    <s v="Sometimes you don't need love (Canceled)"/>
    <s v="English Version of my auto-published novel"/>
    <n v="5000"/>
    <n v="145"/>
    <n v="2.9000000000000001E-2"/>
    <x v="1"/>
    <n v="48.333333333333336"/>
    <x v="13"/>
    <s v="EUR"/>
    <n v="1483459365"/>
    <n v="1480867365"/>
    <b v="0"/>
    <n v="3"/>
    <b v="0"/>
    <s v="publishing/translations"/>
    <x v="3"/>
    <x v="22"/>
    <x v="1456"/>
  </r>
  <r>
    <n v="1457"/>
    <s v="Hey! I&quot;m not invisable, I am Just Old (Canceled)"/>
    <s v="Age is more than just a number, I hope your younger than you feel."/>
    <n v="6000"/>
    <n v="0"/>
    <n v="0"/>
    <x v="1"/>
    <e v="#DIV/0!"/>
    <x v="0"/>
    <s v="USD"/>
    <n v="1447281044"/>
    <n v="1444685444"/>
    <b v="0"/>
    <n v="0"/>
    <b v="0"/>
    <s v="publishing/translations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e v="#DIV/0!"/>
    <x v="0"/>
    <s v="USD"/>
    <n v="1407729600"/>
    <n v="1405097760"/>
    <b v="0"/>
    <n v="0"/>
    <b v="0"/>
    <s v="publishing/translations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e v="#DIV/0!"/>
    <x v="8"/>
    <s v="DKK"/>
    <n v="1449077100"/>
    <n v="1446612896"/>
    <b v="0"/>
    <n v="0"/>
    <b v="0"/>
    <s v="publishing/translations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e v="#DIV/0!"/>
    <x v="0"/>
    <s v="USD"/>
    <n v="1417391100"/>
    <n v="1412371898"/>
    <b v="0"/>
    <n v="0"/>
    <b v="0"/>
    <s v="publishing/translations"/>
    <x v="3"/>
    <x v="22"/>
    <x v="1460"/>
  </r>
  <r>
    <n v="1461"/>
    <s v="Relatively Prime Series 2"/>
    <s v="Series 2 of Relatively Prime, a podcast of stories from the Mathematical Domain"/>
    <n v="15000"/>
    <n v="15186.69"/>
    <n v="1.012446"/>
    <x v="0"/>
    <n v="44.66673529411765"/>
    <x v="0"/>
    <s v="USD"/>
    <n v="1413849600"/>
    <n v="1410967754"/>
    <b v="1"/>
    <n v="340"/>
    <b v="1"/>
    <s v="publishing/radio &amp; podcasts"/>
    <x v="3"/>
    <x v="23"/>
    <x v="1461"/>
  </r>
  <r>
    <n v="1462"/>
    <s v="Unbound: Fiction on the Radio"/>
    <s v="A new radio show focused on short fiction produced by Louisville Public Media"/>
    <n v="4000"/>
    <n v="4340.7"/>
    <n v="1.085175"/>
    <x v="0"/>
    <n v="28.937999999999999"/>
    <x v="0"/>
    <s v="USD"/>
    <n v="1365609271"/>
    <n v="1363017271"/>
    <b v="1"/>
    <n v="150"/>
    <b v="1"/>
    <s v="publishing/radio &amp; podcasts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n v="35.44"/>
    <x v="0"/>
    <s v="USD"/>
    <n v="1365367938"/>
    <n v="1361483538"/>
    <b v="1"/>
    <n v="25"/>
    <b v="1"/>
    <s v="publishing/radio &amp; podcasts"/>
    <x v="3"/>
    <x v="23"/>
    <x v="1463"/>
  </r>
  <r>
    <n v="1464"/>
    <s v="Science Studio"/>
    <s v="The Best Science Media on the Web"/>
    <n v="5000"/>
    <n v="8160"/>
    <n v="1.6319999999999999"/>
    <x v="0"/>
    <n v="34.871794871794869"/>
    <x v="0"/>
    <s v="USD"/>
    <n v="1361029958"/>
    <n v="1358437958"/>
    <b v="1"/>
    <n v="234"/>
    <b v="1"/>
    <s v="publishing/radio &amp; podcasts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n v="52.622732513451197"/>
    <x v="0"/>
    <s v="USD"/>
    <n v="1332385200"/>
    <n v="1329759452"/>
    <b v="1"/>
    <n v="2602"/>
    <b v="1"/>
    <s v="publishing/radio &amp; podcasts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n v="69.598266129032254"/>
    <x v="0"/>
    <s v="USD"/>
    <n v="1452574800"/>
    <n v="1449029266"/>
    <b v="1"/>
    <n v="248"/>
    <b v="1"/>
    <s v="publishing/radio &amp; podcasts"/>
    <x v="3"/>
    <x v="23"/>
    <x v="1466"/>
  </r>
  <r>
    <n v="1467"/>
    <s v="Radio Ambulante"/>
    <s v="We are a new Spanish language podcast telling uniquely Latin American stories."/>
    <n v="40000"/>
    <n v="46032"/>
    <n v="1.1508"/>
    <x v="0"/>
    <n v="76.72"/>
    <x v="0"/>
    <s v="USD"/>
    <n v="1332699285"/>
    <n v="1327518885"/>
    <b v="1"/>
    <n v="600"/>
    <b v="1"/>
    <s v="publishing/radio &amp; podcasts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n v="33.191126279863482"/>
    <x v="0"/>
    <s v="USD"/>
    <n v="1307838049"/>
    <n v="1302654049"/>
    <b v="1"/>
    <n v="293"/>
    <b v="1"/>
    <s v="publishing/radio &amp; podcasts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n v="1.0842485875706214"/>
    <x v="0"/>
    <n v="149.46417445482865"/>
    <x v="0"/>
    <s v="USD"/>
    <n v="1360938109"/>
    <n v="1358346109"/>
    <b v="1"/>
    <n v="321"/>
    <b v="1"/>
    <s v="publishing/radio &amp; podcasts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n v="23.172839506172838"/>
    <x v="0"/>
    <s v="USD"/>
    <n v="1356724263"/>
    <n v="1354909863"/>
    <b v="1"/>
    <n v="81"/>
    <b v="1"/>
    <s v="publishing/radio &amp; podcasts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n v="96.877551020408163"/>
    <x v="0"/>
    <s v="USD"/>
    <n v="1428620334"/>
    <n v="1426028334"/>
    <b v="1"/>
    <n v="343"/>
    <b v="1"/>
    <s v="publishing/radio &amp; podcasts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n v="103.20238095238095"/>
    <x v="0"/>
    <s v="USD"/>
    <n v="1381928503"/>
    <n v="1379336503"/>
    <b v="1"/>
    <n v="336"/>
    <b v="1"/>
    <s v="publishing/radio &amp; podcasts"/>
    <x v="3"/>
    <x v="23"/>
    <x v="1472"/>
  </r>
  <r>
    <n v="1473"/>
    <s v="ONE LOVES ONLY FORM"/>
    <s v="Public Radio Project"/>
    <n v="1500"/>
    <n v="1807.74"/>
    <n v="1.20516"/>
    <x v="0"/>
    <n v="38.462553191489363"/>
    <x v="0"/>
    <s v="USD"/>
    <n v="1330644639"/>
    <n v="1328052639"/>
    <b v="1"/>
    <n v="47"/>
    <b v="1"/>
    <s v="publishing/radio &amp; podcasts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n v="44.315789473684212"/>
    <x v="0"/>
    <s v="USD"/>
    <n v="1379093292"/>
    <n v="1376501292"/>
    <b v="1"/>
    <n v="76"/>
    <b v="1"/>
    <s v="publishing/radio &amp; podcasts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n v="64.173356009070289"/>
    <x v="0"/>
    <s v="USD"/>
    <n v="1419051540"/>
    <n v="1416244863"/>
    <b v="1"/>
    <n v="441"/>
    <b v="1"/>
    <s v="publishing/radio &amp; podcasts"/>
    <x v="3"/>
    <x v="23"/>
    <x v="1475"/>
  </r>
  <r>
    <n v="1476"/>
    <s v="The Comedy Button Podcast"/>
    <s v="The Comedy Button is a brand new nerd pop culture podcast with weekly video sketches."/>
    <n v="6000"/>
    <n v="39693.279999999999"/>
    <n v="6.6155466666666669"/>
    <x v="0"/>
    <n v="43.333275109170302"/>
    <x v="0"/>
    <s v="USD"/>
    <n v="1315616422"/>
    <n v="1313024422"/>
    <b v="1"/>
    <n v="916"/>
    <b v="1"/>
    <s v="publishing/radio &amp; podcasts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n v="90.495934959349597"/>
    <x v="0"/>
    <s v="USD"/>
    <n v="1324609200"/>
    <n v="1319467604"/>
    <b v="1"/>
    <n v="369"/>
    <b v="1"/>
    <s v="publishing/radio &amp; podcasts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n v="29.187190495010373"/>
    <x v="0"/>
    <s v="USD"/>
    <n v="1368564913"/>
    <n v="1367355313"/>
    <b v="1"/>
    <n v="20242"/>
    <b v="1"/>
    <s v="publishing/radio &amp; podcasts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n v="30.95774647887324"/>
    <x v="0"/>
    <s v="USD"/>
    <n v="1399694340"/>
    <n v="1398448389"/>
    <b v="1"/>
    <n v="71"/>
    <b v="1"/>
    <s v="publishing/radio &amp; podcasts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n v="92.157795275590544"/>
    <x v="0"/>
    <s v="USD"/>
    <n v="1374858000"/>
    <n v="1373408699"/>
    <b v="1"/>
    <n v="635"/>
    <b v="1"/>
    <s v="publishing/radio &amp; podcasts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n v="17.5"/>
    <x v="5"/>
    <s v="CAD"/>
    <n v="1383430145"/>
    <n v="1380838145"/>
    <b v="0"/>
    <n v="6"/>
    <b v="0"/>
    <s v="publishing/fiction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n v="5"/>
    <x v="0"/>
    <s v="USD"/>
    <n v="1347004260"/>
    <n v="1345062936"/>
    <b v="0"/>
    <n v="1"/>
    <b v="0"/>
    <s v="publishing/fiction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n v="25"/>
    <x v="0"/>
    <s v="USD"/>
    <n v="1469162275"/>
    <n v="1467002275"/>
    <b v="0"/>
    <n v="2"/>
    <b v="0"/>
    <s v="publishing/fiction"/>
    <x v="3"/>
    <x v="10"/>
    <x v="1483"/>
  </r>
  <r>
    <n v="1484"/>
    <s v="a book called filtered down thru the stars"/>
    <s v="The mussings of an old wizard"/>
    <n v="2000"/>
    <n v="0"/>
    <n v="0"/>
    <x v="2"/>
    <e v="#DIV/0!"/>
    <x v="0"/>
    <s v="USD"/>
    <n v="1342882260"/>
    <n v="1337834963"/>
    <b v="0"/>
    <n v="0"/>
    <b v="0"/>
    <s v="publishing/fiction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n v="50"/>
    <x v="0"/>
    <s v="USD"/>
    <n v="1434827173"/>
    <n v="1430939173"/>
    <b v="0"/>
    <n v="3"/>
    <b v="0"/>
    <s v="publishing/fiction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n v="16"/>
    <x v="0"/>
    <s v="USD"/>
    <n v="1425009761"/>
    <n v="1422417761"/>
    <b v="0"/>
    <n v="3"/>
    <b v="0"/>
    <s v="publishing/fiction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e v="#DIV/0!"/>
    <x v="0"/>
    <s v="USD"/>
    <n v="1470175271"/>
    <n v="1467583271"/>
    <b v="0"/>
    <n v="0"/>
    <b v="0"/>
    <s v="publishing/fiction"/>
    <x v="3"/>
    <x v="10"/>
    <x v="1487"/>
  </r>
  <r>
    <n v="1488"/>
    <s v="Nanolution"/>
    <s v="A blockbuster sci-fi adventure. What would you do if one day your life changed to beyond the imaginable?"/>
    <n v="15000"/>
    <n v="360"/>
    <n v="2.4E-2"/>
    <x v="2"/>
    <n v="60"/>
    <x v="2"/>
    <s v="AUD"/>
    <n v="1388928660"/>
    <n v="1386336660"/>
    <b v="0"/>
    <n v="6"/>
    <b v="0"/>
    <s v="publishing/fiction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e v="#DIV/0!"/>
    <x v="0"/>
    <s v="USD"/>
    <n v="1352994052"/>
    <n v="1350398452"/>
    <b v="0"/>
    <n v="0"/>
    <b v="0"/>
    <s v="publishing/fiction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n v="47.10526315789474"/>
    <x v="0"/>
    <s v="USD"/>
    <n v="1380720474"/>
    <n v="1378214874"/>
    <b v="0"/>
    <n v="19"/>
    <b v="0"/>
    <s v="publishing/fiction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n v="100"/>
    <x v="0"/>
    <s v="USD"/>
    <n v="1424014680"/>
    <n v="1418922443"/>
    <b v="0"/>
    <n v="1"/>
    <b v="0"/>
    <s v="publishing/fiction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n v="15"/>
    <x v="0"/>
    <s v="USD"/>
    <n v="1308431646"/>
    <n v="1305839646"/>
    <b v="0"/>
    <n v="2"/>
    <b v="0"/>
    <s v="publishing/fiction"/>
    <x v="3"/>
    <x v="10"/>
    <x v="1492"/>
  </r>
  <r>
    <n v="1493"/>
    <s v="The Great Grand Zeppelin Chase"/>
    <s v="Help illustrate the sequel to the bestselling _x000a_The Transylvania Flying Squad of Detectives"/>
    <n v="2400"/>
    <n v="0"/>
    <n v="0"/>
    <x v="2"/>
    <e v="#DIV/0!"/>
    <x v="0"/>
    <s v="USD"/>
    <n v="1371415675"/>
    <n v="1368823675"/>
    <b v="0"/>
    <n v="0"/>
    <b v="0"/>
    <s v="publishing/fiction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n v="40.454545454545453"/>
    <x v="0"/>
    <s v="USD"/>
    <n v="1428075480"/>
    <n v="1425489613"/>
    <b v="0"/>
    <n v="11"/>
    <b v="0"/>
    <s v="publishing/fiction"/>
    <x v="3"/>
    <x v="10"/>
    <x v="1494"/>
  </r>
  <r>
    <n v="1495"/>
    <s v="A Magical Bildungsroman with a Female Heroine"/>
    <s v="The Adventures of Penelope Hawthorne. Part One: The Spellbook of Dracone."/>
    <n v="2000"/>
    <n v="0"/>
    <n v="0"/>
    <x v="2"/>
    <e v="#DIV/0!"/>
    <x v="0"/>
    <s v="USD"/>
    <n v="1314471431"/>
    <n v="1311879431"/>
    <b v="0"/>
    <n v="0"/>
    <b v="0"/>
    <s v="publishing/fiction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e v="#DIV/0!"/>
    <x v="0"/>
    <s v="USD"/>
    <n v="1410866659"/>
    <n v="1405682659"/>
    <b v="0"/>
    <n v="0"/>
    <b v="0"/>
    <s v="publishing/fiction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n v="1"/>
    <x v="0"/>
    <s v="USD"/>
    <n v="1375299780"/>
    <n v="1371655522"/>
    <b v="0"/>
    <n v="1"/>
    <b v="0"/>
    <s v="publishing/fiction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n v="19"/>
    <x v="0"/>
    <s v="USD"/>
    <n v="1409787378"/>
    <n v="1405899378"/>
    <b v="0"/>
    <n v="3"/>
    <b v="0"/>
    <s v="publishing/fiction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n v="5"/>
    <x v="0"/>
    <s v="USD"/>
    <n v="1470355833"/>
    <n v="1465171833"/>
    <b v="0"/>
    <n v="1"/>
    <b v="0"/>
    <s v="publishing/fiction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n v="46.733333333333334"/>
    <x v="0"/>
    <s v="USD"/>
    <n v="1367444557"/>
    <n v="1364852557"/>
    <b v="0"/>
    <n v="15"/>
    <b v="0"/>
    <s v="publishing/fiction"/>
    <x v="3"/>
    <x v="10"/>
    <x v="1500"/>
  </r>
  <r>
    <n v="1501"/>
    <s v="This is Nowhere"/>
    <s v="A hardcover book of surf, outdoor and nature photos from the British Columbia coast."/>
    <n v="52000"/>
    <n v="86492"/>
    <n v="1.6633076923076924"/>
    <x v="0"/>
    <n v="97.731073446327684"/>
    <x v="5"/>
    <s v="CAD"/>
    <n v="1436364023"/>
    <n v="1433772023"/>
    <b v="1"/>
    <n v="885"/>
    <b v="1"/>
    <s v="photography/photobooks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n v="67.835866261398181"/>
    <x v="1"/>
    <s v="GBP"/>
    <n v="1458943200"/>
    <n v="1456491680"/>
    <b v="1"/>
    <n v="329"/>
    <b v="1"/>
    <s v="photography/photobooks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n v="56.98492957746479"/>
    <x v="18"/>
    <s v="EUR"/>
    <n v="1477210801"/>
    <n v="1472026801"/>
    <b v="1"/>
    <n v="71"/>
    <b v="1"/>
    <s v="photography/photobooks"/>
    <x v="8"/>
    <x v="20"/>
    <x v="1503"/>
  </r>
  <r>
    <n v="1504"/>
    <s v="RYU X RIO"/>
    <s v="A football photography book like no other about the 2014 World Cup in Brazil, by Ryu Voelkel."/>
    <n v="6500"/>
    <n v="18066"/>
    <n v="2.7793846153846156"/>
    <x v="0"/>
    <n v="67.159851301115239"/>
    <x v="1"/>
    <s v="GBP"/>
    <n v="1402389180"/>
    <n v="1399996024"/>
    <b v="1"/>
    <n v="269"/>
    <b v="1"/>
    <s v="photography/photobooks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n v="48.037681159420288"/>
    <x v="12"/>
    <s v="EUR"/>
    <n v="1458676860"/>
    <n v="1455446303"/>
    <b v="1"/>
    <n v="345"/>
    <b v="1"/>
    <s v="photography/photobooks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n v="38.860465116279073"/>
    <x v="1"/>
    <s v="GBP"/>
    <n v="1406227904"/>
    <n v="1403635904"/>
    <b v="1"/>
    <n v="43"/>
    <b v="1"/>
    <s v="photography/photobooks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n v="78.181818181818187"/>
    <x v="0"/>
    <s v="USD"/>
    <n v="1273911000"/>
    <n v="1268822909"/>
    <b v="1"/>
    <n v="33"/>
    <b v="1"/>
    <s v="photography/photobooks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n v="97.113744075829388"/>
    <x v="0"/>
    <s v="USD"/>
    <n v="1403880281"/>
    <n v="1401201881"/>
    <b v="1"/>
    <n v="211"/>
    <b v="1"/>
    <s v="photography/photobooks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n v="110.39397959183674"/>
    <x v="12"/>
    <s v="EUR"/>
    <n v="1487113140"/>
    <n v="1484570885"/>
    <b v="1"/>
    <n v="196"/>
    <b v="1"/>
    <s v="photography/photobooks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n v="39.91506172839506"/>
    <x v="1"/>
    <s v="GBP"/>
    <n v="1405761278"/>
    <n v="1403169278"/>
    <b v="1"/>
    <n v="405"/>
    <b v="1"/>
    <s v="photography/photobooks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n v="75.975728155339809"/>
    <x v="0"/>
    <s v="USD"/>
    <n v="1447858804"/>
    <n v="1445263204"/>
    <b v="1"/>
    <n v="206"/>
    <b v="1"/>
    <s v="photography/photobooks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n v="58.379104477611939"/>
    <x v="0"/>
    <s v="USD"/>
    <n v="1486311939"/>
    <n v="1483719939"/>
    <b v="1"/>
    <n v="335"/>
    <b v="1"/>
    <s v="photography/photobooks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n v="55.82093023255814"/>
    <x v="1"/>
    <s v="GBP"/>
    <n v="1405523866"/>
    <n v="1402931866"/>
    <b v="1"/>
    <n v="215"/>
    <b v="1"/>
    <s v="photography/photobooks"/>
    <x v="8"/>
    <x v="20"/>
    <x v="1513"/>
  </r>
  <r>
    <n v="1514"/>
    <s v="Racing Age"/>
    <s v="Racing Age is a documentary photography book about masters track &amp; field athletes of retirement age and older."/>
    <n v="25000"/>
    <n v="26619"/>
    <n v="1.0647599999999999"/>
    <x v="0"/>
    <n v="151.24431818181819"/>
    <x v="0"/>
    <s v="USD"/>
    <n v="1443363640"/>
    <n v="1439907640"/>
    <b v="1"/>
    <n v="176"/>
    <b v="1"/>
    <s v="photography/photobooks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n v="849.67027027027029"/>
    <x v="10"/>
    <s v="NOK"/>
    <n v="1458104697"/>
    <n v="1455516297"/>
    <b v="1"/>
    <n v="555"/>
    <b v="1"/>
    <s v="photography/photobooks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n v="159.24137931034483"/>
    <x v="0"/>
    <s v="USD"/>
    <n v="1475762400"/>
    <n v="1473160292"/>
    <b v="1"/>
    <n v="116"/>
    <b v="1"/>
    <s v="photography/photobooks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n v="39.507317073170732"/>
    <x v="0"/>
    <s v="USD"/>
    <n v="1417845600"/>
    <n v="1415194553"/>
    <b v="1"/>
    <n v="615"/>
    <b v="1"/>
    <s v="photography/photobooks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n v="2.0536666666666665"/>
    <x v="0"/>
    <n v="130.52966101694915"/>
    <x v="0"/>
    <s v="USD"/>
    <n v="1401565252"/>
    <n v="1398973252"/>
    <b v="1"/>
    <n v="236"/>
    <b v="1"/>
    <s v="photography/photobooks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n v="64.156896551724131"/>
    <x v="0"/>
    <s v="USD"/>
    <n v="1403301540"/>
    <n v="1400867283"/>
    <b v="1"/>
    <n v="145"/>
    <b v="1"/>
    <s v="photography/photobooks"/>
    <x v="8"/>
    <x v="20"/>
    <x v="1519"/>
  </r>
  <r>
    <n v="1520"/>
    <s v="TULIPS"/>
    <s v="A self-published photography book by Andrew Miksys from his new series about Belarus"/>
    <n v="18000"/>
    <n v="18625"/>
    <n v="1.0347222222222223"/>
    <x v="0"/>
    <n v="111.52694610778443"/>
    <x v="0"/>
    <s v="USD"/>
    <n v="1418961600"/>
    <n v="1415824513"/>
    <b v="1"/>
    <n v="167"/>
    <b v="1"/>
    <s v="photography/photobooks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n v="170.44680851063831"/>
    <x v="0"/>
    <s v="USD"/>
    <n v="1465272091"/>
    <n v="1462248091"/>
    <b v="1"/>
    <n v="235"/>
    <b v="1"/>
    <s v="photography/photobooks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n v="133.7391592920354"/>
    <x v="0"/>
    <s v="USD"/>
    <n v="1413575739"/>
    <n v="1410983739"/>
    <b v="1"/>
    <n v="452"/>
    <b v="1"/>
    <s v="photography/photobooks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n v="95.834024896265561"/>
    <x v="0"/>
    <s v="USD"/>
    <n v="1419292800"/>
    <n v="1416592916"/>
    <b v="1"/>
    <n v="241"/>
    <b v="1"/>
    <s v="photography/photobooks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n v="221.78571428571428"/>
    <x v="11"/>
    <s v="SEK"/>
    <n v="1487592090"/>
    <n v="1485000090"/>
    <b v="1"/>
    <n v="28"/>
    <b v="1"/>
    <s v="photography/photobooks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n v="32.315357142857138"/>
    <x v="0"/>
    <s v="USD"/>
    <n v="1471539138"/>
    <n v="1468947138"/>
    <b v="1"/>
    <n v="140"/>
    <b v="1"/>
    <s v="photography/photobooks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n v="98.839285714285708"/>
    <x v="0"/>
    <s v="USD"/>
    <n v="1453185447"/>
    <n v="1448951847"/>
    <b v="1"/>
    <n v="280"/>
    <b v="1"/>
    <s v="photography/photobooks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n v="55.222142857142863"/>
    <x v="0"/>
    <s v="USD"/>
    <n v="1489497886"/>
    <n v="1487082286"/>
    <b v="1"/>
    <n v="70"/>
    <b v="1"/>
    <s v="photography/photobooks"/>
    <x v="8"/>
    <x v="20"/>
    <x v="1527"/>
  </r>
  <r>
    <n v="1528"/>
    <s v="Don't Go Outside: Tokyo Street Photos"/>
    <s v="A book of street photos from around Shibuya that I've made between 2011-2016."/>
    <n v="3000"/>
    <n v="8447"/>
    <n v="2.8156666666666665"/>
    <x v="0"/>
    <n v="52.793750000000003"/>
    <x v="0"/>
    <s v="USD"/>
    <n v="1485907200"/>
    <n v="1483292122"/>
    <b v="1"/>
    <n v="160"/>
    <b v="1"/>
    <s v="photography/photobooks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n v="135.66666666666666"/>
    <x v="0"/>
    <s v="USD"/>
    <n v="1426773920"/>
    <n v="1424185520"/>
    <b v="1"/>
    <n v="141"/>
    <b v="1"/>
    <s v="photography/photobooks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n v="53.991990846681922"/>
    <x v="0"/>
    <s v="USD"/>
    <n v="1445624695"/>
    <n v="1443464695"/>
    <b v="1"/>
    <n v="874"/>
    <b v="1"/>
    <s v="photography/photobooks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n v="56.643835616438359"/>
    <x v="0"/>
    <s v="USD"/>
    <n v="1417402800"/>
    <n v="1414610126"/>
    <b v="1"/>
    <n v="73"/>
    <b v="1"/>
    <s v="photography/photobooks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n v="82.316326530612244"/>
    <x v="2"/>
    <s v="AUD"/>
    <n v="1455548400"/>
    <n v="1453461865"/>
    <b v="1"/>
    <n v="294"/>
    <b v="1"/>
    <s v="photography/photobooks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n v="1.4514"/>
    <x v="0"/>
    <n v="88.26081081081081"/>
    <x v="0"/>
    <s v="USD"/>
    <n v="1462161540"/>
    <n v="1457913777"/>
    <b v="1"/>
    <n v="740"/>
    <b v="1"/>
    <s v="photography/photobooks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n v="84.905149051490511"/>
    <x v="0"/>
    <s v="USD"/>
    <n v="1441383062"/>
    <n v="1438791062"/>
    <b v="1"/>
    <n v="369"/>
    <b v="1"/>
    <s v="photography/photobooks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n v="48.154545454545456"/>
    <x v="0"/>
    <s v="USD"/>
    <n v="1464040800"/>
    <n v="1461527631"/>
    <b v="1"/>
    <n v="110"/>
    <b v="1"/>
    <s v="photography/photobooks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n v="66.015406593406595"/>
    <x v="0"/>
    <s v="USD"/>
    <n v="1440702910"/>
    <n v="1438110910"/>
    <b v="1"/>
    <n v="455"/>
    <b v="1"/>
    <s v="photography/photobooks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n v="96.375"/>
    <x v="12"/>
    <s v="EUR"/>
    <n v="1470506400"/>
    <n v="1467358427"/>
    <b v="1"/>
    <n v="224"/>
    <b v="1"/>
    <s v="photography/photobooks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n v="156.17391304347825"/>
    <x v="0"/>
    <s v="USD"/>
    <n v="1421952370"/>
    <n v="1418064370"/>
    <b v="1"/>
    <n v="46"/>
    <b v="1"/>
    <s v="photography/photobooks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n v="95.764859154929582"/>
    <x v="0"/>
    <s v="USD"/>
    <n v="1483481019"/>
    <n v="1480629819"/>
    <b v="0"/>
    <n v="284"/>
    <b v="1"/>
    <s v="photography/photobooks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n v="180.40816326530611"/>
    <x v="0"/>
    <s v="USD"/>
    <n v="1416964500"/>
    <n v="1414368616"/>
    <b v="1"/>
    <n v="98"/>
    <b v="1"/>
    <s v="photography/photobooks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n v="3"/>
    <x v="0"/>
    <s v="USD"/>
    <n v="1420045538"/>
    <n v="1417453538"/>
    <b v="0"/>
    <n v="2"/>
    <b v="0"/>
    <s v="photography/nature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n v="20"/>
    <x v="5"/>
    <s v="CAD"/>
    <n v="1435708500"/>
    <n v="1434412500"/>
    <b v="0"/>
    <n v="1"/>
    <b v="0"/>
    <s v="photography/nature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n v="10"/>
    <x v="0"/>
    <s v="USD"/>
    <n v="1416662034"/>
    <n v="1414066434"/>
    <b v="0"/>
    <n v="1"/>
    <b v="0"/>
    <s v="photography/nature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e v="#DIV/0!"/>
    <x v="0"/>
    <s v="USD"/>
    <n v="1427847480"/>
    <n v="1424222024"/>
    <b v="0"/>
    <n v="0"/>
    <b v="0"/>
    <s v="photography/nature"/>
    <x v="8"/>
    <x v="24"/>
    <x v="1544"/>
  </r>
  <r>
    <n v="1545"/>
    <s v="Nevada County Hearts"/>
    <s v="&quot;He will not be a wise man who does not study human hearts!&quot;_x000a_Hope in natural art, creation!"/>
    <n v="3000"/>
    <n v="1"/>
    <n v="3.3333333333333332E-4"/>
    <x v="2"/>
    <n v="1"/>
    <x v="0"/>
    <s v="USD"/>
    <n v="1425330960"/>
    <n v="1422393234"/>
    <b v="0"/>
    <n v="1"/>
    <b v="0"/>
    <s v="photography/nature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n v="26.272727272727273"/>
    <x v="1"/>
    <s v="GBP"/>
    <n v="1410930399"/>
    <n v="1405746399"/>
    <b v="0"/>
    <n v="11"/>
    <b v="0"/>
    <s v="photography/nature"/>
    <x v="8"/>
    <x v="24"/>
    <x v="1546"/>
  </r>
  <r>
    <n v="1547"/>
    <s v="Sound Photography"/>
    <s v="I have produced a limited number (100) of five 8x10 prints of mixed photography I would like to share with you."/>
    <n v="20"/>
    <n v="0"/>
    <n v="0"/>
    <x v="2"/>
    <e v="#DIV/0!"/>
    <x v="0"/>
    <s v="USD"/>
    <n v="1487844882"/>
    <n v="1487240082"/>
    <b v="0"/>
    <n v="0"/>
    <b v="0"/>
    <s v="photography/nature"/>
    <x v="8"/>
    <x v="24"/>
    <x v="1547"/>
  </r>
  <r>
    <n v="1548"/>
    <s v="Change the World through Color"/>
    <s v="Beauty is in the eye of the beholder and I want to inspire conservation through color."/>
    <n v="700"/>
    <n v="60"/>
    <n v="8.5714285714285715E-2"/>
    <x v="2"/>
    <n v="60"/>
    <x v="0"/>
    <s v="USD"/>
    <n v="1447020620"/>
    <n v="1444425020"/>
    <b v="0"/>
    <n v="1"/>
    <b v="0"/>
    <s v="photography/nature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n v="0.34"/>
    <x v="2"/>
    <n v="28.333333333333332"/>
    <x v="0"/>
    <s v="USD"/>
    <n v="1446524159"/>
    <n v="1443928559"/>
    <b v="0"/>
    <n v="6"/>
    <b v="0"/>
    <s v="photography/nature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n v="14.428571428571429"/>
    <x v="1"/>
    <s v="GBP"/>
    <n v="1463050034"/>
    <n v="1460458034"/>
    <b v="0"/>
    <n v="7"/>
    <b v="0"/>
    <s v="photography/nature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e v="#DIV/0!"/>
    <x v="0"/>
    <s v="USD"/>
    <n v="1432756039"/>
    <n v="1430164039"/>
    <b v="0"/>
    <n v="0"/>
    <b v="0"/>
    <s v="photography/nature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n v="132.1875"/>
    <x v="0"/>
    <s v="USD"/>
    <n v="1412135940"/>
    <n v="1410366708"/>
    <b v="0"/>
    <n v="16"/>
    <b v="0"/>
    <s v="photography/nature"/>
    <x v="8"/>
    <x v="24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e v="#DIV/0!"/>
    <x v="0"/>
    <s v="USD"/>
    <n v="1441176447"/>
    <n v="1438584447"/>
    <b v="0"/>
    <n v="0"/>
    <b v="0"/>
    <s v="photography/nature"/>
    <x v="8"/>
    <x v="24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e v="#DIV/0!"/>
    <x v="2"/>
    <s v="AUD"/>
    <n v="1438495390"/>
    <n v="1435903390"/>
    <b v="0"/>
    <n v="0"/>
    <b v="0"/>
    <s v="photography/nature"/>
    <x v="8"/>
    <x v="24"/>
    <x v="1553"/>
  </r>
  <r>
    <n v="1555"/>
    <s v="Coffee Table Book of Maine"/>
    <s v="I am traveling the coastline of Maine and will be taking pictures of all the scenery and lighthouses in the area."/>
    <n v="750"/>
    <n v="0"/>
    <n v="0"/>
    <x v="2"/>
    <e v="#DIV/0!"/>
    <x v="0"/>
    <s v="USD"/>
    <n v="1442509200"/>
    <n v="1440513832"/>
    <b v="0"/>
    <n v="0"/>
    <b v="0"/>
    <s v="photography/nature"/>
    <x v="8"/>
    <x v="24"/>
    <x v="155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n v="56.416666666666664"/>
    <x v="5"/>
    <s v="CAD"/>
    <n v="1467603624"/>
    <n v="1465011624"/>
    <b v="0"/>
    <n v="12"/>
    <b v="0"/>
    <s v="photography/nature"/>
    <x v="8"/>
    <x v="24"/>
    <x v="1555"/>
  </r>
  <r>
    <n v="1557"/>
    <s v="Reflecting Light Photo"/>
    <s v="I have always been captivated by photography, Now I am trying to set up my own company and publish my pictures."/>
    <n v="2500"/>
    <n v="100"/>
    <n v="0.04"/>
    <x v="2"/>
    <n v="100"/>
    <x v="0"/>
    <s v="USD"/>
    <n v="1411227633"/>
    <n v="1408549233"/>
    <b v="0"/>
    <n v="1"/>
    <b v="0"/>
    <s v="photography/nature"/>
    <x v="8"/>
    <x v="24"/>
    <x v="1556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n v="11.666666666666666"/>
    <x v="1"/>
    <s v="GBP"/>
    <n v="1440763920"/>
    <n v="1435656759"/>
    <b v="0"/>
    <n v="3"/>
    <b v="0"/>
    <s v="photography/nature"/>
    <x v="8"/>
    <x v="24"/>
    <x v="1557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n v="50"/>
    <x v="0"/>
    <s v="USD"/>
    <n v="1430270199"/>
    <n v="1428974199"/>
    <b v="0"/>
    <n v="1"/>
    <b v="0"/>
    <s v="photography/nature"/>
    <x v="8"/>
    <x v="24"/>
    <x v="1558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n v="23.5"/>
    <x v="0"/>
    <s v="USD"/>
    <n v="1415842193"/>
    <n v="1414110593"/>
    <b v="0"/>
    <n v="4"/>
    <b v="0"/>
    <s v="photography/nature"/>
    <x v="8"/>
    <x v="24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n v="67"/>
    <x v="0"/>
    <s v="USD"/>
    <n v="1383789603"/>
    <n v="1381194003"/>
    <b v="0"/>
    <n v="1"/>
    <b v="0"/>
    <s v="publishing/art books"/>
    <x v="3"/>
    <x v="25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e v="#DIV/0!"/>
    <x v="0"/>
    <s v="USD"/>
    <n v="1259715000"/>
    <n v="1253712916"/>
    <b v="0"/>
    <n v="0"/>
    <b v="0"/>
    <s v="publishing/art books"/>
    <x v="3"/>
    <x v="25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n v="42.5"/>
    <x v="1"/>
    <s v="GBP"/>
    <n v="1394815751"/>
    <n v="1389635351"/>
    <b v="0"/>
    <n v="2"/>
    <b v="0"/>
    <s v="publishing/art books"/>
    <x v="3"/>
    <x v="25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n v="10"/>
    <x v="0"/>
    <s v="USD"/>
    <n v="1432843500"/>
    <n v="1430124509"/>
    <b v="0"/>
    <n v="1"/>
    <b v="0"/>
    <s v="publishing/art books"/>
    <x v="3"/>
    <x v="25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n v="100"/>
    <x v="0"/>
    <s v="USD"/>
    <n v="1307554261"/>
    <n v="1304962261"/>
    <b v="0"/>
    <n v="1"/>
    <b v="0"/>
    <s v="publishing/art books"/>
    <x v="3"/>
    <x v="25"/>
    <x v="1564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n v="108.05084745762711"/>
    <x v="0"/>
    <s v="USD"/>
    <n v="1469656800"/>
    <n v="1467151204"/>
    <b v="0"/>
    <n v="59"/>
    <b v="0"/>
    <s v="publishing/art books"/>
    <x v="3"/>
    <x v="25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n v="26.923076923076923"/>
    <x v="0"/>
    <s v="USD"/>
    <n v="1392595200"/>
    <n v="1391293745"/>
    <b v="0"/>
    <n v="13"/>
    <b v="0"/>
    <s v="publishing/art books"/>
    <x v="3"/>
    <x v="2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n v="155"/>
    <x v="0"/>
    <s v="USD"/>
    <n v="1419384585"/>
    <n v="1416360585"/>
    <b v="0"/>
    <n v="22"/>
    <b v="0"/>
    <s v="publishing/art books"/>
    <x v="3"/>
    <x v="25"/>
    <x v="1567"/>
  </r>
  <r>
    <n v="1569"/>
    <s v="to be removed (Canceled)"/>
    <s v="to be removed"/>
    <n v="30000"/>
    <n v="0"/>
    <n v="0"/>
    <x v="1"/>
    <e v="#DIV/0!"/>
    <x v="0"/>
    <s v="USD"/>
    <n v="1369498714"/>
    <n v="1366906714"/>
    <b v="0"/>
    <n v="0"/>
    <b v="0"/>
    <s v="publishing/art books"/>
    <x v="3"/>
    <x v="25"/>
    <x v="1568"/>
  </r>
  <r>
    <n v="1570"/>
    <s v="BEAUTIFUL DREAMERS: An Adult Coloring Book (Canceled)"/>
    <s v="A Coloring Book of Breathtaking Beauties_x000a_To Calm the Heart and Soul"/>
    <n v="6000"/>
    <n v="2484"/>
    <n v="0.41399999999999998"/>
    <x v="1"/>
    <n v="47.769230769230766"/>
    <x v="0"/>
    <s v="USD"/>
    <n v="1460140282"/>
    <n v="1457551882"/>
    <b v="0"/>
    <n v="52"/>
    <b v="0"/>
    <s v="publishing/art books"/>
    <x v="3"/>
    <x v="25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n v="20"/>
    <x v="1"/>
    <s v="GBP"/>
    <n v="1434738483"/>
    <n v="1432146483"/>
    <b v="0"/>
    <n v="4"/>
    <b v="0"/>
    <s v="publishing/art books"/>
    <x v="3"/>
    <x v="25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n v="41.666666666666664"/>
    <x v="1"/>
    <s v="GBP"/>
    <n v="1456703940"/>
    <n v="1454546859"/>
    <b v="0"/>
    <n v="3"/>
    <b v="0"/>
    <s v="publishing/art books"/>
    <x v="3"/>
    <x v="25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n v="74.333333333333329"/>
    <x v="5"/>
    <s v="CAD"/>
    <n v="1491019140"/>
    <n v="1487548802"/>
    <b v="0"/>
    <n v="3"/>
    <b v="0"/>
    <s v="publishing/art books"/>
    <x v="3"/>
    <x v="25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n v="84.333333333333329"/>
    <x v="0"/>
    <s v="USD"/>
    <n v="1424211329"/>
    <n v="1421187329"/>
    <b v="0"/>
    <n v="6"/>
    <b v="0"/>
    <s v="publishing/art books"/>
    <x v="3"/>
    <x v="25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n v="65.457142857142856"/>
    <x v="0"/>
    <s v="USD"/>
    <n v="1404909296"/>
    <n v="1402317296"/>
    <b v="0"/>
    <n v="35"/>
    <b v="0"/>
    <s v="publishing/art books"/>
    <x v="3"/>
    <x v="25"/>
    <x v="1574"/>
  </r>
  <r>
    <n v="1576"/>
    <s v="The Obsessive Line Collection (Canceled)"/>
    <s v="For the publication of my first 3 books: an Art book, a graphic novel, and a coloring book"/>
    <n v="5000"/>
    <n v="650"/>
    <n v="0.13"/>
    <x v="1"/>
    <n v="65"/>
    <x v="0"/>
    <s v="USD"/>
    <n v="1435698368"/>
    <n v="1431810368"/>
    <b v="0"/>
    <n v="10"/>
    <b v="0"/>
    <s v="publishing/art books"/>
    <x v="3"/>
    <x v="25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n v="27.5"/>
    <x v="0"/>
    <s v="USD"/>
    <n v="1343161248"/>
    <n v="1337977248"/>
    <b v="0"/>
    <n v="2"/>
    <b v="0"/>
    <s v="publishing/art books"/>
    <x v="3"/>
    <x v="25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n v="51.25"/>
    <x v="0"/>
    <s v="USD"/>
    <n v="1283392800"/>
    <n v="1281317691"/>
    <b v="0"/>
    <n v="4"/>
    <b v="0"/>
    <s v="publishing/art books"/>
    <x v="3"/>
    <x v="25"/>
    <x v="1577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n v="14"/>
    <x v="0"/>
    <s v="USD"/>
    <n v="1377734091"/>
    <n v="1374882891"/>
    <b v="0"/>
    <n v="2"/>
    <b v="0"/>
    <s v="publishing/art books"/>
    <x v="3"/>
    <x v="25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e v="#DIV/0!"/>
    <x v="0"/>
    <s v="USD"/>
    <n v="1337562726"/>
    <n v="1332378726"/>
    <b v="0"/>
    <n v="0"/>
    <b v="0"/>
    <s v="publishing/art books"/>
    <x v="3"/>
    <x v="25"/>
    <x v="1579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n v="5"/>
    <x v="1"/>
    <s v="GBP"/>
    <n v="1450521990"/>
    <n v="1447757190"/>
    <b v="0"/>
    <n v="1"/>
    <b v="0"/>
    <s v="photography/places"/>
    <x v="8"/>
    <x v="26"/>
    <x v="1580"/>
  </r>
  <r>
    <n v="1582"/>
    <s v="Scenes from New Orleans"/>
    <s v="I create canvas prints of images from in and around New Orleans"/>
    <n v="1000"/>
    <n v="93"/>
    <n v="9.2999999999999999E-2"/>
    <x v="2"/>
    <n v="31"/>
    <x v="0"/>
    <s v="USD"/>
    <n v="1445894400"/>
    <n v="1440961053"/>
    <b v="0"/>
    <n v="3"/>
    <b v="0"/>
    <s v="photography/places"/>
    <x v="8"/>
    <x v="26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n v="15"/>
    <x v="1"/>
    <s v="GBP"/>
    <n v="1411681391"/>
    <n v="1409089391"/>
    <b v="0"/>
    <n v="1"/>
    <b v="0"/>
    <s v="photography/places"/>
    <x v="8"/>
    <x v="26"/>
    <x v="158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e v="#DIV/0!"/>
    <x v="0"/>
    <s v="USD"/>
    <n v="1401464101"/>
    <n v="1400600101"/>
    <b v="0"/>
    <n v="0"/>
    <b v="0"/>
    <s v="photography/places"/>
    <x v="8"/>
    <x v="26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n v="131.66666666666666"/>
    <x v="5"/>
    <s v="CAD"/>
    <n v="1482663600"/>
    <n v="1480800568"/>
    <b v="0"/>
    <n v="12"/>
    <b v="0"/>
    <s v="photography/places"/>
    <x v="8"/>
    <x v="26"/>
    <x v="1584"/>
  </r>
  <r>
    <n v="1586"/>
    <s v="Missouri In Pictures"/>
    <s v="Show the world the beauty that is in all of our back yards!"/>
    <n v="1500"/>
    <n v="0"/>
    <n v="0"/>
    <x v="2"/>
    <e v="#DIV/0!"/>
    <x v="0"/>
    <s v="USD"/>
    <n v="1428197422"/>
    <n v="1425609022"/>
    <b v="0"/>
    <n v="0"/>
    <b v="0"/>
    <s v="photography/places"/>
    <x v="8"/>
    <x v="2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n v="1"/>
    <x v="0"/>
    <s v="USD"/>
    <n v="1418510965"/>
    <n v="1415918965"/>
    <b v="0"/>
    <n v="1"/>
    <b v="0"/>
    <s v="photography/places"/>
    <x v="8"/>
    <x v="26"/>
    <x v="1586"/>
  </r>
  <r>
    <n v="1588"/>
    <s v="The Right Side of Texas"/>
    <s v="Southeast Texas as seen through the lens of a cell phone camera"/>
    <n v="516"/>
    <n v="0"/>
    <n v="0"/>
    <x v="2"/>
    <e v="#DIV/0!"/>
    <x v="0"/>
    <s v="USD"/>
    <n v="1422735120"/>
    <n v="1420091999"/>
    <b v="0"/>
    <n v="0"/>
    <b v="0"/>
    <s v="photography/places"/>
    <x v="8"/>
    <x v="26"/>
    <x v="1587"/>
  </r>
  <r>
    <n v="1589"/>
    <s v="A Side Of The World In Canvas"/>
    <s v="I want to be able to have my own photography inside a canvas and have it be displayed everywhere."/>
    <n v="1200"/>
    <n v="0"/>
    <n v="0"/>
    <x v="2"/>
    <e v="#DIV/0!"/>
    <x v="0"/>
    <s v="USD"/>
    <n v="1444433886"/>
    <n v="1441841886"/>
    <b v="0"/>
    <n v="0"/>
    <b v="0"/>
    <s v="photography/places"/>
    <x v="8"/>
    <x v="26"/>
    <x v="1588"/>
  </r>
  <r>
    <n v="1590"/>
    <s v="An Italian Adventure"/>
    <s v="Discover Italy through photography."/>
    <n v="60000"/>
    <n v="1020"/>
    <n v="1.7000000000000001E-2"/>
    <x v="2"/>
    <n v="510"/>
    <x v="13"/>
    <s v="EUR"/>
    <n v="1443040464"/>
    <n v="1440448464"/>
    <b v="0"/>
    <n v="2"/>
    <b v="0"/>
    <s v="photography/places"/>
    <x v="8"/>
    <x v="26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n v="44.478260869565219"/>
    <x v="1"/>
    <s v="GBP"/>
    <n v="1459700741"/>
    <n v="1457112341"/>
    <b v="0"/>
    <n v="92"/>
    <b v="0"/>
    <s v="photography/places"/>
    <x v="8"/>
    <x v="26"/>
    <x v="1590"/>
  </r>
  <r>
    <n v="1592"/>
    <s v="The Views of Pittsburgh"/>
    <s v="A portfolio collage of beautiful pictures of authentic Pittsburgh locations and scenery."/>
    <n v="25"/>
    <n v="0"/>
    <n v="0"/>
    <x v="2"/>
    <e v="#DIV/0!"/>
    <x v="0"/>
    <s v="USD"/>
    <n v="1427503485"/>
    <n v="1423619085"/>
    <b v="0"/>
    <n v="0"/>
    <b v="0"/>
    <s v="photography/places"/>
    <x v="8"/>
    <x v="26"/>
    <x v="1591"/>
  </r>
  <r>
    <n v="1593"/>
    <s v="Picturing Italy"/>
    <s v="A trip to fulfill a dream of capturing the wonders and history of ancient Italy in person."/>
    <n v="22000"/>
    <n v="3"/>
    <n v="1.3636363636363637E-4"/>
    <x v="2"/>
    <n v="1"/>
    <x v="0"/>
    <s v="USD"/>
    <n v="1425154655"/>
    <n v="1422562655"/>
    <b v="0"/>
    <n v="3"/>
    <b v="0"/>
    <s v="photography/places"/>
    <x v="8"/>
    <x v="26"/>
    <x v="1592"/>
  </r>
  <r>
    <n v="1594"/>
    <s v="Scenes and Things from New Orleans"/>
    <s v="I photograph my love of New Orleans, create canvases and share those memories with you."/>
    <n v="1000"/>
    <n v="205"/>
    <n v="0.20499999999999999"/>
    <x v="2"/>
    <n v="20.5"/>
    <x v="0"/>
    <s v="USD"/>
    <n v="1463329260"/>
    <n v="1458147982"/>
    <b v="0"/>
    <n v="10"/>
    <b v="0"/>
    <s v="photography/places"/>
    <x v="8"/>
    <x v="26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n v="40"/>
    <x v="0"/>
    <s v="USD"/>
    <n v="1403122380"/>
    <n v="1400634728"/>
    <b v="0"/>
    <n v="7"/>
    <b v="0"/>
    <s v="photography/places"/>
    <x v="8"/>
    <x v="26"/>
    <x v="1594"/>
  </r>
  <r>
    <n v="1596"/>
    <s v="The Town We Live In"/>
    <s v="London is beautiful. I want to create a book of stunning images from in and around our great city"/>
    <n v="3250"/>
    <n v="75"/>
    <n v="2.3076923076923078E-2"/>
    <x v="2"/>
    <n v="25"/>
    <x v="1"/>
    <s v="GBP"/>
    <n v="1418469569"/>
    <n v="1414577969"/>
    <b v="0"/>
    <n v="3"/>
    <b v="0"/>
    <s v="photography/places"/>
    <x v="8"/>
    <x v="26"/>
    <x v="1595"/>
  </r>
  <r>
    <n v="1597"/>
    <s v="Vacation Days in Big Bear"/>
    <s v="We're starting up a new an improved way to do vacation rental management, but we need some funding to kick start it!"/>
    <n v="15000"/>
    <n v="0"/>
    <n v="0"/>
    <x v="2"/>
    <e v="#DIV/0!"/>
    <x v="0"/>
    <s v="USD"/>
    <n v="1474360197"/>
    <n v="1471768197"/>
    <b v="0"/>
    <n v="0"/>
    <b v="0"/>
    <s v="photography/places"/>
    <x v="8"/>
    <x v="26"/>
    <x v="159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n v="1"/>
    <x v="0"/>
    <s v="USD"/>
    <n v="1437926458"/>
    <n v="1432742458"/>
    <b v="0"/>
    <n v="1"/>
    <b v="0"/>
    <s v="photography/places"/>
    <x v="8"/>
    <x v="26"/>
    <x v="1597"/>
  </r>
  <r>
    <n v="1599"/>
    <s v="The Londoner: Prints &amp; Canvas"/>
    <s v="A London photographer trekking 5,895m up Africa's Mount Kilimanjaro to pursue and enrich a career."/>
    <n v="500"/>
    <n v="0"/>
    <n v="0"/>
    <x v="2"/>
    <e v="#DIV/0!"/>
    <x v="1"/>
    <s v="GBP"/>
    <n v="1460116576"/>
    <n v="1457528176"/>
    <b v="0"/>
    <n v="0"/>
    <b v="0"/>
    <s v="photography/places"/>
    <x v="8"/>
    <x v="26"/>
    <x v="1598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n v="40.777777777777779"/>
    <x v="0"/>
    <s v="USD"/>
    <n v="1405401060"/>
    <n v="1401585752"/>
    <b v="0"/>
    <n v="9"/>
    <b v="0"/>
    <s v="photography/places"/>
    <x v="8"/>
    <x v="26"/>
    <x v="1599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n v="48.325535714285714"/>
    <x v="0"/>
    <s v="USD"/>
    <n v="1304561633"/>
    <n v="1301969633"/>
    <b v="0"/>
    <n v="56"/>
    <b v="1"/>
    <s v="music/rock"/>
    <x v="4"/>
    <x v="11"/>
    <x v="1600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n v="46.953125"/>
    <x v="0"/>
    <s v="USD"/>
    <n v="1318633200"/>
    <n v="1314947317"/>
    <b v="0"/>
    <n v="32"/>
    <b v="1"/>
    <s v="music/rock"/>
    <x v="4"/>
    <x v="11"/>
    <x v="1601"/>
  </r>
  <r>
    <n v="1603"/>
    <s v="Max's First Solo Album!"/>
    <s v="An exercise in the wild and dangerous world of solo musicianship by Maxwell D Feinstein."/>
    <n v="2000"/>
    <n v="2000.66"/>
    <n v="1.0003299999999999"/>
    <x v="0"/>
    <n v="66.688666666666663"/>
    <x v="0"/>
    <s v="USD"/>
    <n v="1327723459"/>
    <n v="1322539459"/>
    <b v="0"/>
    <n v="30"/>
    <b v="1"/>
    <s v="music/rock"/>
    <x v="4"/>
    <x v="11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n v="48.842857142857142"/>
    <x v="0"/>
    <s v="USD"/>
    <n v="1332011835"/>
    <n v="1328559435"/>
    <b v="0"/>
    <n v="70"/>
    <b v="1"/>
    <s v="music/rock"/>
    <x v="4"/>
    <x v="11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n v="137.30909090909091"/>
    <x v="0"/>
    <s v="USD"/>
    <n v="1312182000"/>
    <n v="1311380313"/>
    <b v="0"/>
    <n v="44"/>
    <b v="1"/>
    <s v="music/rock"/>
    <x v="4"/>
    <x v="11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n v="87.829673913043479"/>
    <x v="0"/>
    <s v="USD"/>
    <n v="1300930838"/>
    <n v="1293158438"/>
    <b v="0"/>
    <n v="92"/>
    <b v="1"/>
    <s v="music/rock"/>
    <x v="4"/>
    <x v="11"/>
    <x v="1605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n v="70.785365853658533"/>
    <x v="0"/>
    <s v="USD"/>
    <n v="1339701851"/>
    <n v="1337887451"/>
    <b v="0"/>
    <n v="205"/>
    <b v="1"/>
    <s v="music/rock"/>
    <x v="4"/>
    <x v="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n v="52.826086956521742"/>
    <x v="0"/>
    <s v="USD"/>
    <n v="1388553960"/>
    <n v="1385754986"/>
    <b v="0"/>
    <n v="23"/>
    <b v="1"/>
    <s v="music/rock"/>
    <x v="4"/>
    <x v="11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n v="443.75"/>
    <x v="0"/>
    <s v="USD"/>
    <n v="1320220800"/>
    <n v="1315612909"/>
    <b v="0"/>
    <n v="4"/>
    <b v="1"/>
    <s v="music/rock"/>
    <x v="4"/>
    <x v="11"/>
    <x v="1608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n v="48.544642857142854"/>
    <x v="0"/>
    <s v="USD"/>
    <n v="1355609510"/>
    <n v="1353017510"/>
    <b v="0"/>
    <n v="112"/>
    <b v="1"/>
    <s v="music/rock"/>
    <x v="4"/>
    <x v="11"/>
    <x v="1609"/>
  </r>
  <r>
    <n v="1611"/>
    <s v="Skelton-Luns CD/7&quot;             No Big Deal."/>
    <s v="Skelton-Luns CD/7&quot; No Big Deal."/>
    <n v="800"/>
    <n v="1001"/>
    <n v="1.25125"/>
    <x v="0"/>
    <n v="37.074074074074076"/>
    <x v="0"/>
    <s v="USD"/>
    <n v="1370390432"/>
    <n v="1368576032"/>
    <b v="0"/>
    <n v="27"/>
    <b v="1"/>
    <s v="music/rock"/>
    <x v="4"/>
    <x v="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n v="50"/>
    <x v="0"/>
    <s v="USD"/>
    <n v="1357160384"/>
    <n v="1354568384"/>
    <b v="0"/>
    <n v="11"/>
    <b v="1"/>
    <s v="music/rock"/>
    <x v="4"/>
    <x v="11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n v="39.03846153846154"/>
    <x v="0"/>
    <s v="USD"/>
    <n v="1342921202"/>
    <n v="1340329202"/>
    <b v="0"/>
    <n v="26"/>
    <b v="1"/>
    <s v="music/rock"/>
    <x v="4"/>
    <x v="11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n v="66.688311688311686"/>
    <x v="0"/>
    <s v="USD"/>
    <n v="1407085200"/>
    <n v="1401924769"/>
    <b v="0"/>
    <n v="77"/>
    <b v="1"/>
    <s v="music/rock"/>
    <x v="4"/>
    <x v="11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n v="67.132352941176464"/>
    <x v="0"/>
    <s v="USD"/>
    <n v="1323742396"/>
    <n v="1319850796"/>
    <b v="0"/>
    <n v="136"/>
    <b v="1"/>
    <s v="music/rock"/>
    <x v="4"/>
    <x v="11"/>
    <x v="1614"/>
  </r>
  <r>
    <n v="1616"/>
    <s v="Aly Jados: the New EP rOckNrOLLa"/>
    <s v="HELP! We don't have much time.....Join Aly Jados in making her new EP a reality before the world ends!!!!"/>
    <n v="10000"/>
    <n v="10420"/>
    <n v="1.042"/>
    <x v="0"/>
    <n v="66.369426751592357"/>
    <x v="0"/>
    <s v="USD"/>
    <n v="1353621600"/>
    <n v="1350061821"/>
    <b v="0"/>
    <n v="157"/>
    <b v="1"/>
    <s v="music/rock"/>
    <x v="4"/>
    <x v="11"/>
    <x v="1615"/>
  </r>
  <r>
    <n v="1617"/>
    <s v="The Coffis Brothers 2nd Album!"/>
    <s v="The Coffis Brothers &amp;The Mountain Men are recording a brand new full length record."/>
    <n v="7000"/>
    <n v="10210"/>
    <n v="1.4585714285714286"/>
    <x v="0"/>
    <n v="64.620253164556956"/>
    <x v="0"/>
    <s v="USD"/>
    <n v="1383332400"/>
    <n v="1380470188"/>
    <b v="0"/>
    <n v="158"/>
    <b v="1"/>
    <s v="music/rock"/>
    <x v="4"/>
    <x v="11"/>
    <x v="1616"/>
  </r>
  <r>
    <n v="1618"/>
    <s v="Janus Word Album"/>
    <s v="Janus Word combines hard rock with melodic acoustic music for a unique and awesome sound."/>
    <n v="1500"/>
    <n v="1576"/>
    <n v="1.0506666666666666"/>
    <x v="0"/>
    <n v="58.370370370370374"/>
    <x v="0"/>
    <s v="USD"/>
    <n v="1362757335"/>
    <n v="1359301335"/>
    <b v="0"/>
    <n v="27"/>
    <b v="1"/>
    <s v="music/rock"/>
    <x v="4"/>
    <x v="11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n v="86.956521739130437"/>
    <x v="0"/>
    <s v="USD"/>
    <n v="1410755286"/>
    <n v="1408940886"/>
    <b v="0"/>
    <n v="23"/>
    <b v="1"/>
    <s v="music/rock"/>
    <x v="4"/>
    <x v="11"/>
    <x v="1618"/>
  </r>
  <r>
    <n v="1620"/>
    <s v="Kickstart my music career with 300 CDs"/>
    <s v="Kickstarting my music career with 300 hard copy CDs of my first release."/>
    <n v="1000"/>
    <n v="1130"/>
    <n v="1.1299999999999999"/>
    <x v="0"/>
    <n v="66.470588235294116"/>
    <x v="0"/>
    <s v="USD"/>
    <n v="1361606940"/>
    <n v="1361002140"/>
    <b v="0"/>
    <n v="17"/>
    <b v="1"/>
    <s v="music/rock"/>
    <x v="4"/>
    <x v="11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n v="163.78378378378378"/>
    <x v="0"/>
    <s v="USD"/>
    <n v="1338177540"/>
    <n v="1333550015"/>
    <b v="0"/>
    <n v="37"/>
    <b v="1"/>
    <s v="music/rock"/>
    <x v="4"/>
    <x v="1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n v="107.98461538461538"/>
    <x v="0"/>
    <s v="USD"/>
    <n v="1418803140"/>
    <n v="1415343874"/>
    <b v="0"/>
    <n v="65"/>
    <b v="1"/>
    <s v="music/rock"/>
    <x v="4"/>
    <x v="11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n v="42.111111111111114"/>
    <x v="1"/>
    <s v="GBP"/>
    <n v="1377621089"/>
    <n v="1372437089"/>
    <b v="0"/>
    <n v="18"/>
    <b v="1"/>
    <s v="music/rock"/>
    <x v="4"/>
    <x v="11"/>
    <x v="1622"/>
  </r>
  <r>
    <n v="1624"/>
    <s v="Joey De Noble needs YOUR help!"/>
    <s v="Joey De Noble is raising money to help record his latest music, and he wants YOU to be a part of it!"/>
    <n v="1000"/>
    <n v="1180"/>
    <n v="1.18"/>
    <x v="0"/>
    <n v="47.2"/>
    <x v="0"/>
    <s v="USD"/>
    <n v="1357721335"/>
    <n v="1354265335"/>
    <b v="0"/>
    <n v="25"/>
    <b v="1"/>
    <s v="music/rock"/>
    <x v="4"/>
    <x v="11"/>
    <x v="1623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n v="112.01923076923077"/>
    <x v="0"/>
    <s v="USD"/>
    <n v="1347382053"/>
    <n v="1344962853"/>
    <b v="0"/>
    <n v="104"/>
    <b v="1"/>
    <s v="music/rock"/>
    <x v="4"/>
    <x v="11"/>
    <x v="1624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n v="74.953703703703709"/>
    <x v="0"/>
    <s v="USD"/>
    <n v="1385932867"/>
    <n v="1383337267"/>
    <b v="0"/>
    <n v="108"/>
    <b v="1"/>
    <s v="music/rock"/>
    <x v="4"/>
    <x v="11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n v="61.578947368421055"/>
    <x v="0"/>
    <s v="USD"/>
    <n v="1353905940"/>
    <n v="1351011489"/>
    <b v="0"/>
    <n v="38"/>
    <b v="1"/>
    <s v="music/rock"/>
    <x v="4"/>
    <x v="11"/>
    <x v="1626"/>
  </r>
  <r>
    <n v="1628"/>
    <s v="&quot;Songs for Tsippora&quot; Byronâ€™s DEBUT EP"/>
    <s v="Original Jewish rock music on human relationships and identity"/>
    <n v="4000"/>
    <n v="4037"/>
    <n v="1.00925"/>
    <x v="0"/>
    <n v="45.875"/>
    <x v="0"/>
    <s v="USD"/>
    <n v="1403026882"/>
    <n v="1400175682"/>
    <b v="0"/>
    <n v="88"/>
    <b v="1"/>
    <s v="music/rock"/>
    <x v="4"/>
    <x v="11"/>
    <x v="1627"/>
  </r>
  <r>
    <n v="1629"/>
    <s v="Off The Turnpike | A Loud New Way to Release Loud New Music"/>
    <s v="Help Off The Turnpike release new music, and set fire to everything!"/>
    <n v="6000"/>
    <n v="6220"/>
    <n v="1.0366666666666666"/>
    <x v="0"/>
    <n v="75.853658536585371"/>
    <x v="0"/>
    <s v="USD"/>
    <n v="1392929333"/>
    <n v="1389041333"/>
    <b v="0"/>
    <n v="82"/>
    <b v="1"/>
    <s v="music/rock"/>
    <x v="4"/>
    <x v="11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n v="84.206349206349202"/>
    <x v="0"/>
    <s v="USD"/>
    <n v="1330671540"/>
    <n v="1328040375"/>
    <b v="0"/>
    <n v="126"/>
    <b v="1"/>
    <s v="music/rock"/>
    <x v="4"/>
    <x v="11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n v="117.22556390977444"/>
    <x v="0"/>
    <s v="USD"/>
    <n v="1350074261"/>
    <n v="1347482261"/>
    <b v="0"/>
    <n v="133"/>
    <b v="1"/>
    <s v="music/rock"/>
    <x v="4"/>
    <x v="1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n v="86.489361702127653"/>
    <x v="0"/>
    <s v="USD"/>
    <n v="1316851854"/>
    <n v="1311667854"/>
    <b v="0"/>
    <n v="47"/>
    <b v="1"/>
    <s v="music/rock"/>
    <x v="4"/>
    <x v="11"/>
    <x v="163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n v="172.41379310344828"/>
    <x v="0"/>
    <s v="USD"/>
    <n v="1326690000"/>
    <n v="1324329156"/>
    <b v="0"/>
    <n v="58"/>
    <b v="1"/>
    <s v="music/rock"/>
    <x v="4"/>
    <x v="11"/>
    <x v="1632"/>
  </r>
  <r>
    <n v="1634"/>
    <s v="RUBEDO: Debut Full Length Album"/>
    <s v="Recording Debut  Album w/ Producer Ikey Owens from Free Moral Agents/ The Mars Volta"/>
    <n v="2000"/>
    <n v="2010"/>
    <n v="1.0049999999999999"/>
    <x v="0"/>
    <n v="62.8125"/>
    <x v="0"/>
    <s v="USD"/>
    <n v="1306994340"/>
    <n v="1303706001"/>
    <b v="0"/>
    <n v="32"/>
    <b v="1"/>
    <s v="music/rock"/>
    <x v="4"/>
    <x v="1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n v="67.729729729729726"/>
    <x v="0"/>
    <s v="USD"/>
    <n v="1468270261"/>
    <n v="1463086261"/>
    <b v="0"/>
    <n v="37"/>
    <b v="1"/>
    <s v="music/rock"/>
    <x v="4"/>
    <x v="1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n v="53.5632183908046"/>
    <x v="0"/>
    <s v="USD"/>
    <n v="1307851200"/>
    <n v="1304129088"/>
    <b v="0"/>
    <n v="87"/>
    <b v="1"/>
    <s v="music/rock"/>
    <x v="4"/>
    <x v="11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n v="34.6"/>
    <x v="0"/>
    <s v="USD"/>
    <n v="1262302740"/>
    <n v="1257444140"/>
    <b v="0"/>
    <n v="15"/>
    <b v="1"/>
    <s v="music/rock"/>
    <x v="4"/>
    <x v="11"/>
    <x v="1636"/>
  </r>
  <r>
    <n v="1638"/>
    <s v="Avenues EP 2013"/>
    <s v="Avenues will be going in to the studio to record a new EP with Matt Allison!"/>
    <n v="1000"/>
    <n v="1050"/>
    <n v="1.05"/>
    <x v="0"/>
    <n v="38.888888888888886"/>
    <x v="0"/>
    <s v="USD"/>
    <n v="1362086700"/>
    <n v="1358180968"/>
    <b v="0"/>
    <n v="27"/>
    <b v="1"/>
    <s v="music/rock"/>
    <x v="4"/>
    <x v="11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n v="94.736842105263165"/>
    <x v="0"/>
    <s v="USD"/>
    <n v="1330789165"/>
    <n v="1328197165"/>
    <b v="0"/>
    <n v="19"/>
    <b v="1"/>
    <s v="music/rock"/>
    <x v="4"/>
    <x v="11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n v="39.967058823529413"/>
    <x v="0"/>
    <s v="USD"/>
    <n v="1280800740"/>
    <n v="1279603955"/>
    <b v="0"/>
    <n v="17"/>
    <b v="1"/>
    <s v="music/rock"/>
    <x v="4"/>
    <x v="11"/>
    <x v="1639"/>
  </r>
  <r>
    <n v="1641"/>
    <s v="Tanya Dartson- Run for Your Life music video"/>
    <s v="Music Video For Upbeat and Inspiring Song - Run For Your Life"/>
    <n v="2500"/>
    <n v="2535"/>
    <n v="1.014"/>
    <x v="0"/>
    <n v="97.5"/>
    <x v="0"/>
    <s v="USD"/>
    <n v="1418998744"/>
    <n v="1416406744"/>
    <b v="0"/>
    <n v="26"/>
    <b v="1"/>
    <s v="music/pop"/>
    <x v="4"/>
    <x v="27"/>
    <x v="1640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n v="42.857142857142854"/>
    <x v="0"/>
    <s v="USD"/>
    <n v="1308011727"/>
    <n v="1306283727"/>
    <b v="0"/>
    <n v="28"/>
    <b v="1"/>
    <s v="music/pop"/>
    <x v="4"/>
    <x v="27"/>
    <x v="1641"/>
  </r>
  <r>
    <n v="1643"/>
    <s v="This Is All Now's Brand New Album!!"/>
    <s v="This Is All Now is putting out a brand new record, and we need YOUR help to do it!"/>
    <n v="5000"/>
    <n v="6235"/>
    <n v="1.2470000000000001"/>
    <x v="0"/>
    <n v="168.51351351351352"/>
    <x v="0"/>
    <s v="USD"/>
    <n v="1348516012"/>
    <n v="1345924012"/>
    <b v="0"/>
    <n v="37"/>
    <b v="1"/>
    <s v="music/pop"/>
    <x v="4"/>
    <x v="27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n v="85.546875"/>
    <x v="0"/>
    <s v="USD"/>
    <n v="1353551160"/>
    <n v="1348363560"/>
    <b v="0"/>
    <n v="128"/>
    <b v="1"/>
    <s v="music/pop"/>
    <x v="4"/>
    <x v="27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n v="554"/>
    <x v="0"/>
    <s v="USD"/>
    <n v="1379515740"/>
    <n v="1378306140"/>
    <b v="0"/>
    <n v="10"/>
    <b v="1"/>
    <s v="music/pop"/>
    <x v="4"/>
    <x v="27"/>
    <x v="1644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n v="26.554216867469879"/>
    <x v="1"/>
    <s v="GBP"/>
    <n v="1408039860"/>
    <n v="1405248503"/>
    <b v="0"/>
    <n v="83"/>
    <b v="1"/>
    <s v="music/pop"/>
    <x v="4"/>
    <x v="27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n v="113.82608695652173"/>
    <x v="0"/>
    <s v="USD"/>
    <n v="1339235377"/>
    <n v="1336643377"/>
    <b v="0"/>
    <n v="46"/>
    <b v="1"/>
    <s v="music/pop"/>
    <x v="4"/>
    <x v="27"/>
    <x v="1646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n v="32.011111111111113"/>
    <x v="0"/>
    <s v="USD"/>
    <n v="1300636482"/>
    <n v="1298048082"/>
    <b v="0"/>
    <n v="90"/>
    <b v="1"/>
    <s v="music/pop"/>
    <x v="4"/>
    <x v="27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n v="47.189259259259259"/>
    <x v="0"/>
    <s v="USD"/>
    <n v="1400862355"/>
    <n v="1396974355"/>
    <b v="0"/>
    <n v="81"/>
    <b v="1"/>
    <s v="music/pop"/>
    <x v="4"/>
    <x v="27"/>
    <x v="1648"/>
  </r>
  <r>
    <n v="1650"/>
    <s v="The Psalm Praise Project, Vol. 2"/>
    <s v="Help me record a CD that uses pop styling to give a fresh sound to ancient wisdom from scripture!"/>
    <n v="2000"/>
    <n v="2831"/>
    <n v="1.4155"/>
    <x v="0"/>
    <n v="88.46875"/>
    <x v="0"/>
    <s v="USD"/>
    <n v="1381314437"/>
    <n v="1378722437"/>
    <b v="0"/>
    <n v="32"/>
    <b v="1"/>
    <s v="music/pop"/>
    <x v="4"/>
    <x v="2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n v="100.75"/>
    <x v="0"/>
    <s v="USD"/>
    <n v="1303801140"/>
    <n v="1300916220"/>
    <b v="0"/>
    <n v="20"/>
    <b v="1"/>
    <s v="music/pop"/>
    <x v="4"/>
    <x v="27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n v="64.714285714285708"/>
    <x v="0"/>
    <s v="USD"/>
    <n v="1385297393"/>
    <n v="1382701793"/>
    <b v="0"/>
    <n v="70"/>
    <b v="1"/>
    <s v="music/pop"/>
    <x v="4"/>
    <x v="27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n v="51.854285714285716"/>
    <x v="0"/>
    <s v="USD"/>
    <n v="1303675296"/>
    <n v="1300996896"/>
    <b v="0"/>
    <n v="168"/>
    <b v="1"/>
    <s v="music/pop"/>
    <x v="4"/>
    <x v="27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n v="38.794117647058826"/>
    <x v="0"/>
    <s v="USD"/>
    <n v="1334784160"/>
    <n v="1332192160"/>
    <b v="0"/>
    <n v="34"/>
    <b v="1"/>
    <s v="music/pop"/>
    <x v="4"/>
    <x v="27"/>
    <x v="1653"/>
  </r>
  <r>
    <n v="1655"/>
    <s v="Meg Porter Debut EP!"/>
    <s v="Berklee College of Music student, Meg Porter needs YOUR help to fund her very first EP!"/>
    <n v="1500"/>
    <n v="2143"/>
    <n v="1.4286666666666668"/>
    <x v="0"/>
    <n v="44.645833333333336"/>
    <x v="0"/>
    <s v="USD"/>
    <n v="1333648820"/>
    <n v="1331060420"/>
    <b v="0"/>
    <n v="48"/>
    <b v="1"/>
    <s v="music/pop"/>
    <x v="4"/>
    <x v="27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n v="156.77333333333334"/>
    <x v="0"/>
    <s v="USD"/>
    <n v="1355437052"/>
    <n v="1352845052"/>
    <b v="0"/>
    <n v="48"/>
    <b v="1"/>
    <s v="music/pop"/>
    <x v="4"/>
    <x v="27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n v="118.70339366515837"/>
    <x v="0"/>
    <s v="USD"/>
    <n v="1337885168"/>
    <n v="1335293168"/>
    <b v="0"/>
    <n v="221"/>
    <b v="1"/>
    <s v="music/pop"/>
    <x v="4"/>
    <x v="2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n v="74.149532710280369"/>
    <x v="0"/>
    <s v="USD"/>
    <n v="1355840400"/>
    <n v="1352524767"/>
    <b v="0"/>
    <n v="107"/>
    <b v="1"/>
    <s v="music/pop"/>
    <x v="4"/>
    <x v="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n v="12.533333333333333"/>
    <x v="1"/>
    <s v="GBP"/>
    <n v="1387281600"/>
    <n v="1384811721"/>
    <b v="0"/>
    <n v="45"/>
    <b v="1"/>
    <s v="music/pop"/>
    <x v="4"/>
    <x v="27"/>
    <x v="1658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n v="27.861111111111111"/>
    <x v="13"/>
    <s v="EUR"/>
    <n v="1462053540"/>
    <n v="1459355950"/>
    <b v="0"/>
    <n v="36"/>
    <b v="1"/>
    <s v="music/pop"/>
    <x v="4"/>
    <x v="27"/>
    <x v="1659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n v="80.178217821782184"/>
    <x v="15"/>
    <s v="EUR"/>
    <n v="1453064400"/>
    <n v="1449359831"/>
    <b v="0"/>
    <n v="101"/>
    <b v="1"/>
    <s v="music/pop"/>
    <x v="4"/>
    <x v="27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n v="132.43548387096774"/>
    <x v="0"/>
    <s v="USD"/>
    <n v="1325310336"/>
    <n v="1320122736"/>
    <b v="0"/>
    <n v="62"/>
    <b v="1"/>
    <s v="music/pop"/>
    <x v="4"/>
    <x v="27"/>
    <x v="1661"/>
  </r>
  <r>
    <n v="1663"/>
    <s v="ghost -- a music video"/>
    <s v="music is as important to the eyes as it is to the ears. help bring ghost to life in front of your eyes."/>
    <n v="1000"/>
    <n v="1080"/>
    <n v="1.08"/>
    <x v="0"/>
    <n v="33.75"/>
    <x v="0"/>
    <s v="USD"/>
    <n v="1422750707"/>
    <n v="1420158707"/>
    <b v="0"/>
    <n v="32"/>
    <b v="1"/>
    <s v="music/pop"/>
    <x v="4"/>
    <x v="27"/>
    <x v="1662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n v="34.384494382022467"/>
    <x v="0"/>
    <s v="USD"/>
    <n v="1331870340"/>
    <n v="1328033818"/>
    <b v="0"/>
    <n v="89"/>
    <b v="1"/>
    <s v="music/pop"/>
    <x v="4"/>
    <x v="27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n v="44.956989247311824"/>
    <x v="0"/>
    <s v="USD"/>
    <n v="1298343600"/>
    <n v="1295624113"/>
    <b v="0"/>
    <n v="93"/>
    <b v="1"/>
    <s v="music/pop"/>
    <x v="4"/>
    <x v="27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n v="41.04081632653061"/>
    <x v="0"/>
    <s v="USD"/>
    <n v="1364447073"/>
    <n v="1361858673"/>
    <b v="0"/>
    <n v="98"/>
    <b v="1"/>
    <s v="music/pop"/>
    <x v="4"/>
    <x v="27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n v="52.597560975609753"/>
    <x v="0"/>
    <s v="USD"/>
    <n v="1394521140"/>
    <n v="1392169298"/>
    <b v="0"/>
    <n v="82"/>
    <b v="1"/>
    <s v="music/pop"/>
    <x v="4"/>
    <x v="2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n v="70.784482758620683"/>
    <x v="0"/>
    <s v="USD"/>
    <n v="1322454939"/>
    <n v="1319859339"/>
    <b v="0"/>
    <n v="116"/>
    <b v="1"/>
    <s v="music/pop"/>
    <x v="4"/>
    <x v="27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n v="53.75"/>
    <x v="0"/>
    <s v="USD"/>
    <n v="1464729276"/>
    <n v="1459545276"/>
    <b v="0"/>
    <n v="52"/>
    <b v="1"/>
    <s v="music/pop"/>
    <x v="4"/>
    <x v="27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n v="44.608695652173914"/>
    <x v="0"/>
    <s v="USD"/>
    <n v="1278302400"/>
    <n v="1273961999"/>
    <b v="0"/>
    <n v="23"/>
    <b v="1"/>
    <s v="music/pop"/>
    <x v="4"/>
    <x v="27"/>
    <x v="1669"/>
  </r>
  <r>
    <n v="1671"/>
    <s v="Luke O'Brien's Kickstarter"/>
    <s v="I am seeking funding in order to help take my music from a hobby to a career."/>
    <n v="2000"/>
    <n v="2013.47"/>
    <n v="1.0067349999999999"/>
    <x v="0"/>
    <n v="26.148961038961041"/>
    <x v="0"/>
    <s v="USD"/>
    <n v="1470056614"/>
    <n v="1467464614"/>
    <b v="0"/>
    <n v="77"/>
    <b v="1"/>
    <s v="music/pop"/>
    <x v="4"/>
    <x v="27"/>
    <x v="1670"/>
  </r>
  <r>
    <n v="1672"/>
    <s v="High Altotude Debut Album"/>
    <s v="Sweet, sweet harmonies from Portland Oregon's premiere high school women's a cappella group."/>
    <n v="1700"/>
    <n v="1920"/>
    <n v="1.1294117647058823"/>
    <x v="0"/>
    <n v="39.183673469387756"/>
    <x v="0"/>
    <s v="USD"/>
    <n v="1338824730"/>
    <n v="1336232730"/>
    <b v="0"/>
    <n v="49"/>
    <b v="1"/>
    <s v="music/pop"/>
    <x v="4"/>
    <x v="27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n v="45.593220338983052"/>
    <x v="0"/>
    <s v="USD"/>
    <n v="1425675892"/>
    <n v="1423083892"/>
    <b v="0"/>
    <n v="59"/>
    <b v="1"/>
    <s v="music/pop"/>
    <x v="4"/>
    <x v="27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n v="89.247787610619469"/>
    <x v="0"/>
    <s v="USD"/>
    <n v="1471503540"/>
    <n v="1468852306"/>
    <b v="0"/>
    <n v="113"/>
    <b v="1"/>
    <s v="music/pop"/>
    <x v="4"/>
    <x v="27"/>
    <x v="1673"/>
  </r>
  <r>
    <n v="1675"/>
    <s v="The Great Party's Debut Album!"/>
    <s v="The Great Party is releasing their debut album. Here's your chance to be a part of it!"/>
    <n v="1000"/>
    <n v="1374.16"/>
    <n v="1.37416"/>
    <x v="0"/>
    <n v="40.416470588235299"/>
    <x v="0"/>
    <s v="USD"/>
    <n v="1318802580"/>
    <n v="1316194540"/>
    <b v="0"/>
    <n v="34"/>
    <b v="1"/>
    <s v="music/pop"/>
    <x v="4"/>
    <x v="27"/>
    <x v="1674"/>
  </r>
  <r>
    <n v="1676"/>
    <s v="Bridge 19 CD Release Tour"/>
    <s v="Help fund Bridge 19's tour in support of their first duo record, to be released in May 2012."/>
    <n v="3000"/>
    <n v="3460"/>
    <n v="1.1533333333333333"/>
    <x v="0"/>
    <n v="82.38095238095238"/>
    <x v="0"/>
    <s v="USD"/>
    <n v="1334980740"/>
    <n v="1330968347"/>
    <b v="0"/>
    <n v="42"/>
    <b v="1"/>
    <s v="music/pop"/>
    <x v="4"/>
    <x v="2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n v="159.52380952380952"/>
    <x v="3"/>
    <s v="EUR"/>
    <n v="1460786340"/>
    <n v="1455615976"/>
    <b v="0"/>
    <n v="42"/>
    <b v="1"/>
    <s v="music/pop"/>
    <x v="4"/>
    <x v="27"/>
    <x v="1676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n v="36.244897959183675"/>
    <x v="0"/>
    <s v="USD"/>
    <n v="1391718671"/>
    <n v="1390509071"/>
    <b v="0"/>
    <n v="49"/>
    <b v="1"/>
    <s v="music/pop"/>
    <x v="4"/>
    <x v="27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n v="62.5"/>
    <x v="0"/>
    <s v="USD"/>
    <n v="1311298745"/>
    <n v="1309311545"/>
    <b v="0"/>
    <n v="56"/>
    <b v="1"/>
    <s v="music/pop"/>
    <x v="4"/>
    <x v="27"/>
    <x v="1678"/>
  </r>
  <r>
    <n v="1680"/>
    <s v="Kick Out a Record"/>
    <s v="Working Musician dilemma #164: how the taxman put Kick the Record 2.0 on hold"/>
    <n v="1000"/>
    <n v="1175"/>
    <n v="1.175"/>
    <x v="0"/>
    <n v="47"/>
    <x v="0"/>
    <s v="USD"/>
    <n v="1405188667"/>
    <n v="1402596667"/>
    <b v="0"/>
    <n v="25"/>
    <b v="1"/>
    <s v="music/pop"/>
    <x v="4"/>
    <x v="2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n v="74.575090497737563"/>
    <x v="0"/>
    <s v="USD"/>
    <n v="1490752800"/>
    <n v="1486522484"/>
    <b v="0"/>
    <n v="884"/>
    <b v="0"/>
    <s v="music/faith"/>
    <x v="4"/>
    <x v="28"/>
    <x v="168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e v="#DIV/0!"/>
    <x v="0"/>
    <s v="USD"/>
    <n v="1492142860"/>
    <n v="1486962460"/>
    <b v="0"/>
    <n v="0"/>
    <b v="0"/>
    <s v="music/faith"/>
    <x v="4"/>
    <x v="28"/>
    <x v="1681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n v="76"/>
    <x v="6"/>
    <s v="EUR"/>
    <n v="1491590738"/>
    <n v="1489517138"/>
    <b v="0"/>
    <n v="10"/>
    <b v="0"/>
    <s v="music/faith"/>
    <x v="4"/>
    <x v="28"/>
    <x v="1682"/>
  </r>
  <r>
    <n v="1684"/>
    <s v="Goodness &amp; Mercy EP - Marty Mikles"/>
    <s v="New Music from Marty Mikles!  A new EP all about God's Goodness &amp; Mercy."/>
    <n v="8000"/>
    <n v="8730"/>
    <n v="1.0912500000000001"/>
    <x v="3"/>
    <n v="86.43564356435644"/>
    <x v="0"/>
    <s v="USD"/>
    <n v="1489775641"/>
    <n v="1487360041"/>
    <b v="0"/>
    <n v="101"/>
    <b v="0"/>
    <s v="music/faith"/>
    <x v="4"/>
    <x v="28"/>
    <x v="1683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n v="24"/>
    <x v="0"/>
    <s v="USD"/>
    <n v="1490331623"/>
    <n v="1487743223"/>
    <b v="0"/>
    <n v="15"/>
    <b v="0"/>
    <s v="music/faith"/>
    <x v="4"/>
    <x v="28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n v="18"/>
    <x v="5"/>
    <s v="CAD"/>
    <n v="1493320519"/>
    <n v="1488140119"/>
    <b v="0"/>
    <n v="1"/>
    <b v="0"/>
    <s v="music/faith"/>
    <x v="4"/>
    <x v="28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n v="80.128205128205124"/>
    <x v="0"/>
    <s v="USD"/>
    <n v="1491855300"/>
    <n v="1488935245"/>
    <b v="0"/>
    <n v="39"/>
    <b v="0"/>
    <s v="music/faith"/>
    <x v="4"/>
    <x v="28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n v="253.14285714285714"/>
    <x v="0"/>
    <s v="USD"/>
    <n v="1491738594"/>
    <n v="1489150194"/>
    <b v="0"/>
    <n v="7"/>
    <b v="0"/>
    <s v="music/faith"/>
    <x v="4"/>
    <x v="28"/>
    <x v="1687"/>
  </r>
  <r>
    <n v="1689"/>
    <s v="Fly Away"/>
    <s v="Praising the Living God in the second half of life."/>
    <n v="2400"/>
    <n v="2400"/>
    <n v="1"/>
    <x v="3"/>
    <n v="171.42857142857142"/>
    <x v="0"/>
    <s v="USD"/>
    <n v="1489700230"/>
    <n v="1487111830"/>
    <b v="0"/>
    <n v="14"/>
    <b v="0"/>
    <s v="music/faith"/>
    <x v="4"/>
    <x v="28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n v="57.727272727272727"/>
    <x v="0"/>
    <s v="USD"/>
    <n v="1491470442"/>
    <n v="1488882042"/>
    <b v="0"/>
    <n v="11"/>
    <b v="0"/>
    <s v="music/faith"/>
    <x v="4"/>
    <x v="28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n v="264.26315789473682"/>
    <x v="0"/>
    <s v="USD"/>
    <n v="1491181200"/>
    <n v="1488387008"/>
    <b v="0"/>
    <n v="38"/>
    <b v="0"/>
    <s v="music/faith"/>
    <x v="4"/>
    <x v="28"/>
    <x v="1690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n v="159.33333333333334"/>
    <x v="0"/>
    <s v="USD"/>
    <n v="1490572740"/>
    <n v="1487734667"/>
    <b v="0"/>
    <n v="15"/>
    <b v="0"/>
    <s v="music/faith"/>
    <x v="4"/>
    <x v="28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n v="35"/>
    <x v="1"/>
    <s v="GBP"/>
    <n v="1491768000"/>
    <n v="1489097112"/>
    <b v="0"/>
    <n v="8"/>
    <b v="0"/>
    <s v="music/faith"/>
    <x v="4"/>
    <x v="28"/>
    <x v="1692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n v="5"/>
    <x v="0"/>
    <s v="USD"/>
    <n v="1490589360"/>
    <n v="1488038674"/>
    <b v="0"/>
    <n v="1"/>
    <b v="0"/>
    <s v="music/faith"/>
    <x v="4"/>
    <x v="28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n v="61.086956521739133"/>
    <x v="0"/>
    <s v="USD"/>
    <n v="1491786000"/>
    <n v="1488847514"/>
    <b v="0"/>
    <n v="23"/>
    <b v="0"/>
    <s v="music/faith"/>
    <x v="4"/>
    <x v="28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e v="#DIV/0!"/>
    <x v="0"/>
    <s v="USD"/>
    <n v="1491007211"/>
    <n v="1488418811"/>
    <b v="0"/>
    <n v="0"/>
    <b v="0"/>
    <s v="music/faith"/>
    <x v="4"/>
    <x v="28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n v="114.81818181818181"/>
    <x v="0"/>
    <s v="USD"/>
    <n v="1491781648"/>
    <n v="1489193248"/>
    <b v="0"/>
    <n v="22"/>
    <b v="0"/>
    <s v="music/faith"/>
    <x v="4"/>
    <x v="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e v="#DIV/0!"/>
    <x v="0"/>
    <s v="USD"/>
    <n v="1490499180"/>
    <n v="1488430760"/>
    <b v="0"/>
    <n v="0"/>
    <b v="0"/>
    <s v="music/faith"/>
    <x v="4"/>
    <x v="28"/>
    <x v="1697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n v="54"/>
    <x v="0"/>
    <s v="USD"/>
    <n v="1491943445"/>
    <n v="1489351445"/>
    <b v="0"/>
    <n v="4"/>
    <b v="0"/>
    <s v="music/faith"/>
    <x v="4"/>
    <x v="28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n v="65.974683544303801"/>
    <x v="0"/>
    <s v="USD"/>
    <n v="1491019200"/>
    <n v="1488418990"/>
    <b v="0"/>
    <n v="79"/>
    <b v="0"/>
    <s v="music/faith"/>
    <x v="4"/>
    <x v="28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n v="5"/>
    <x v="0"/>
    <s v="USD"/>
    <n v="1421337405"/>
    <n v="1418745405"/>
    <b v="0"/>
    <n v="2"/>
    <b v="0"/>
    <s v="music/faith"/>
    <x v="4"/>
    <x v="28"/>
    <x v="1700"/>
  </r>
  <r>
    <n v="1702"/>
    <s v="lyndale lewis and new vision prosper cd release"/>
    <s v="I can do all things through christ jesus"/>
    <n v="16500"/>
    <n v="1"/>
    <n v="6.0606060606060605E-5"/>
    <x v="2"/>
    <n v="1"/>
    <x v="0"/>
    <s v="USD"/>
    <n v="1427745150"/>
    <n v="1425156750"/>
    <b v="0"/>
    <n v="1"/>
    <b v="0"/>
    <s v="music/faith"/>
    <x v="4"/>
    <x v="28"/>
    <x v="1701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n v="25.5"/>
    <x v="0"/>
    <s v="USD"/>
    <n v="1441003537"/>
    <n v="1435819537"/>
    <b v="0"/>
    <n v="2"/>
    <b v="0"/>
    <s v="music/faith"/>
    <x v="4"/>
    <x v="28"/>
    <x v="1702"/>
  </r>
  <r>
    <n v="1704"/>
    <s v="Jericho Down Worship Album"/>
    <s v="We want to record an album of popular praise &amp; worship songs with our own influence and style."/>
    <n v="2000"/>
    <n v="1302"/>
    <n v="0.65100000000000002"/>
    <x v="2"/>
    <n v="118.36363636363636"/>
    <x v="0"/>
    <s v="USD"/>
    <n v="1424056873"/>
    <n v="1421464873"/>
    <b v="0"/>
    <n v="11"/>
    <b v="0"/>
    <s v="music/faith"/>
    <x v="4"/>
    <x v="28"/>
    <x v="1703"/>
  </r>
  <r>
    <n v="1705"/>
    <s v="Piano Prayer Album - Russ James"/>
    <s v="An instrumental album that ranges from hymns to contemporary music. All the music is recorded by myself."/>
    <n v="2000"/>
    <n v="0"/>
    <n v="0"/>
    <x v="2"/>
    <e v="#DIV/0!"/>
    <x v="0"/>
    <s v="USD"/>
    <n v="1441814400"/>
    <n v="1440807846"/>
    <b v="0"/>
    <n v="0"/>
    <b v="0"/>
    <s v="music/faith"/>
    <x v="4"/>
    <x v="28"/>
    <x v="170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e v="#DIV/0!"/>
    <x v="12"/>
    <s v="EUR"/>
    <n v="1440314472"/>
    <n v="1435130472"/>
    <b v="0"/>
    <n v="0"/>
    <b v="0"/>
    <s v="music/faith"/>
    <x v="4"/>
    <x v="28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n v="54.111111111111114"/>
    <x v="0"/>
    <s v="USD"/>
    <n v="1459181895"/>
    <n v="1456593495"/>
    <b v="0"/>
    <n v="9"/>
    <b v="0"/>
    <s v="music/faith"/>
    <x v="4"/>
    <x v="28"/>
    <x v="1706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e v="#DIV/0!"/>
    <x v="0"/>
    <s v="USD"/>
    <n v="1462135706"/>
    <n v="1458679706"/>
    <b v="0"/>
    <n v="0"/>
    <b v="0"/>
    <s v="music/faith"/>
    <x v="4"/>
    <x v="28"/>
    <x v="1707"/>
  </r>
  <r>
    <n v="1709"/>
    <s v="Psalms"/>
    <s v="A project to set psalms to music. The psalms are taken from the English Standard Version (ESV) of the Bible."/>
    <n v="1750"/>
    <n v="85"/>
    <n v="4.8571428571428571E-2"/>
    <x v="2"/>
    <n v="21.25"/>
    <x v="0"/>
    <s v="USD"/>
    <n v="1409513940"/>
    <n v="1405949514"/>
    <b v="0"/>
    <n v="4"/>
    <b v="0"/>
    <s v="music/faith"/>
    <x v="4"/>
    <x v="28"/>
    <x v="1708"/>
  </r>
  <r>
    <n v="1710"/>
    <s v="Producing a live album of our upcoming Europe tour"/>
    <s v="We want to create a gospel live album which has never been produced before."/>
    <n v="5000"/>
    <n v="34"/>
    <n v="6.7999999999999996E-3"/>
    <x v="2"/>
    <n v="34"/>
    <x v="12"/>
    <s v="EUR"/>
    <n v="1453122000"/>
    <n v="1449151888"/>
    <b v="0"/>
    <n v="1"/>
    <b v="0"/>
    <s v="music/faith"/>
    <x v="4"/>
    <x v="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n v="525"/>
    <x v="0"/>
    <s v="USD"/>
    <n v="1409585434"/>
    <n v="1406907034"/>
    <b v="0"/>
    <n v="2"/>
    <b v="0"/>
    <s v="music/faith"/>
    <x v="4"/>
    <x v="28"/>
    <x v="171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e v="#DIV/0!"/>
    <x v="0"/>
    <s v="USD"/>
    <n v="1435701353"/>
    <n v="1430517353"/>
    <b v="0"/>
    <n v="0"/>
    <b v="0"/>
    <s v="music/faith"/>
    <x v="4"/>
    <x v="28"/>
    <x v="1711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n v="50"/>
    <x v="0"/>
    <s v="USD"/>
    <n v="1412536412"/>
    <n v="1409944412"/>
    <b v="0"/>
    <n v="1"/>
    <b v="0"/>
    <s v="music/faith"/>
    <x v="4"/>
    <x v="28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n v="115.70588235294117"/>
    <x v="0"/>
    <s v="USD"/>
    <n v="1430517761"/>
    <n v="1427925761"/>
    <b v="0"/>
    <n v="17"/>
    <b v="0"/>
    <s v="music/faith"/>
    <x v="4"/>
    <x v="28"/>
    <x v="1713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n v="5.5"/>
    <x v="0"/>
    <s v="USD"/>
    <n v="1427772120"/>
    <n v="1425186785"/>
    <b v="0"/>
    <n v="2"/>
    <b v="0"/>
    <s v="music/faith"/>
    <x v="4"/>
    <x v="28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n v="50"/>
    <x v="0"/>
    <s v="USD"/>
    <n v="1481295099"/>
    <n v="1477835499"/>
    <b v="0"/>
    <n v="3"/>
    <b v="0"/>
    <s v="music/faith"/>
    <x v="4"/>
    <x v="28"/>
    <x v="1715"/>
  </r>
  <r>
    <n v="1717"/>
    <s v="Shift Records A New EP!"/>
    <s v="Our first record created to reach, inspire, and ultimately express the love of Jesus to our generation."/>
    <n v="3265"/>
    <n v="1395"/>
    <n v="0.42725880551301687"/>
    <x v="2"/>
    <n v="34.024390243902438"/>
    <x v="0"/>
    <s v="USD"/>
    <n v="1461211200"/>
    <n v="1459467238"/>
    <b v="0"/>
    <n v="41"/>
    <b v="0"/>
    <s v="music/faith"/>
    <x v="4"/>
    <x v="28"/>
    <x v="1716"/>
  </r>
  <r>
    <n v="1718"/>
    <s v="The Prodigal Son"/>
    <s v="A melody for the galaxy."/>
    <n v="35000"/>
    <n v="75"/>
    <n v="2.142857142857143E-3"/>
    <x v="2"/>
    <n v="37.5"/>
    <x v="0"/>
    <s v="USD"/>
    <n v="1463201940"/>
    <n v="1459435149"/>
    <b v="0"/>
    <n v="2"/>
    <b v="0"/>
    <s v="music/faith"/>
    <x v="4"/>
    <x v="2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n v="11.666666666666666"/>
    <x v="0"/>
    <s v="USD"/>
    <n v="1410958191"/>
    <n v="1408366191"/>
    <b v="0"/>
    <n v="3"/>
    <b v="0"/>
    <s v="music/faith"/>
    <x v="4"/>
    <x v="28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n v="28.125"/>
    <x v="0"/>
    <s v="USD"/>
    <n v="1415562471"/>
    <n v="1412966871"/>
    <b v="0"/>
    <n v="8"/>
    <b v="0"/>
    <s v="music/faith"/>
    <x v="4"/>
    <x v="28"/>
    <x v="1719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e v="#DIV/0!"/>
    <x v="0"/>
    <s v="USD"/>
    <n v="1449831863"/>
    <n v="1447239863"/>
    <b v="0"/>
    <n v="0"/>
    <b v="0"/>
    <s v="music/faith"/>
    <x v="4"/>
    <x v="28"/>
    <x v="1720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n v="1"/>
    <x v="0"/>
    <s v="USD"/>
    <n v="1459642200"/>
    <n v="1456441429"/>
    <b v="0"/>
    <n v="1"/>
    <b v="0"/>
    <s v="music/faith"/>
    <x v="4"/>
    <x v="28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n v="216.66666666666666"/>
    <x v="0"/>
    <s v="USD"/>
    <n v="1435730400"/>
    <n v="1430855315"/>
    <b v="0"/>
    <n v="3"/>
    <b v="0"/>
    <s v="music/faith"/>
    <x v="4"/>
    <x v="28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n v="8.75"/>
    <x v="0"/>
    <s v="USD"/>
    <n v="1414707762"/>
    <n v="1412115762"/>
    <b v="0"/>
    <n v="4"/>
    <b v="0"/>
    <s v="music/faith"/>
    <x v="4"/>
    <x v="28"/>
    <x v="1723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n v="62.222222222222221"/>
    <x v="0"/>
    <s v="USD"/>
    <n v="1408922049"/>
    <n v="1406330049"/>
    <b v="0"/>
    <n v="9"/>
    <b v="0"/>
    <s v="music/faith"/>
    <x v="4"/>
    <x v="28"/>
    <x v="1724"/>
  </r>
  <r>
    <n v="1726"/>
    <s v="&quot;Every Day&quot; CD by Amanda Joy Hall"/>
    <s v="Amanda Joy Hall's sophomore album, &quot;Every Day&quot;. Release expected July 2014"/>
    <n v="6500"/>
    <n v="2196"/>
    <n v="0.33784615384615385"/>
    <x v="2"/>
    <n v="137.25"/>
    <x v="0"/>
    <s v="USD"/>
    <n v="1403906664"/>
    <n v="1401401064"/>
    <b v="0"/>
    <n v="16"/>
    <b v="0"/>
    <s v="music/faith"/>
    <x v="4"/>
    <x v="28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n v="1"/>
    <x v="1"/>
    <s v="GBP"/>
    <n v="1428231600"/>
    <n v="1423520177"/>
    <b v="0"/>
    <n v="1"/>
    <b v="0"/>
    <s v="music/faith"/>
    <x v="4"/>
    <x v="28"/>
    <x v="1726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n v="122.14285714285714"/>
    <x v="0"/>
    <s v="USD"/>
    <n v="1445439674"/>
    <n v="1442847674"/>
    <b v="0"/>
    <n v="7"/>
    <b v="0"/>
    <s v="music/faith"/>
    <x v="4"/>
    <x v="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e v="#DIV/0!"/>
    <x v="0"/>
    <s v="USD"/>
    <n v="1465521306"/>
    <n v="1460337306"/>
    <b v="0"/>
    <n v="0"/>
    <b v="0"/>
    <s v="music/faith"/>
    <x v="4"/>
    <x v="28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e v="#DIV/0!"/>
    <x v="0"/>
    <s v="USD"/>
    <n v="1445738783"/>
    <n v="1443146783"/>
    <b v="0"/>
    <n v="0"/>
    <b v="0"/>
    <s v="music/faith"/>
    <x v="4"/>
    <x v="28"/>
    <x v="1729"/>
  </r>
  <r>
    <n v="1731"/>
    <s v="Sam Cox Band First Christian Tour"/>
    <s v="We are a Christin Worship band looking to midwest tour. God Bless!"/>
    <n v="1000"/>
    <n v="0"/>
    <n v="0"/>
    <x v="2"/>
    <e v="#DIV/0!"/>
    <x v="0"/>
    <s v="USD"/>
    <n v="1434034800"/>
    <n v="1432849552"/>
    <b v="0"/>
    <n v="0"/>
    <b v="0"/>
    <s v="music/faith"/>
    <x v="4"/>
    <x v="28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e v="#DIV/0!"/>
    <x v="0"/>
    <s v="USD"/>
    <n v="1452920400"/>
    <n v="1447777481"/>
    <b v="0"/>
    <n v="0"/>
    <b v="0"/>
    <s v="music/faith"/>
    <x v="4"/>
    <x v="28"/>
    <x v="1731"/>
  </r>
  <r>
    <n v="1733"/>
    <s v="What Faith Is EP/Album"/>
    <s v="I am trying to share the music I am blessed to have written. https://www.johncox4.com or https://reverbnation.com/johncox4"/>
    <n v="10000"/>
    <n v="0"/>
    <n v="0"/>
    <x v="2"/>
    <e v="#DIV/0!"/>
    <x v="0"/>
    <s v="USD"/>
    <n v="1473802200"/>
    <n v="1472746374"/>
    <b v="0"/>
    <n v="0"/>
    <b v="0"/>
    <s v="music/faith"/>
    <x v="4"/>
    <x v="28"/>
    <x v="1732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n v="1"/>
    <x v="0"/>
    <s v="USD"/>
    <n v="1431046356"/>
    <n v="1428454356"/>
    <b v="0"/>
    <n v="1"/>
    <b v="0"/>
    <s v="music/faith"/>
    <x v="4"/>
    <x v="28"/>
    <x v="1733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n v="55"/>
    <x v="0"/>
    <s v="USD"/>
    <n v="1470598345"/>
    <n v="1468006345"/>
    <b v="0"/>
    <n v="2"/>
    <b v="0"/>
    <s v="music/faith"/>
    <x v="4"/>
    <x v="28"/>
    <x v="1734"/>
  </r>
  <r>
    <n v="1736"/>
    <s v="In His Presence"/>
    <s v="A unique meditative album reflecting on the life of Christ, inviting Him into your presence"/>
    <n v="3000"/>
    <n v="22"/>
    <n v="7.3333333333333332E-3"/>
    <x v="2"/>
    <n v="22"/>
    <x v="0"/>
    <s v="USD"/>
    <n v="1447018833"/>
    <n v="1444423233"/>
    <b v="0"/>
    <n v="1"/>
    <b v="0"/>
    <s v="music/faith"/>
    <x v="4"/>
    <x v="28"/>
    <x v="1735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n v="56.666666666666664"/>
    <x v="0"/>
    <s v="USD"/>
    <n v="1437432392"/>
    <n v="1434840392"/>
    <b v="0"/>
    <n v="15"/>
    <b v="0"/>
    <s v="music/faith"/>
    <x v="4"/>
    <x v="28"/>
    <x v="1736"/>
  </r>
  <r>
    <n v="1738"/>
    <s v="The Flashing Lights"/>
    <s v="Music that inspires and gives hope for overcoming and change. And it is good music."/>
    <n v="5000"/>
    <n v="20"/>
    <n v="4.0000000000000001E-3"/>
    <x v="2"/>
    <n v="20"/>
    <x v="0"/>
    <s v="USD"/>
    <n v="1412283542"/>
    <n v="1409691542"/>
    <b v="0"/>
    <n v="1"/>
    <b v="0"/>
    <s v="music/faith"/>
    <x v="4"/>
    <x v="2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n v="1"/>
    <x v="0"/>
    <s v="USD"/>
    <n v="1462391932"/>
    <n v="1457297932"/>
    <b v="0"/>
    <n v="1"/>
    <b v="0"/>
    <s v="music/faith"/>
    <x v="4"/>
    <x v="28"/>
    <x v="173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e v="#DIV/0!"/>
    <x v="0"/>
    <s v="USD"/>
    <n v="1437075422"/>
    <n v="1434483422"/>
    <b v="0"/>
    <n v="0"/>
    <b v="0"/>
    <s v="music/faith"/>
    <x v="4"/>
    <x v="28"/>
    <x v="1739"/>
  </r>
  <r>
    <n v="1741"/>
    <s v="Caught off Guard"/>
    <s v="A photo journal documenting my experiences and travels across New Zealand"/>
    <n v="1200"/>
    <n v="1330"/>
    <n v="1.1083333333333334"/>
    <x v="0"/>
    <n v="25.576923076923077"/>
    <x v="1"/>
    <s v="GBP"/>
    <n v="1433948671"/>
    <n v="1430060671"/>
    <b v="0"/>
    <n v="52"/>
    <b v="1"/>
    <s v="photography/photobooks"/>
    <x v="8"/>
    <x v="20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n v="63.970588235294116"/>
    <x v="0"/>
    <s v="USD"/>
    <n v="1483822800"/>
    <n v="1481058170"/>
    <b v="0"/>
    <n v="34"/>
    <b v="1"/>
    <s v="photography/photobooks"/>
    <x v="8"/>
    <x v="2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n v="89.925373134328353"/>
    <x v="0"/>
    <s v="USD"/>
    <n v="1472270340"/>
    <n v="1470348775"/>
    <b v="0"/>
    <n v="67"/>
    <b v="1"/>
    <s v="photography/photobooks"/>
    <x v="8"/>
    <x v="20"/>
    <x v="1742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n v="93.071428571428569"/>
    <x v="1"/>
    <s v="GBP"/>
    <n v="1425821477"/>
    <n v="1421937077"/>
    <b v="0"/>
    <n v="70"/>
    <b v="1"/>
    <s v="photography/photobooks"/>
    <x v="8"/>
    <x v="20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n v="89.674157303370791"/>
    <x v="0"/>
    <s v="USD"/>
    <n v="1482372000"/>
    <n v="1479276838"/>
    <b v="0"/>
    <n v="89"/>
    <b v="1"/>
    <s v="photography/photobooks"/>
    <x v="8"/>
    <x v="2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n v="207.61682242990653"/>
    <x v="0"/>
    <s v="USD"/>
    <n v="1479952800"/>
    <n v="1477368867"/>
    <b v="0"/>
    <n v="107"/>
    <b v="1"/>
    <s v="photography/photobooks"/>
    <x v="8"/>
    <x v="2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n v="59.408805031446541"/>
    <x v="1"/>
    <s v="GBP"/>
    <n v="1447426800"/>
    <n v="1444904830"/>
    <b v="0"/>
    <n v="159"/>
    <b v="1"/>
    <s v="photography/photobooks"/>
    <x v="8"/>
    <x v="20"/>
    <x v="1746"/>
  </r>
  <r>
    <n v="1748"/>
    <s v="So It Is: Vancouver"/>
    <s v="Telling the story of the city through remarkable people who live in Vancouver today."/>
    <n v="50000"/>
    <n v="64974"/>
    <n v="1.29948"/>
    <x v="0"/>
    <n v="358.97237569060775"/>
    <x v="5"/>
    <s v="CAD"/>
    <n v="1441234143"/>
    <n v="1438642143"/>
    <b v="0"/>
    <n v="181"/>
    <b v="1"/>
    <s v="photography/photobooks"/>
    <x v="8"/>
    <x v="20"/>
    <x v="1747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n v="94.736641221374043"/>
    <x v="19"/>
    <s v="EUR"/>
    <n v="1488394800"/>
    <n v="1485213921"/>
    <b v="0"/>
    <n v="131"/>
    <b v="1"/>
    <s v="photography/photobooks"/>
    <x v="8"/>
    <x v="2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n v="80.647999999999996"/>
    <x v="0"/>
    <s v="USD"/>
    <n v="1461096304"/>
    <n v="1458936304"/>
    <b v="0"/>
    <n v="125"/>
    <b v="1"/>
    <s v="photography/photobooks"/>
    <x v="8"/>
    <x v="20"/>
    <x v="1749"/>
  </r>
  <r>
    <n v="1751"/>
    <s v="Daily Bread: Stories from Rural Greece"/>
    <s v="Photographs and stories culled from 10 years of road trips through rural Greece"/>
    <n v="10000"/>
    <n v="10290"/>
    <n v="1.0289999999999999"/>
    <x v="0"/>
    <n v="168.68852459016392"/>
    <x v="0"/>
    <s v="USD"/>
    <n v="1426787123"/>
    <n v="1424198723"/>
    <b v="0"/>
    <n v="61"/>
    <b v="1"/>
    <s v="photography/photobooks"/>
    <x v="8"/>
    <x v="20"/>
    <x v="1750"/>
  </r>
  <r>
    <n v="1752"/>
    <s v="Adfectus Book"/>
    <s v="A little book of calm, in picture form, that will soothe the soul and un-furrow the brow."/>
    <n v="1200"/>
    <n v="3122"/>
    <n v="2.6016666666666666"/>
    <x v="0"/>
    <n v="34.68888888888889"/>
    <x v="1"/>
    <s v="GBP"/>
    <n v="1476425082"/>
    <n v="1473833082"/>
    <b v="0"/>
    <n v="90"/>
    <b v="1"/>
    <s v="photography/photobooks"/>
    <x v="8"/>
    <x v="20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n v="462.85714285714283"/>
    <x v="8"/>
    <s v="DKK"/>
    <n v="1458579568"/>
    <n v="1455991168"/>
    <b v="0"/>
    <n v="35"/>
    <b v="1"/>
    <s v="photography/photobooks"/>
    <x v="8"/>
    <x v="20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n v="104.38888888888889"/>
    <x v="5"/>
    <s v="CAD"/>
    <n v="1428091353"/>
    <n v="1425502953"/>
    <b v="0"/>
    <n v="90"/>
    <b v="1"/>
    <s v="photography/photobooks"/>
    <x v="8"/>
    <x v="20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n v="7.5"/>
    <x v="0"/>
    <s v="USD"/>
    <n v="1444071361"/>
    <n v="1441479361"/>
    <b v="0"/>
    <n v="4"/>
    <b v="1"/>
    <s v="photography/photobooks"/>
    <x v="8"/>
    <x v="20"/>
    <x v="1754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n v="47.13"/>
    <x v="0"/>
    <s v="USD"/>
    <n v="1472443269"/>
    <n v="1468987269"/>
    <b v="0"/>
    <n v="120"/>
    <b v="1"/>
    <s v="photography/photobooks"/>
    <x v="8"/>
    <x v="20"/>
    <x v="1755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n v="414.28571428571428"/>
    <x v="0"/>
    <s v="USD"/>
    <n v="1485631740"/>
    <n v="1483041083"/>
    <b v="0"/>
    <n v="14"/>
    <b v="1"/>
    <s v="photography/photobooks"/>
    <x v="8"/>
    <x v="2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n v="42.481481481481481"/>
    <x v="0"/>
    <s v="USD"/>
    <n v="1468536992"/>
    <n v="1463352992"/>
    <b v="0"/>
    <n v="27"/>
    <b v="1"/>
    <s v="photography/photobooks"/>
    <x v="8"/>
    <x v="20"/>
    <x v="1757"/>
  </r>
  <r>
    <n v="1759"/>
    <s v="Death Valley"/>
    <s v="Death Valley will be the first photo book of Andi State"/>
    <n v="5000"/>
    <n v="5330"/>
    <n v="1.0660000000000001"/>
    <x v="0"/>
    <n v="108.77551020408163"/>
    <x v="0"/>
    <s v="USD"/>
    <n v="1427309629"/>
    <n v="1425585229"/>
    <b v="0"/>
    <n v="49"/>
    <b v="1"/>
    <s v="photography/photobooks"/>
    <x v="8"/>
    <x v="20"/>
    <x v="1758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n v="81.098039215686271"/>
    <x v="0"/>
    <s v="USD"/>
    <n v="1456416513"/>
    <n v="1454688513"/>
    <b v="0"/>
    <n v="102"/>
    <b v="1"/>
    <s v="photography/photobooks"/>
    <x v="8"/>
    <x v="20"/>
    <x v="1759"/>
  </r>
  <r>
    <n v="1761"/>
    <s v="I Wanted To See Boobs"/>
    <s v="A hardcover photobook telling the naked truth of a young photographers journey."/>
    <n v="100"/>
    <n v="155"/>
    <n v="1.55"/>
    <x v="0"/>
    <n v="51.666666666666664"/>
    <x v="1"/>
    <s v="GBP"/>
    <n v="1442065060"/>
    <n v="1437745060"/>
    <b v="0"/>
    <n v="3"/>
    <b v="1"/>
    <s v="photography/photobooks"/>
    <x v="8"/>
    <x v="20"/>
    <x v="1760"/>
  </r>
  <r>
    <n v="1762"/>
    <s v="&quot;The Naked Pixel&quot; Ali Pakele"/>
    <s v="Project rewards $25 gets you 190+ digital images"/>
    <n v="100"/>
    <n v="885"/>
    <n v="8.85"/>
    <x v="0"/>
    <n v="35.4"/>
    <x v="0"/>
    <s v="USD"/>
    <n v="1457739245"/>
    <n v="1455147245"/>
    <b v="0"/>
    <n v="25"/>
    <b v="1"/>
    <s v="photography/photobooks"/>
    <x v="8"/>
    <x v="20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n v="103.63559322033899"/>
    <x v="0"/>
    <s v="USD"/>
    <n v="1477255840"/>
    <n v="1474663840"/>
    <b v="0"/>
    <n v="118"/>
    <b v="1"/>
    <s v="photography/photobooks"/>
    <x v="8"/>
    <x v="2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n v="55.282051282051285"/>
    <x v="1"/>
    <s v="GBP"/>
    <n v="1407065979"/>
    <n v="1404560379"/>
    <b v="1"/>
    <n v="39"/>
    <b v="0"/>
    <s v="photography/photobooks"/>
    <x v="8"/>
    <x v="20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n v="72.16970873786407"/>
    <x v="0"/>
    <s v="USD"/>
    <n v="1407972712"/>
    <n v="1405380712"/>
    <b v="1"/>
    <n v="103"/>
    <b v="0"/>
    <s v="photography/photobooks"/>
    <x v="8"/>
    <x v="20"/>
    <x v="1764"/>
  </r>
  <r>
    <n v="1766"/>
    <s v="Photographic book on Melbourne's music scene"/>
    <s v="I want to create a beautiful book which documents the Melbourne music scene."/>
    <n v="1500"/>
    <n v="0"/>
    <n v="0"/>
    <x v="2"/>
    <e v="#DIV/0!"/>
    <x v="2"/>
    <s v="AUD"/>
    <n v="1408999088"/>
    <n v="1407184688"/>
    <b v="1"/>
    <n v="0"/>
    <b v="0"/>
    <s v="photography/photobooks"/>
    <x v="8"/>
    <x v="20"/>
    <x v="1765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n v="58.615384615384613"/>
    <x v="0"/>
    <s v="USD"/>
    <n v="1407080884"/>
    <n v="1404488884"/>
    <b v="1"/>
    <n v="39"/>
    <b v="0"/>
    <s v="photography/photobooks"/>
    <x v="8"/>
    <x v="20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n v="12.466666666666667"/>
    <x v="0"/>
    <s v="USD"/>
    <n v="1411824444"/>
    <n v="1406640444"/>
    <b v="1"/>
    <n v="15"/>
    <b v="0"/>
    <s v="photography/photobooks"/>
    <x v="8"/>
    <x v="20"/>
    <x v="1767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n v="49.136363636363633"/>
    <x v="0"/>
    <s v="USD"/>
    <n v="1421177959"/>
    <n v="1418585959"/>
    <b v="1"/>
    <n v="22"/>
    <b v="0"/>
    <s v="photography/photobooks"/>
    <x v="8"/>
    <x v="20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n v="150.5"/>
    <x v="0"/>
    <s v="USD"/>
    <n v="1413312194"/>
    <n v="1410288194"/>
    <b v="1"/>
    <n v="92"/>
    <b v="0"/>
    <s v="photography/photobooks"/>
    <x v="8"/>
    <x v="20"/>
    <x v="1769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n v="35.799999999999997"/>
    <x v="1"/>
    <s v="GBP"/>
    <n v="1414107040"/>
    <n v="1411515040"/>
    <b v="1"/>
    <n v="25"/>
    <b v="0"/>
    <s v="photography/photobooks"/>
    <x v="8"/>
    <x v="20"/>
    <x v="1770"/>
  </r>
  <r>
    <n v="1772"/>
    <s v="White Mountain"/>
    <s v="A photobook and a short documentary film telling the story of Holocaust in Northwestern Lithuania"/>
    <n v="5500"/>
    <n v="858"/>
    <n v="0.156"/>
    <x v="2"/>
    <n v="45.157894736842103"/>
    <x v="1"/>
    <s v="GBP"/>
    <n v="1404666836"/>
    <n v="1399482836"/>
    <b v="1"/>
    <n v="19"/>
    <b v="0"/>
    <s v="photography/photobooks"/>
    <x v="8"/>
    <x v="20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n v="98.78947368421052"/>
    <x v="0"/>
    <s v="USD"/>
    <n v="1421691298"/>
    <n v="1417803298"/>
    <b v="1"/>
    <n v="19"/>
    <b v="0"/>
    <s v="photography/photobooks"/>
    <x v="8"/>
    <x v="20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n v="88.307692307692307"/>
    <x v="0"/>
    <s v="USD"/>
    <n v="1417273140"/>
    <n v="1413609292"/>
    <b v="1"/>
    <n v="13"/>
    <b v="0"/>
    <s v="photography/photobooks"/>
    <x v="8"/>
    <x v="20"/>
    <x v="1773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n v="170.62903225806451"/>
    <x v="0"/>
    <s v="USD"/>
    <n v="1414193160"/>
    <n v="1410305160"/>
    <b v="1"/>
    <n v="124"/>
    <b v="0"/>
    <s v="photography/photobooks"/>
    <x v="8"/>
    <x v="2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n v="83.75"/>
    <x v="1"/>
    <s v="GBP"/>
    <n v="1414623471"/>
    <n v="1411513071"/>
    <b v="1"/>
    <n v="4"/>
    <b v="0"/>
    <s v="photography/photobooks"/>
    <x v="8"/>
    <x v="20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n v="65.099999999999994"/>
    <x v="9"/>
    <s v="EUR"/>
    <n v="1424421253"/>
    <n v="1421829253"/>
    <b v="1"/>
    <n v="10"/>
    <b v="0"/>
    <s v="photography/photobooks"/>
    <x v="8"/>
    <x v="20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n v="66.333333333333329"/>
    <x v="0"/>
    <s v="USD"/>
    <n v="1427485395"/>
    <n v="1423600995"/>
    <b v="1"/>
    <n v="15"/>
    <b v="0"/>
    <s v="photography/photobooks"/>
    <x v="8"/>
    <x v="20"/>
    <x v="1777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n v="104.89473684210526"/>
    <x v="0"/>
    <s v="USD"/>
    <n v="1472834180"/>
    <n v="1470242180"/>
    <b v="1"/>
    <n v="38"/>
    <b v="0"/>
    <s v="photography/photobooks"/>
    <x v="8"/>
    <x v="20"/>
    <x v="1778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n v="78.440789473684205"/>
    <x v="0"/>
    <s v="USD"/>
    <n v="1467469510"/>
    <n v="1462285510"/>
    <b v="1"/>
    <n v="152"/>
    <b v="0"/>
    <s v="photography/photobooks"/>
    <x v="8"/>
    <x v="2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n v="59.041666666666664"/>
    <x v="0"/>
    <s v="USD"/>
    <n v="1473950945"/>
    <n v="1471272545"/>
    <b v="1"/>
    <n v="24"/>
    <b v="0"/>
    <s v="photography/photobooks"/>
    <x v="8"/>
    <x v="20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n v="71.34210526315789"/>
    <x v="0"/>
    <s v="USD"/>
    <n v="1456062489"/>
    <n v="1453211289"/>
    <b v="1"/>
    <n v="76"/>
    <b v="0"/>
    <s v="photography/photobooks"/>
    <x v="8"/>
    <x v="20"/>
    <x v="1781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n v="51.227027027027027"/>
    <x v="0"/>
    <s v="USD"/>
    <n v="1432248478"/>
    <n v="1429656478"/>
    <b v="1"/>
    <n v="185"/>
    <b v="0"/>
    <s v="photography/photobooks"/>
    <x v="8"/>
    <x v="20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n v="60.242424242424242"/>
    <x v="0"/>
    <s v="USD"/>
    <n v="1422674700"/>
    <n v="1419954240"/>
    <b v="1"/>
    <n v="33"/>
    <b v="0"/>
    <s v="photography/photobooks"/>
    <x v="8"/>
    <x v="2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n v="44.935185185185183"/>
    <x v="0"/>
    <s v="USD"/>
    <n v="1413417600"/>
    <n v="1410750855"/>
    <b v="1"/>
    <n v="108"/>
    <b v="0"/>
    <s v="photography/photobooks"/>
    <x v="8"/>
    <x v="20"/>
    <x v="1784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n v="31.206896551724139"/>
    <x v="9"/>
    <s v="EUR"/>
    <n v="1418649177"/>
    <n v="1416057177"/>
    <b v="1"/>
    <n v="29"/>
    <b v="0"/>
    <s v="photography/photobooks"/>
    <x v="8"/>
    <x v="20"/>
    <x v="1785"/>
  </r>
  <r>
    <n v="1787"/>
    <s v="Alpamayo to Yerupaja"/>
    <s v="Raising awareness to the effects of global warming through photographs of the high mountains of Peru."/>
    <n v="10000"/>
    <n v="1533"/>
    <n v="0.15329999999999999"/>
    <x v="2"/>
    <n v="63.875"/>
    <x v="0"/>
    <s v="USD"/>
    <n v="1428158637"/>
    <n v="1425570237"/>
    <b v="1"/>
    <n v="24"/>
    <b v="0"/>
    <s v="photography/photobooks"/>
    <x v="8"/>
    <x v="20"/>
    <x v="1786"/>
  </r>
  <r>
    <n v="1788"/>
    <s v="Beyond the Pale"/>
    <s v="A photo book celebrating Goths, exploring their lives and giving an insight into what Goth is for them."/>
    <n v="5500"/>
    <n v="76"/>
    <n v="1.3818181818181818E-2"/>
    <x v="2"/>
    <n v="19"/>
    <x v="1"/>
    <s v="GBP"/>
    <n v="1414795542"/>
    <n v="1412203542"/>
    <b v="1"/>
    <n v="4"/>
    <b v="0"/>
    <s v="photography/photobooks"/>
    <x v="8"/>
    <x v="20"/>
    <x v="1787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n v="10"/>
    <x v="0"/>
    <s v="USD"/>
    <n v="1421042403"/>
    <n v="1415858403"/>
    <b v="1"/>
    <n v="4"/>
    <b v="0"/>
    <s v="photography/photobooks"/>
    <x v="8"/>
    <x v="20"/>
    <x v="1788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n v="109.06666666666666"/>
    <x v="0"/>
    <s v="USD"/>
    <n v="1423152678"/>
    <n v="1420560678"/>
    <b v="1"/>
    <n v="15"/>
    <b v="0"/>
    <s v="photography/photobooks"/>
    <x v="8"/>
    <x v="20"/>
    <x v="1789"/>
  </r>
  <r>
    <n v="1791"/>
    <s v="disCover: Napoli"/>
    <s v="For the love of street photography and the beauty of traditional cultures in southern Italy."/>
    <n v="3000"/>
    <n v="107"/>
    <n v="3.5666666666666666E-2"/>
    <x v="2"/>
    <n v="26.75"/>
    <x v="1"/>
    <s v="GBP"/>
    <n v="1422553565"/>
    <n v="1417369565"/>
    <b v="1"/>
    <n v="4"/>
    <b v="0"/>
    <s v="photography/photobooks"/>
    <x v="8"/>
    <x v="20"/>
    <x v="179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n v="109.93525179856115"/>
    <x v="0"/>
    <s v="USD"/>
    <n v="1439189940"/>
    <n v="1435970682"/>
    <b v="1"/>
    <n v="139"/>
    <b v="0"/>
    <s v="photography/photobooks"/>
    <x v="8"/>
    <x v="2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n v="20"/>
    <x v="2"/>
    <s v="AUD"/>
    <n v="1417127040"/>
    <n v="1414531440"/>
    <b v="1"/>
    <n v="2"/>
    <b v="0"/>
    <s v="photography/photobooks"/>
    <x v="8"/>
    <x v="20"/>
    <x v="1792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n v="55.388888888888886"/>
    <x v="0"/>
    <s v="USD"/>
    <n v="1423660422"/>
    <n v="1420636422"/>
    <b v="1"/>
    <n v="18"/>
    <b v="0"/>
    <s v="photography/photobooks"/>
    <x v="8"/>
    <x v="20"/>
    <x v="1793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n v="133.90123456790124"/>
    <x v="12"/>
    <s v="EUR"/>
    <n v="1476460800"/>
    <n v="1473922541"/>
    <b v="1"/>
    <n v="81"/>
    <b v="0"/>
    <s v="photography/photobooks"/>
    <x v="8"/>
    <x v="20"/>
    <x v="1794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n v="48.720930232558139"/>
    <x v="1"/>
    <s v="GBP"/>
    <n v="1469356366"/>
    <n v="1464172366"/>
    <b v="1"/>
    <n v="86"/>
    <b v="0"/>
    <s v="photography/photobooks"/>
    <x v="8"/>
    <x v="20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n v="48.25"/>
    <x v="0"/>
    <s v="USD"/>
    <n v="1481809189"/>
    <n v="1479217189"/>
    <b v="1"/>
    <n v="140"/>
    <b v="0"/>
    <s v="photography/photobooks"/>
    <x v="8"/>
    <x v="20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n v="58.972972972972975"/>
    <x v="0"/>
    <s v="USD"/>
    <n v="1454572233"/>
    <n v="1449388233"/>
    <b v="1"/>
    <n v="37"/>
    <b v="0"/>
    <s v="photography/photobooks"/>
    <x v="8"/>
    <x v="20"/>
    <x v="1797"/>
  </r>
  <r>
    <n v="1799"/>
    <s v="The UnDiscovered Image"/>
    <s v="The UnDiscovered Image, a monthly publication dedicated to photographers."/>
    <n v="4000"/>
    <n v="69.83"/>
    <n v="1.7457500000000001E-2"/>
    <x v="2"/>
    <n v="11.638333333333334"/>
    <x v="1"/>
    <s v="GBP"/>
    <n v="1415740408"/>
    <n v="1414008808"/>
    <b v="1"/>
    <n v="6"/>
    <b v="0"/>
    <s v="photography/photobooks"/>
    <x v="8"/>
    <x v="20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n v="83.716814159292042"/>
    <x v="1"/>
    <s v="GBP"/>
    <n v="1476109970"/>
    <n v="1473517970"/>
    <b v="1"/>
    <n v="113"/>
    <b v="0"/>
    <s v="photography/photobooks"/>
    <x v="8"/>
    <x v="20"/>
    <x v="1799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n v="63.648648648648646"/>
    <x v="1"/>
    <s v="GBP"/>
    <n v="1450181400"/>
    <n v="1447429868"/>
    <b v="1"/>
    <n v="37"/>
    <b v="0"/>
    <s v="photography/photobooks"/>
    <x v="8"/>
    <x v="20"/>
    <x v="1800"/>
  </r>
  <r>
    <n v="1802"/>
    <s v="Out Of The Dark"/>
    <s v="Inner Darkness turned into a photobook. Personal work i shot during my recovery...in Berlin."/>
    <n v="3500"/>
    <n v="1697"/>
    <n v="0.48485714285714288"/>
    <x v="2"/>
    <n v="94.277777777777771"/>
    <x v="12"/>
    <s v="EUR"/>
    <n v="1435442340"/>
    <n v="1433416830"/>
    <b v="1"/>
    <n v="18"/>
    <b v="0"/>
    <s v="photography/photobooks"/>
    <x v="8"/>
    <x v="20"/>
    <x v="1801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n v="71.86666666666666"/>
    <x v="0"/>
    <s v="USD"/>
    <n v="1423878182"/>
    <n v="1421199782"/>
    <b v="1"/>
    <n v="75"/>
    <b v="0"/>
    <s v="photography/photobooks"/>
    <x v="8"/>
    <x v="20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n v="104.84615384615384"/>
    <x v="0"/>
    <s v="USD"/>
    <n v="1447521404"/>
    <n v="1444061804"/>
    <b v="1"/>
    <n v="52"/>
    <b v="0"/>
    <s v="photography/photobooks"/>
    <x v="8"/>
    <x v="20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n v="67.139344262295083"/>
    <x v="12"/>
    <s v="EUR"/>
    <n v="1443808800"/>
    <n v="1441048658"/>
    <b v="1"/>
    <n v="122"/>
    <b v="0"/>
    <s v="photography/photobooks"/>
    <x v="8"/>
    <x v="20"/>
    <x v="1804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n v="73.875"/>
    <x v="1"/>
    <s v="GBP"/>
    <n v="1412090349"/>
    <n v="1409066349"/>
    <b v="1"/>
    <n v="8"/>
    <b v="0"/>
    <s v="photography/photobooks"/>
    <x v="8"/>
    <x v="20"/>
    <x v="1805"/>
  </r>
  <r>
    <n v="1807"/>
    <s v="Anywhere but Here"/>
    <s v="I want to explore alternative cultures and lifestyles in America."/>
    <n v="5000"/>
    <n v="553"/>
    <n v="0.1106"/>
    <x v="2"/>
    <n v="69.125"/>
    <x v="0"/>
    <s v="USD"/>
    <n v="1411868313"/>
    <n v="1409276313"/>
    <b v="1"/>
    <n v="8"/>
    <b v="0"/>
    <s v="photography/photobooks"/>
    <x v="8"/>
    <x v="20"/>
    <x v="1806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n v="120.77083333333333"/>
    <x v="0"/>
    <s v="USD"/>
    <n v="1486830030"/>
    <n v="1483806030"/>
    <b v="1"/>
    <n v="96"/>
    <b v="0"/>
    <s v="photography/photobooks"/>
    <x v="8"/>
    <x v="20"/>
    <x v="1807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n v="42.222222222222221"/>
    <x v="5"/>
    <s v="CAD"/>
    <n v="1425246439"/>
    <n v="1422222439"/>
    <b v="1"/>
    <n v="9"/>
    <b v="0"/>
    <s v="photography/photobooks"/>
    <x v="8"/>
    <x v="20"/>
    <x v="1808"/>
  </r>
  <r>
    <n v="1810"/>
    <s v="Film Speed"/>
    <s v="Film Speed is a series of Zines focusing on architecture shot completely on 35 and 120mm film."/>
    <n v="450"/>
    <n v="15"/>
    <n v="3.3333333333333333E-2"/>
    <x v="2"/>
    <n v="7.5"/>
    <x v="0"/>
    <s v="USD"/>
    <n v="1408657826"/>
    <n v="1407621026"/>
    <b v="0"/>
    <n v="2"/>
    <b v="0"/>
    <s v="photography/photobooks"/>
    <x v="8"/>
    <x v="20"/>
    <x v="1809"/>
  </r>
  <r>
    <n v="1811"/>
    <s v="The Year of Sunsets"/>
    <s v="A collection of 365 color photographs of sunsets in 2014, beautifully presented in a hardcover book."/>
    <n v="54000"/>
    <n v="40"/>
    <n v="7.407407407407407E-4"/>
    <x v="2"/>
    <n v="1.5384615384615385"/>
    <x v="0"/>
    <s v="USD"/>
    <n v="1414123200"/>
    <n v="1408962270"/>
    <b v="0"/>
    <n v="26"/>
    <b v="0"/>
    <s v="photography/photobooks"/>
    <x v="8"/>
    <x v="2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n v="37.608695652173914"/>
    <x v="1"/>
    <s v="GBP"/>
    <n v="1467531536"/>
    <n v="1464939536"/>
    <b v="0"/>
    <n v="23"/>
    <b v="0"/>
    <s v="photography/photobooks"/>
    <x v="8"/>
    <x v="20"/>
    <x v="1811"/>
  </r>
  <r>
    <n v="1813"/>
    <s v="Libya : The Lost Days"/>
    <s v="This project aims to document, Libyan photographic history; through both print and artisan mediums ."/>
    <n v="8750"/>
    <n v="0"/>
    <n v="0"/>
    <x v="2"/>
    <e v="#DIV/0!"/>
    <x v="1"/>
    <s v="GBP"/>
    <n v="1407532812"/>
    <n v="1404940812"/>
    <b v="0"/>
    <n v="0"/>
    <b v="0"/>
    <s v="photography/photobooks"/>
    <x v="8"/>
    <x v="20"/>
    <x v="1812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n v="42.157142857142858"/>
    <x v="1"/>
    <s v="GBP"/>
    <n v="1425108736"/>
    <n v="1422516736"/>
    <b v="0"/>
    <n v="140"/>
    <b v="0"/>
    <s v="photography/photobooks"/>
    <x v="8"/>
    <x v="20"/>
    <x v="1813"/>
  </r>
  <r>
    <n v="1815"/>
    <s v="Texas to Florida"/>
    <s v="Photographic roadtrip from Dallas/Ft Worth, Texas to Florida's beaches. A summer photography roadtrip project to include 5 states."/>
    <n v="3000"/>
    <n v="0"/>
    <n v="0"/>
    <x v="2"/>
    <e v="#DIV/0!"/>
    <x v="0"/>
    <s v="USD"/>
    <n v="1435787137"/>
    <n v="1434577537"/>
    <b v="0"/>
    <n v="0"/>
    <b v="0"/>
    <s v="photography/photobooks"/>
    <x v="8"/>
    <x v="20"/>
    <x v="1814"/>
  </r>
  <r>
    <n v="1816"/>
    <s v="Moments of Passion"/>
    <s v="A unique Photographic Book Project about the Passionate Moments and Strong Emotions that lie within Karate"/>
    <n v="25000"/>
    <n v="509"/>
    <n v="2.036E-2"/>
    <x v="2"/>
    <n v="84.833333333333329"/>
    <x v="16"/>
    <s v="CHF"/>
    <n v="1469473200"/>
    <n v="1467061303"/>
    <b v="0"/>
    <n v="6"/>
    <b v="0"/>
    <s v="photography/photobooks"/>
    <x v="8"/>
    <x v="20"/>
    <x v="1815"/>
  </r>
  <r>
    <n v="1817"/>
    <s v="Through the Lens of Jerry Gustafson"/>
    <s v="Hundreds of breathtaking rodeo photographs collected in a beautiful coffee table book."/>
    <n v="18000"/>
    <n v="9419"/>
    <n v="0.52327777777777773"/>
    <x v="2"/>
    <n v="94.19"/>
    <x v="0"/>
    <s v="USD"/>
    <n v="1485759540"/>
    <n v="1480607607"/>
    <b v="0"/>
    <n v="100"/>
    <b v="0"/>
    <s v="photography/photobooks"/>
    <x v="8"/>
    <x v="20"/>
    <x v="1816"/>
  </r>
  <r>
    <n v="1818"/>
    <s v="Give Me Your Goofy-ist"/>
    <s v="We are all different, this is a way to honor and celebrate the authenticity in being different."/>
    <n v="15000"/>
    <n v="0"/>
    <n v="0"/>
    <x v="2"/>
    <e v="#DIV/0!"/>
    <x v="0"/>
    <s v="USD"/>
    <n v="1428035850"/>
    <n v="1425447450"/>
    <b v="0"/>
    <n v="0"/>
    <b v="0"/>
    <s v="photography/photobooks"/>
    <x v="8"/>
    <x v="2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n v="6.25"/>
    <x v="0"/>
    <s v="USD"/>
    <n v="1406743396"/>
    <n v="1404151396"/>
    <b v="0"/>
    <n v="4"/>
    <b v="0"/>
    <s v="photography/photobooks"/>
    <x v="8"/>
    <x v="20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n v="213.375"/>
    <x v="0"/>
    <s v="USD"/>
    <n v="1427850090"/>
    <n v="1425261690"/>
    <b v="0"/>
    <n v="8"/>
    <b v="0"/>
    <s v="photography/photobooks"/>
    <x v="8"/>
    <x v="20"/>
    <x v="1819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n v="59.162280701754383"/>
    <x v="0"/>
    <s v="USD"/>
    <n v="1330760367"/>
    <n v="1326872367"/>
    <b v="0"/>
    <n v="57"/>
    <b v="1"/>
    <s v="music/rock"/>
    <x v="4"/>
    <x v="11"/>
    <x v="1820"/>
  </r>
  <r>
    <n v="1822"/>
    <s v="Wood Butcher's new music video- I Don't Wanna Party"/>
    <s v="Wood Butcher needs your help to make this happen. Buy a CD, support local music!"/>
    <n v="300"/>
    <n v="300"/>
    <n v="1"/>
    <x v="0"/>
    <n v="27.272727272727273"/>
    <x v="5"/>
    <s v="CAD"/>
    <n v="1391194860"/>
    <n v="1388084862"/>
    <b v="0"/>
    <n v="11"/>
    <b v="1"/>
    <s v="music/rock"/>
    <x v="4"/>
    <x v="11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n v="24.575757575757574"/>
    <x v="0"/>
    <s v="USD"/>
    <n v="1351095976"/>
    <n v="1348503976"/>
    <b v="0"/>
    <n v="33"/>
    <b v="1"/>
    <s v="music/rock"/>
    <x v="4"/>
    <x v="11"/>
    <x v="1822"/>
  </r>
  <r>
    <n v="1824"/>
    <s v="Tin Man's Broken Wisdom Fund"/>
    <s v="cd fund raiser"/>
    <n v="3000"/>
    <n v="3002"/>
    <n v="1.0006666666666666"/>
    <x v="0"/>
    <n v="75.05"/>
    <x v="0"/>
    <s v="USD"/>
    <n v="1389146880"/>
    <n v="1387403967"/>
    <b v="0"/>
    <n v="40"/>
    <b v="1"/>
    <s v="music/rock"/>
    <x v="4"/>
    <x v="11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n v="42.02"/>
    <x v="0"/>
    <s v="USD"/>
    <n v="1373572903"/>
    <n v="1371585703"/>
    <b v="0"/>
    <n v="50"/>
    <b v="1"/>
    <s v="music/rock"/>
    <x v="4"/>
    <x v="11"/>
    <x v="1824"/>
  </r>
  <r>
    <n v="1826"/>
    <s v="BEAR GHOST! Professional Recording! Yay!"/>
    <s v="Hear your favorite Bear Ghost in eargasmic quality!"/>
    <n v="2000"/>
    <n v="2020"/>
    <n v="1.01"/>
    <x v="0"/>
    <n v="53.157894736842103"/>
    <x v="0"/>
    <s v="USD"/>
    <n v="1392675017"/>
    <n v="1390083017"/>
    <b v="0"/>
    <n v="38"/>
    <b v="1"/>
    <s v="music/rock"/>
    <x v="4"/>
    <x v="11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n v="83.885416666666671"/>
    <x v="0"/>
    <s v="USD"/>
    <n v="1299138561"/>
    <n v="1294818561"/>
    <b v="0"/>
    <n v="96"/>
    <b v="1"/>
    <s v="music/rock"/>
    <x v="4"/>
    <x v="1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n v="417.33333333333331"/>
    <x v="0"/>
    <s v="USD"/>
    <n v="1399672800"/>
    <n v="1396906530"/>
    <b v="0"/>
    <n v="48"/>
    <b v="1"/>
    <s v="music/rock"/>
    <x v="4"/>
    <x v="11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n v="75.765151515151516"/>
    <x v="0"/>
    <s v="USD"/>
    <n v="1295647200"/>
    <n v="1291428371"/>
    <b v="0"/>
    <n v="33"/>
    <b v="1"/>
    <s v="music/rock"/>
    <x v="4"/>
    <x v="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n v="67.389380530973455"/>
    <x v="0"/>
    <s v="USD"/>
    <n v="1393259107"/>
    <n v="1390667107"/>
    <b v="0"/>
    <n v="226"/>
    <b v="1"/>
    <s v="music/rock"/>
    <x v="4"/>
    <x v="11"/>
    <x v="1829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n v="73.571428571428569"/>
    <x v="0"/>
    <s v="USD"/>
    <n v="1336866863"/>
    <n v="1335570863"/>
    <b v="0"/>
    <n v="14"/>
    <b v="1"/>
    <s v="music/rock"/>
    <x v="4"/>
    <x v="11"/>
    <x v="1830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n v="25"/>
    <x v="0"/>
    <s v="USD"/>
    <n v="1299243427"/>
    <n v="1296651427"/>
    <b v="0"/>
    <n v="20"/>
    <b v="1"/>
    <s v="music/rock"/>
    <x v="4"/>
    <x v="11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n v="42"/>
    <x v="0"/>
    <s v="USD"/>
    <n v="1362211140"/>
    <n v="1359421403"/>
    <b v="0"/>
    <n v="25"/>
    <b v="1"/>
    <s v="music/rock"/>
    <x v="4"/>
    <x v="11"/>
    <x v="1832"/>
  </r>
  <r>
    <n v="1834"/>
    <s v="TDJ - All Part of the Plan EP/Tour"/>
    <s v="Help us fund our first tour and promote our new EP!"/>
    <n v="10000"/>
    <n v="11805"/>
    <n v="1.1805000000000001"/>
    <x v="0"/>
    <n v="131.16666666666666"/>
    <x v="0"/>
    <s v="USD"/>
    <n v="1422140895"/>
    <n v="1418684895"/>
    <b v="0"/>
    <n v="90"/>
    <b v="1"/>
    <s v="music/rock"/>
    <x v="4"/>
    <x v="11"/>
    <x v="1833"/>
  </r>
  <r>
    <n v="1835"/>
    <s v="DIRTY LITTLE REBEL EP"/>
    <s v="WE ARE A HARD ROCK/PUNK BAND SEEKING FUNDS TO RECORD A NEW EP. _x000a__x000a_https://www.reverbnation.com/dirtylittlerebel"/>
    <n v="500"/>
    <n v="520"/>
    <n v="1.04"/>
    <x v="0"/>
    <n v="47.272727272727273"/>
    <x v="1"/>
    <s v="GBP"/>
    <n v="1459439471"/>
    <n v="1456851071"/>
    <b v="0"/>
    <n v="11"/>
    <b v="1"/>
    <s v="music/rock"/>
    <x v="4"/>
    <x v="11"/>
    <x v="1834"/>
  </r>
  <r>
    <n v="1836"/>
    <s v="KICKSTART OUR &lt;+3"/>
    <s v="Help fund our 2013 Sound &amp; Lighting Touring rig!"/>
    <n v="5000"/>
    <n v="10017"/>
    <n v="2.0034000000000001"/>
    <x v="0"/>
    <n v="182.12727272727273"/>
    <x v="0"/>
    <s v="USD"/>
    <n v="1361129129"/>
    <n v="1359660329"/>
    <b v="0"/>
    <n v="55"/>
    <b v="1"/>
    <s v="music/rock"/>
    <x v="4"/>
    <x v="11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n v="61.366666666666667"/>
    <x v="0"/>
    <s v="USD"/>
    <n v="1332029335"/>
    <n v="1326848935"/>
    <b v="0"/>
    <n v="30"/>
    <b v="1"/>
    <s v="music/rock"/>
    <x v="4"/>
    <x v="11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n v="35.767499999999998"/>
    <x v="0"/>
    <s v="USD"/>
    <n v="1317438000"/>
    <n v="1314989557"/>
    <b v="0"/>
    <n v="28"/>
    <b v="1"/>
    <s v="music/rock"/>
    <x v="4"/>
    <x v="11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n v="45.62222222222222"/>
    <x v="0"/>
    <s v="USD"/>
    <n v="1475342382"/>
    <n v="1472750382"/>
    <b v="0"/>
    <n v="45"/>
    <b v="1"/>
    <s v="music/rock"/>
    <x v="4"/>
    <x v="11"/>
    <x v="1838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n v="75.384615384615387"/>
    <x v="0"/>
    <s v="USD"/>
    <n v="1367902740"/>
    <n v="1366251510"/>
    <b v="0"/>
    <n v="13"/>
    <b v="1"/>
    <s v="music/rock"/>
    <x v="4"/>
    <x v="11"/>
    <x v="1839"/>
  </r>
  <r>
    <n v="1841"/>
    <s v="Hydra Effect Debut EP"/>
    <s v="Hard Rock with a Positive Message. Help us fund, release and promote our debut EP!"/>
    <n v="2000"/>
    <n v="2035"/>
    <n v="1.0175000000000001"/>
    <x v="0"/>
    <n v="50.875"/>
    <x v="0"/>
    <s v="USD"/>
    <n v="1400561940"/>
    <n v="1397679445"/>
    <b v="0"/>
    <n v="40"/>
    <b v="1"/>
    <s v="music/rock"/>
    <x v="4"/>
    <x v="1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n v="119.28571428571429"/>
    <x v="0"/>
    <s v="USD"/>
    <n v="1425275940"/>
    <n v="1422371381"/>
    <b v="0"/>
    <n v="21"/>
    <b v="1"/>
    <s v="music/rock"/>
    <x v="4"/>
    <x v="1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n v="92.541865671641801"/>
    <x v="0"/>
    <s v="USD"/>
    <n v="1298245954"/>
    <n v="1295653954"/>
    <b v="0"/>
    <n v="134"/>
    <b v="1"/>
    <s v="music/rock"/>
    <x v="4"/>
    <x v="11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n v="76.05"/>
    <x v="0"/>
    <s v="USD"/>
    <n v="1307761200"/>
    <n v="1304464914"/>
    <b v="0"/>
    <n v="20"/>
    <b v="1"/>
    <s v="music/rock"/>
    <x v="4"/>
    <x v="11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n v="52.631578947368418"/>
    <x v="0"/>
    <s v="USD"/>
    <n v="1466139300"/>
    <n v="1464854398"/>
    <b v="0"/>
    <n v="19"/>
    <b v="1"/>
    <s v="music/rock"/>
    <x v="4"/>
    <x v="11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n v="98.990430622009569"/>
    <x v="0"/>
    <s v="USD"/>
    <n v="1355585777"/>
    <n v="1352993777"/>
    <b v="0"/>
    <n v="209"/>
    <b v="1"/>
    <s v="music/rock"/>
    <x v="4"/>
    <x v="11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n v="79.526315789473685"/>
    <x v="0"/>
    <s v="USD"/>
    <n v="1429594832"/>
    <n v="1427780432"/>
    <b v="0"/>
    <n v="38"/>
    <b v="1"/>
    <s v="music/rock"/>
    <x v="4"/>
    <x v="11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n v="134.20833333333334"/>
    <x v="0"/>
    <s v="USD"/>
    <n v="1312095540"/>
    <n v="1306608888"/>
    <b v="0"/>
    <n v="24"/>
    <b v="1"/>
    <s v="music/rock"/>
    <x v="4"/>
    <x v="11"/>
    <x v="1847"/>
  </r>
  <r>
    <n v="1849"/>
    <s v="Release the Skyline Album"/>
    <s v="Release the Skylines is a small, local Cleveland metal band looking to record an album."/>
    <n v="300"/>
    <n v="301"/>
    <n v="1.0033333333333334"/>
    <x v="0"/>
    <n v="37.625"/>
    <x v="0"/>
    <s v="USD"/>
    <n v="1350505059"/>
    <n v="1347913059"/>
    <b v="0"/>
    <n v="8"/>
    <b v="1"/>
    <s v="music/rock"/>
    <x v="4"/>
    <x v="11"/>
    <x v="1848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n v="51.044692737430168"/>
    <x v="0"/>
    <s v="USD"/>
    <n v="1405033300"/>
    <n v="1402441300"/>
    <b v="0"/>
    <n v="179"/>
    <b v="1"/>
    <s v="music/rock"/>
    <x v="4"/>
    <x v="11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n v="50.03846153846154"/>
    <x v="0"/>
    <s v="USD"/>
    <n v="1406509200"/>
    <n v="1404769538"/>
    <b v="0"/>
    <n v="26"/>
    <b v="1"/>
    <s v="music/rock"/>
    <x v="4"/>
    <x v="1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n v="133.93129770992365"/>
    <x v="0"/>
    <s v="USD"/>
    <n v="1429920000"/>
    <n v="1426703452"/>
    <b v="0"/>
    <n v="131"/>
    <b v="1"/>
    <s v="music/rock"/>
    <x v="4"/>
    <x v="11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n v="58.214285714285715"/>
    <x v="0"/>
    <s v="USD"/>
    <n v="1352860017"/>
    <n v="1348536417"/>
    <b v="0"/>
    <n v="14"/>
    <b v="1"/>
    <s v="music/rock"/>
    <x v="4"/>
    <x v="11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n v="88.037643678160919"/>
    <x v="0"/>
    <s v="USD"/>
    <n v="1369355437"/>
    <n v="1366763437"/>
    <b v="0"/>
    <n v="174"/>
    <b v="1"/>
    <s v="music/rock"/>
    <x v="4"/>
    <x v="11"/>
    <x v="1853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n v="70.576753926701571"/>
    <x v="5"/>
    <s v="CAD"/>
    <n v="1389012940"/>
    <n v="1385124940"/>
    <b v="0"/>
    <n v="191"/>
    <b v="1"/>
    <s v="music/rock"/>
    <x v="4"/>
    <x v="11"/>
    <x v="1854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n v="53.289473684210527"/>
    <x v="0"/>
    <s v="USD"/>
    <n v="1405715472"/>
    <n v="1403901072"/>
    <b v="0"/>
    <n v="38"/>
    <b v="1"/>
    <s v="music/rock"/>
    <x v="4"/>
    <x v="11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n v="136.36363636363637"/>
    <x v="0"/>
    <s v="USD"/>
    <n v="1410546413"/>
    <n v="1407954413"/>
    <b v="0"/>
    <n v="22"/>
    <b v="1"/>
    <s v="music/rock"/>
    <x v="4"/>
    <x v="11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n v="40.547315436241611"/>
    <x v="0"/>
    <s v="USD"/>
    <n v="1324014521"/>
    <n v="1318826921"/>
    <b v="0"/>
    <n v="149"/>
    <b v="1"/>
    <s v="music/rock"/>
    <x v="4"/>
    <x v="11"/>
    <x v="1857"/>
  </r>
  <r>
    <n v="1859"/>
    <s v="Queen Kwong Tour to London and Paris"/>
    <s v="Queen Kwong is going ON TOUR to London and Paris!"/>
    <n v="3000"/>
    <n v="3955"/>
    <n v="1.3183333333333334"/>
    <x v="0"/>
    <n v="70.625"/>
    <x v="0"/>
    <s v="USD"/>
    <n v="1316716129"/>
    <n v="1314124129"/>
    <b v="0"/>
    <n v="56"/>
    <b v="1"/>
    <s v="music/rock"/>
    <x v="4"/>
    <x v="11"/>
    <x v="1858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n v="52.684210526315788"/>
    <x v="0"/>
    <s v="USD"/>
    <n v="1391706084"/>
    <n v="1389891684"/>
    <b v="0"/>
    <n v="19"/>
    <b v="1"/>
    <s v="music/rock"/>
    <x v="4"/>
    <x v="11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e v="#DIV/0!"/>
    <x v="1"/>
    <s v="GBP"/>
    <n v="1422256341"/>
    <n v="1419664341"/>
    <b v="0"/>
    <n v="0"/>
    <b v="0"/>
    <s v="games/mobile games"/>
    <x v="6"/>
    <x v="18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n v="90.9375"/>
    <x v="0"/>
    <s v="USD"/>
    <n v="1488958200"/>
    <n v="1484912974"/>
    <b v="0"/>
    <n v="16"/>
    <b v="0"/>
    <s v="games/mobile games"/>
    <x v="6"/>
    <x v="18"/>
    <x v="1861"/>
  </r>
  <r>
    <n v="1863"/>
    <s v="Project: 20M813"/>
    <s v="This is an Android game where you take control of the zombies and try to eat your way to world domination!"/>
    <n v="2500"/>
    <n v="10"/>
    <n v="4.0000000000000001E-3"/>
    <x v="2"/>
    <n v="5"/>
    <x v="0"/>
    <s v="USD"/>
    <n v="1402600085"/>
    <n v="1400008085"/>
    <b v="0"/>
    <n v="2"/>
    <b v="0"/>
    <s v="games/mobile games"/>
    <x v="6"/>
    <x v="18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n v="58.083333333333336"/>
    <x v="0"/>
    <s v="USD"/>
    <n v="1399223500"/>
    <n v="1396631500"/>
    <b v="0"/>
    <n v="48"/>
    <b v="0"/>
    <s v="games/mobile games"/>
    <x v="6"/>
    <x v="18"/>
    <x v="1863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n v="2"/>
    <x v="1"/>
    <s v="GBP"/>
    <n v="1478425747"/>
    <n v="1475398147"/>
    <b v="0"/>
    <n v="2"/>
    <b v="0"/>
    <s v="games/mobile games"/>
    <x v="6"/>
    <x v="18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n v="62.5"/>
    <x v="0"/>
    <s v="USD"/>
    <n v="1488340800"/>
    <n v="1483768497"/>
    <b v="0"/>
    <n v="2"/>
    <b v="0"/>
    <s v="games/mobile games"/>
    <x v="6"/>
    <x v="18"/>
    <x v="1865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n v="10"/>
    <x v="0"/>
    <s v="USD"/>
    <n v="1478383912"/>
    <n v="1475791912"/>
    <b v="0"/>
    <n v="1"/>
    <b v="0"/>
    <s v="games/mobile games"/>
    <x v="6"/>
    <x v="18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n v="71.588235294117652"/>
    <x v="0"/>
    <s v="USD"/>
    <n v="1450166340"/>
    <n v="1448044925"/>
    <b v="0"/>
    <n v="17"/>
    <b v="0"/>
    <s v="games/mobile games"/>
    <x v="6"/>
    <x v="1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e v="#DIV/0!"/>
    <x v="0"/>
    <s v="USD"/>
    <n v="1483488249"/>
    <n v="1480896249"/>
    <b v="0"/>
    <n v="0"/>
    <b v="0"/>
    <s v="games/mobile games"/>
    <x v="6"/>
    <x v="18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n v="32.81818181818182"/>
    <x v="0"/>
    <s v="USD"/>
    <n v="1454213820"/>
    <n v="1451723535"/>
    <b v="0"/>
    <n v="11"/>
    <b v="0"/>
    <s v="games/mobile games"/>
    <x v="6"/>
    <x v="18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n v="49.11578947368421"/>
    <x v="0"/>
    <s v="USD"/>
    <n v="1416512901"/>
    <n v="1413053301"/>
    <b v="0"/>
    <n v="95"/>
    <b v="0"/>
    <s v="games/mobile games"/>
    <x v="6"/>
    <x v="18"/>
    <x v="1870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n v="16.307692307692307"/>
    <x v="0"/>
    <s v="USD"/>
    <n v="1435633602"/>
    <n v="1433041602"/>
    <b v="0"/>
    <n v="13"/>
    <b v="0"/>
    <s v="games/mobile games"/>
    <x v="6"/>
    <x v="18"/>
    <x v="1871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n v="18"/>
    <x v="5"/>
    <s v="CAD"/>
    <n v="1436373900"/>
    <n v="1433861210"/>
    <b v="0"/>
    <n v="2"/>
    <b v="0"/>
    <s v="games/mobile games"/>
    <x v="6"/>
    <x v="18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n v="13"/>
    <x v="0"/>
    <s v="USD"/>
    <n v="1467155733"/>
    <n v="1465427733"/>
    <b v="0"/>
    <n v="2"/>
    <b v="0"/>
    <s v="games/mobile games"/>
    <x v="6"/>
    <x v="18"/>
    <x v="1873"/>
  </r>
  <r>
    <n v="1875"/>
    <s v="Claws &amp; Fins"/>
    <s v="Sea opposition of Crab's family and angry fishes. Who is going to win, and who is going to loose ?!"/>
    <n v="10000"/>
    <n v="51"/>
    <n v="5.1000000000000004E-3"/>
    <x v="2"/>
    <n v="17"/>
    <x v="0"/>
    <s v="USD"/>
    <n v="1470519308"/>
    <n v="1465335308"/>
    <b v="0"/>
    <n v="3"/>
    <b v="0"/>
    <s v="games/mobile games"/>
    <x v="6"/>
    <x v="18"/>
    <x v="1874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e v="#DIV/0!"/>
    <x v="2"/>
    <s v="AUD"/>
    <n v="1402901405"/>
    <n v="1400309405"/>
    <b v="0"/>
    <n v="0"/>
    <b v="0"/>
    <s v="games/mobile games"/>
    <x v="6"/>
    <x v="18"/>
    <x v="187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e v="#DIV/0!"/>
    <x v="0"/>
    <s v="USD"/>
    <n v="1425170525"/>
    <n v="1422664925"/>
    <b v="0"/>
    <n v="0"/>
    <b v="0"/>
    <s v="games/mobile games"/>
    <x v="6"/>
    <x v="18"/>
    <x v="1876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e v="#DIV/0!"/>
    <x v="2"/>
    <s v="AUD"/>
    <n v="1402618355"/>
    <n v="1400026355"/>
    <b v="0"/>
    <n v="0"/>
    <b v="0"/>
    <s v="games/mobile games"/>
    <x v="6"/>
    <x v="18"/>
    <x v="1877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n v="3"/>
    <x v="3"/>
    <s v="EUR"/>
    <n v="1457966129"/>
    <n v="1455377729"/>
    <b v="0"/>
    <n v="2"/>
    <b v="0"/>
    <s v="games/mobile games"/>
    <x v="6"/>
    <x v="18"/>
    <x v="1878"/>
  </r>
  <r>
    <n v="1880"/>
    <s v="Sim Betting Football"/>
    <s v="Sim Betting Football is the only football (soccer) betting simulation  game."/>
    <n v="5000"/>
    <n v="1004"/>
    <n v="0.20080000000000001"/>
    <x v="2"/>
    <n v="41.833333333333336"/>
    <x v="1"/>
    <s v="GBP"/>
    <n v="1459341380"/>
    <n v="1456839380"/>
    <b v="0"/>
    <n v="24"/>
    <b v="0"/>
    <s v="games/mobile games"/>
    <x v="6"/>
    <x v="18"/>
    <x v="1879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n v="49.338428571428572"/>
    <x v="0"/>
    <s v="USD"/>
    <n v="1425955189"/>
    <n v="1423366789"/>
    <b v="0"/>
    <n v="70"/>
    <b v="1"/>
    <s v="music/indie rock"/>
    <x v="4"/>
    <x v="14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n v="41.728395061728392"/>
    <x v="0"/>
    <s v="USD"/>
    <n v="1341964080"/>
    <n v="1339109212"/>
    <b v="0"/>
    <n v="81"/>
    <b v="1"/>
    <s v="music/indie rock"/>
    <x v="4"/>
    <x v="14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n v="32.71875"/>
    <x v="0"/>
    <s v="USD"/>
    <n v="1333921508"/>
    <n v="1331333108"/>
    <b v="0"/>
    <n v="32"/>
    <b v="1"/>
    <s v="music/indie rock"/>
    <x v="4"/>
    <x v="14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n v="51.96153846153846"/>
    <x v="0"/>
    <s v="USD"/>
    <n v="1354017600"/>
    <n v="1350967535"/>
    <b v="0"/>
    <n v="26"/>
    <b v="1"/>
    <s v="music/indie rock"/>
    <x v="4"/>
    <x v="1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n v="50.685714285714283"/>
    <x v="0"/>
    <s v="USD"/>
    <n v="1344636000"/>
    <n v="1341800110"/>
    <b v="0"/>
    <n v="105"/>
    <b v="1"/>
    <s v="music/indie rock"/>
    <x v="4"/>
    <x v="14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n v="42.241379310344826"/>
    <x v="0"/>
    <s v="USD"/>
    <n v="1415832338"/>
    <n v="1413236738"/>
    <b v="0"/>
    <n v="29"/>
    <b v="1"/>
    <s v="music/indie rock"/>
    <x v="4"/>
    <x v="14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n v="416.875"/>
    <x v="3"/>
    <s v="EUR"/>
    <n v="1449178200"/>
    <n v="1447614732"/>
    <b v="0"/>
    <n v="8"/>
    <b v="1"/>
    <s v="music/indie rock"/>
    <x v="4"/>
    <x v="14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n v="46.651685393258425"/>
    <x v="0"/>
    <s v="USD"/>
    <n v="1275368340"/>
    <n v="1272692732"/>
    <b v="0"/>
    <n v="89"/>
    <b v="1"/>
    <s v="music/indie rock"/>
    <x v="4"/>
    <x v="14"/>
    <x v="1887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n v="48.454545454545453"/>
    <x v="0"/>
    <s v="USD"/>
    <n v="1363024946"/>
    <n v="1359140546"/>
    <b v="0"/>
    <n v="44"/>
    <b v="1"/>
    <s v="music/indie rock"/>
    <x v="4"/>
    <x v="14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n v="70.5289837398374"/>
    <x v="0"/>
    <s v="USD"/>
    <n v="1355597528"/>
    <n v="1353005528"/>
    <b v="0"/>
    <n v="246"/>
    <b v="1"/>
    <s v="music/indie rock"/>
    <x v="4"/>
    <x v="14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n v="87.958333333333329"/>
    <x v="0"/>
    <s v="USD"/>
    <n v="1279778400"/>
    <n v="1275851354"/>
    <b v="0"/>
    <n v="120"/>
    <b v="1"/>
    <s v="music/indie rock"/>
    <x v="4"/>
    <x v="14"/>
    <x v="1890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n v="26.26923076923077"/>
    <x v="0"/>
    <s v="USD"/>
    <n v="1307459881"/>
    <n v="1304867881"/>
    <b v="0"/>
    <n v="26"/>
    <b v="1"/>
    <s v="music/indie rock"/>
    <x v="4"/>
    <x v="14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n v="57.777777777777779"/>
    <x v="0"/>
    <s v="USD"/>
    <n v="1302926340"/>
    <n v="1301524585"/>
    <b v="0"/>
    <n v="45"/>
    <b v="1"/>
    <s v="music/indie rock"/>
    <x v="4"/>
    <x v="14"/>
    <x v="1892"/>
  </r>
  <r>
    <n v="1894"/>
    <s v="Help me release my first 3 song EP!!"/>
    <s v="Im trying to raise $1000 for a 3 song EP in a studio!"/>
    <n v="1000"/>
    <n v="1145"/>
    <n v="1.145"/>
    <x v="0"/>
    <n v="57.25"/>
    <x v="0"/>
    <s v="USD"/>
    <n v="1329082983"/>
    <n v="1326404583"/>
    <b v="0"/>
    <n v="20"/>
    <b v="1"/>
    <s v="music/indie rock"/>
    <x v="4"/>
    <x v="1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n v="196.34042553191489"/>
    <x v="0"/>
    <s v="USD"/>
    <n v="1445363722"/>
    <n v="1442771722"/>
    <b v="0"/>
    <n v="47"/>
    <b v="1"/>
    <s v="music/indie rock"/>
    <x v="4"/>
    <x v="14"/>
    <x v="189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n v="43"/>
    <x v="0"/>
    <s v="USD"/>
    <n v="1334250165"/>
    <n v="1331658165"/>
    <b v="0"/>
    <n v="13"/>
    <b v="1"/>
    <s v="music/indie rock"/>
    <x v="4"/>
    <x v="14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n v="35.551912568306008"/>
    <x v="0"/>
    <s v="USD"/>
    <n v="1393966800"/>
    <n v="1392040806"/>
    <b v="0"/>
    <n v="183"/>
    <b v="1"/>
    <s v="music/indie rock"/>
    <x v="4"/>
    <x v="14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n v="68.80952380952381"/>
    <x v="0"/>
    <s v="USD"/>
    <n v="1454349600"/>
    <n v="1451277473"/>
    <b v="0"/>
    <n v="21"/>
    <b v="1"/>
    <s v="music/indie rock"/>
    <x v="4"/>
    <x v="14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n v="28.571428571428573"/>
    <x v="0"/>
    <s v="USD"/>
    <n v="1427319366"/>
    <n v="1424730966"/>
    <b v="0"/>
    <n v="42"/>
    <b v="1"/>
    <s v="music/indie rock"/>
    <x v="4"/>
    <x v="14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n v="50.631666666666668"/>
    <x v="0"/>
    <s v="USD"/>
    <n v="1349517540"/>
    <n v="1347137731"/>
    <b v="0"/>
    <n v="54"/>
    <b v="1"/>
    <s v="music/indie rock"/>
    <x v="4"/>
    <x v="14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n v="106.8"/>
    <x v="1"/>
    <s v="GBP"/>
    <n v="1432299600"/>
    <n v="1429707729"/>
    <b v="0"/>
    <n v="25"/>
    <b v="0"/>
    <s v="technology/gadgets"/>
    <x v="2"/>
    <x v="29"/>
    <x v="1900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n v="4"/>
    <x v="9"/>
    <s v="EUR"/>
    <n v="1425495447"/>
    <n v="1422903447"/>
    <b v="0"/>
    <n v="3"/>
    <b v="0"/>
    <s v="technology/gadgets"/>
    <x v="2"/>
    <x v="29"/>
    <x v="1901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n v="34.097560975609753"/>
    <x v="0"/>
    <s v="USD"/>
    <n v="1485541791"/>
    <n v="1480357791"/>
    <b v="0"/>
    <n v="41"/>
    <b v="0"/>
    <s v="technology/gadgets"/>
    <x v="2"/>
    <x v="29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n v="25"/>
    <x v="0"/>
    <s v="USD"/>
    <n v="1451752021"/>
    <n v="1447864021"/>
    <b v="0"/>
    <n v="2"/>
    <b v="0"/>
    <s v="technology/gadgets"/>
    <x v="2"/>
    <x v="29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n v="10.5"/>
    <x v="0"/>
    <s v="USD"/>
    <n v="1410127994"/>
    <n v="1407535994"/>
    <b v="0"/>
    <n v="4"/>
    <b v="0"/>
    <s v="technology/gadgets"/>
    <x v="2"/>
    <x v="29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n v="215.95959595959596"/>
    <x v="0"/>
    <s v="USD"/>
    <n v="1466697983"/>
    <n v="1464105983"/>
    <b v="0"/>
    <n v="99"/>
    <b v="0"/>
    <s v="technology/gadgets"/>
    <x v="2"/>
    <x v="29"/>
    <x v="1905"/>
  </r>
  <r>
    <n v="1907"/>
    <s v="Litter-Buddy"/>
    <s v="Litter-Buddy is great economical alternative to leading pet waste disposal systems with cartridge bag elements."/>
    <n v="30000"/>
    <n v="85"/>
    <n v="2.8333333333333335E-3"/>
    <x v="2"/>
    <n v="21.25"/>
    <x v="0"/>
    <s v="USD"/>
    <n v="1400853925"/>
    <n v="1399557925"/>
    <b v="0"/>
    <n v="4"/>
    <b v="0"/>
    <s v="technology/gadgets"/>
    <x v="2"/>
    <x v="29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n v="108.25"/>
    <x v="0"/>
    <s v="USD"/>
    <n v="1483048900"/>
    <n v="1480456900"/>
    <b v="0"/>
    <n v="4"/>
    <b v="0"/>
    <s v="technology/gadgets"/>
    <x v="2"/>
    <x v="29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n v="129.97368421052633"/>
    <x v="0"/>
    <s v="USD"/>
    <n v="1414059479"/>
    <n v="1411467479"/>
    <b v="0"/>
    <n v="38"/>
    <b v="0"/>
    <s v="technology/gadgets"/>
    <x v="2"/>
    <x v="2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n v="117.49473684210527"/>
    <x v="9"/>
    <s v="EUR"/>
    <n v="1446331500"/>
    <n v="1442531217"/>
    <b v="0"/>
    <n v="285"/>
    <b v="0"/>
    <s v="technology/gadgets"/>
    <x v="2"/>
    <x v="29"/>
    <x v="190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n v="10"/>
    <x v="4"/>
    <s v="NZD"/>
    <n v="1407545334"/>
    <n v="1404953334"/>
    <b v="0"/>
    <n v="1"/>
    <b v="0"/>
    <s v="technology/gadgets"/>
    <x v="2"/>
    <x v="29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n v="70.595238095238102"/>
    <x v="0"/>
    <s v="USD"/>
    <n v="1433395560"/>
    <n v="1430803560"/>
    <b v="0"/>
    <n v="42"/>
    <b v="0"/>
    <s v="technology/gadgets"/>
    <x v="2"/>
    <x v="29"/>
    <x v="1911"/>
  </r>
  <r>
    <n v="1913"/>
    <s v="Tibio - Spreading warmth in everyones home"/>
    <s v="Tibio is a revolutionary new product designed to solve an age old problem."/>
    <n v="48000"/>
    <n v="637"/>
    <n v="1.3270833333333334E-2"/>
    <x v="2"/>
    <n v="24.5"/>
    <x v="1"/>
    <s v="GBP"/>
    <n v="1412770578"/>
    <n v="1410178578"/>
    <b v="0"/>
    <n v="26"/>
    <b v="0"/>
    <s v="technology/gadgets"/>
    <x v="2"/>
    <x v="29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n v="30"/>
    <x v="0"/>
    <s v="USD"/>
    <n v="1414814340"/>
    <n v="1413519073"/>
    <b v="0"/>
    <n v="2"/>
    <b v="0"/>
    <s v="technology/gadgets"/>
    <x v="2"/>
    <x v="29"/>
    <x v="1913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n v="2"/>
    <x v="0"/>
    <s v="USD"/>
    <n v="1409620222"/>
    <n v="1407892222"/>
    <b v="0"/>
    <n v="4"/>
    <b v="0"/>
    <s v="technology/gadgets"/>
    <x v="2"/>
    <x v="29"/>
    <x v="1914"/>
  </r>
  <r>
    <n v="1916"/>
    <s v="The Paint Can Holder by U.S. Green Products"/>
    <s v="The Paint Can Holder Makes Painting Easier and Safer on Extension Ladders."/>
    <n v="20000"/>
    <n v="102"/>
    <n v="5.1000000000000004E-3"/>
    <x v="2"/>
    <n v="17"/>
    <x v="0"/>
    <s v="USD"/>
    <n v="1478542375"/>
    <n v="1476378775"/>
    <b v="0"/>
    <n v="6"/>
    <b v="0"/>
    <s v="technology/gadgets"/>
    <x v="2"/>
    <x v="29"/>
    <x v="1915"/>
  </r>
  <r>
    <n v="1917"/>
    <s v="Chronovisor:The MOST innovative watch for night time reading"/>
    <s v="Let's build a legendary brand altogether"/>
    <n v="390000"/>
    <n v="205025"/>
    <n v="0.52570512820512816"/>
    <x v="2"/>
    <n v="2928.9285714285716"/>
    <x v="7"/>
    <s v="HKD"/>
    <n v="1486708133"/>
    <n v="1484116133"/>
    <b v="0"/>
    <n v="70"/>
    <b v="0"/>
    <s v="technology/gadgets"/>
    <x v="2"/>
    <x v="29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n v="28.888888888888889"/>
    <x v="0"/>
    <s v="USD"/>
    <n v="1407869851"/>
    <n v="1404845851"/>
    <b v="0"/>
    <n v="9"/>
    <b v="0"/>
    <s v="technology/gadgets"/>
    <x v="2"/>
    <x v="29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n v="29.625"/>
    <x v="0"/>
    <s v="USD"/>
    <n v="1432069249"/>
    <n v="1429477249"/>
    <b v="0"/>
    <n v="8"/>
    <b v="0"/>
    <s v="technology/gadgets"/>
    <x v="2"/>
    <x v="29"/>
    <x v="1918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n v="40.980952380952381"/>
    <x v="1"/>
    <s v="GBP"/>
    <n v="1445468400"/>
    <n v="1443042061"/>
    <b v="0"/>
    <n v="105"/>
    <b v="0"/>
    <s v="technology/gadgets"/>
    <x v="2"/>
    <x v="29"/>
    <x v="1919"/>
  </r>
  <r>
    <n v="1921"/>
    <s v="The Fine Spirits are making an album!"/>
    <s v="The Fine Spirits are making an album, but we need your help!"/>
    <n v="1500"/>
    <n v="2052"/>
    <n v="1.3680000000000001"/>
    <x v="0"/>
    <n v="54"/>
    <x v="0"/>
    <s v="USD"/>
    <n v="1342243143"/>
    <n v="1339651143"/>
    <b v="0"/>
    <n v="38"/>
    <b v="1"/>
    <s v="music/indie rock"/>
    <x v="4"/>
    <x v="14"/>
    <x v="1920"/>
  </r>
  <r>
    <n v="1922"/>
    <s v="Low Weather // Debut Album"/>
    <s v="Low Weather's debut album is halfway finished.  With your help and your help alone we can record the rest!"/>
    <n v="2000"/>
    <n v="2311"/>
    <n v="1.1555"/>
    <x v="0"/>
    <n v="36.109375"/>
    <x v="0"/>
    <s v="USD"/>
    <n v="1386828507"/>
    <n v="1384236507"/>
    <b v="0"/>
    <n v="64"/>
    <b v="1"/>
    <s v="music/indie rock"/>
    <x v="4"/>
    <x v="14"/>
    <x v="1921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n v="23.153846153846153"/>
    <x v="0"/>
    <s v="USD"/>
    <n v="1317099540"/>
    <n v="1313612532"/>
    <b v="0"/>
    <n v="13"/>
    <b v="1"/>
    <s v="music/indie rock"/>
    <x v="4"/>
    <x v="14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n v="104"/>
    <x v="0"/>
    <s v="USD"/>
    <n v="1389814380"/>
    <n v="1387390555"/>
    <b v="0"/>
    <n v="33"/>
    <b v="1"/>
    <s v="music/indie rock"/>
    <x v="4"/>
    <x v="14"/>
    <x v="1923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n v="31.826923076923077"/>
    <x v="0"/>
    <s v="USD"/>
    <n v="1381449600"/>
    <n v="1379540288"/>
    <b v="0"/>
    <n v="52"/>
    <b v="1"/>
    <s v="music/indie rock"/>
    <x v="4"/>
    <x v="14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n v="27.3896261682243"/>
    <x v="0"/>
    <s v="USD"/>
    <n v="1288657560"/>
    <n v="1286319256"/>
    <b v="0"/>
    <n v="107"/>
    <b v="1"/>
    <s v="music/indie rock"/>
    <x v="4"/>
    <x v="14"/>
    <x v="1925"/>
  </r>
  <r>
    <n v="1927"/>
    <s v="GBS Detroit Presents Hampshire"/>
    <s v="Hampshire is headed to GBS Detroit."/>
    <n v="600"/>
    <n v="620"/>
    <n v="1.0333333333333334"/>
    <x v="0"/>
    <n v="56.363636363636367"/>
    <x v="0"/>
    <s v="USD"/>
    <n v="1331182740"/>
    <n v="1329856839"/>
    <b v="0"/>
    <n v="11"/>
    <b v="1"/>
    <s v="music/indie rock"/>
    <x v="4"/>
    <x v="14"/>
    <x v="1926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n v="77.352941176470594"/>
    <x v="0"/>
    <s v="USD"/>
    <n v="1367940794"/>
    <n v="1365348794"/>
    <b v="0"/>
    <n v="34"/>
    <b v="1"/>
    <s v="music/indie rock"/>
    <x v="4"/>
    <x v="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n v="42.8"/>
    <x v="0"/>
    <s v="USD"/>
    <n v="1309825866"/>
    <n v="1306197066"/>
    <b v="0"/>
    <n v="75"/>
    <b v="1"/>
    <s v="music/indie rock"/>
    <x v="4"/>
    <x v="14"/>
    <x v="1928"/>
  </r>
  <r>
    <n v="1930"/>
    <s v="Magnetic Flowers Presents: Old, Cold. Losing It."/>
    <s v="We're nearly done recording, but we're out of money! Help us release the record!!!"/>
    <n v="1000"/>
    <n v="1270"/>
    <n v="1.27"/>
    <x v="0"/>
    <n v="48.846153846153847"/>
    <x v="0"/>
    <s v="USD"/>
    <n v="1373203482"/>
    <n v="1368019482"/>
    <b v="0"/>
    <n v="26"/>
    <b v="1"/>
    <s v="music/indie rock"/>
    <x v="4"/>
    <x v="14"/>
    <x v="1929"/>
  </r>
  <r>
    <n v="1931"/>
    <s v="New Lions After Dark EP!"/>
    <s v="We're an indie rock band from Clearwater, FL headed back into the studio to finish our latest EP."/>
    <n v="2000"/>
    <n v="2412.02"/>
    <n v="1.20601"/>
    <x v="0"/>
    <n v="48.240400000000001"/>
    <x v="0"/>
    <s v="USD"/>
    <n v="1337657400"/>
    <n v="1336512309"/>
    <b v="0"/>
    <n v="50"/>
    <b v="1"/>
    <s v="music/indie rock"/>
    <x v="4"/>
    <x v="14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n v="70.212500000000006"/>
    <x v="0"/>
    <s v="USD"/>
    <n v="1327433173"/>
    <n v="1325618773"/>
    <b v="0"/>
    <n v="80"/>
    <b v="1"/>
    <s v="music/indie rock"/>
    <x v="4"/>
    <x v="14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n v="94.054545454545448"/>
    <x v="0"/>
    <s v="USD"/>
    <n v="1411787307"/>
    <n v="1409195307"/>
    <b v="0"/>
    <n v="110"/>
    <b v="1"/>
    <s v="music/indie rock"/>
    <x v="4"/>
    <x v="14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n v="80.272727272727266"/>
    <x v="0"/>
    <s v="USD"/>
    <n v="1324789200"/>
    <n v="1321649321"/>
    <b v="0"/>
    <n v="77"/>
    <b v="1"/>
    <s v="music/indie rock"/>
    <x v="4"/>
    <x v="1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n v="54.2"/>
    <x v="0"/>
    <s v="USD"/>
    <n v="1403326740"/>
    <n v="1400106171"/>
    <b v="0"/>
    <n v="50"/>
    <b v="1"/>
    <s v="music/indie rock"/>
    <x v="4"/>
    <x v="14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n v="60.26903448275862"/>
    <x v="0"/>
    <s v="USD"/>
    <n v="1323151140"/>
    <n v="1320528070"/>
    <b v="0"/>
    <n v="145"/>
    <b v="1"/>
    <s v="music/indie rock"/>
    <x v="4"/>
    <x v="14"/>
    <x v="1935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n v="38.740344827586206"/>
    <x v="0"/>
    <s v="USD"/>
    <n v="1339732740"/>
    <n v="1338346281"/>
    <b v="0"/>
    <n v="29"/>
    <b v="1"/>
    <s v="music/indie rock"/>
    <x v="4"/>
    <x v="14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n v="152.54385964912279"/>
    <x v="0"/>
    <s v="USD"/>
    <n v="1372741200"/>
    <n v="1370067231"/>
    <b v="0"/>
    <n v="114"/>
    <b v="1"/>
    <s v="music/indie rock"/>
    <x v="4"/>
    <x v="14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n v="115.3125"/>
    <x v="0"/>
    <s v="USD"/>
    <n v="1362955108"/>
    <n v="1360366708"/>
    <b v="0"/>
    <n v="96"/>
    <b v="1"/>
    <s v="music/indie rock"/>
    <x v="4"/>
    <x v="14"/>
    <x v="1938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n v="35.838709677419352"/>
    <x v="0"/>
    <s v="USD"/>
    <n v="1308110340"/>
    <n v="1304770233"/>
    <b v="0"/>
    <n v="31"/>
    <b v="1"/>
    <s v="music/indie rock"/>
    <x v="4"/>
    <x v="14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n v="64.570118779438872"/>
    <x v="0"/>
    <s v="USD"/>
    <n v="1400137131"/>
    <n v="1397545131"/>
    <b v="1"/>
    <n v="4883"/>
    <b v="1"/>
    <s v="technology/hardware"/>
    <x v="2"/>
    <x v="30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n v="87.436000000000007"/>
    <x v="0"/>
    <s v="USD"/>
    <n v="1309809140"/>
    <n v="1302033140"/>
    <b v="1"/>
    <n v="95"/>
    <b v="1"/>
    <s v="technology/hardware"/>
    <x v="2"/>
    <x v="3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n v="68.815577078288939"/>
    <x v="0"/>
    <s v="USD"/>
    <n v="1470896916"/>
    <n v="1467008916"/>
    <b v="1"/>
    <n v="2478"/>
    <b v="1"/>
    <s v="technology/hardware"/>
    <x v="2"/>
    <x v="30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n v="176.200223588597"/>
    <x v="0"/>
    <s v="USD"/>
    <n v="1398952890"/>
    <n v="1396360890"/>
    <b v="1"/>
    <n v="1789"/>
    <b v="1"/>
    <s v="technology/hardware"/>
    <x v="2"/>
    <x v="30"/>
    <x v="1943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n v="511.79117647058825"/>
    <x v="3"/>
    <s v="EUR"/>
    <n v="1436680958"/>
    <n v="1433224958"/>
    <b v="1"/>
    <n v="680"/>
    <b v="1"/>
    <s v="technology/hardware"/>
    <x v="2"/>
    <x v="30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n v="160.44285714285715"/>
    <x v="0"/>
    <s v="USD"/>
    <n v="1397961361"/>
    <n v="1392780961"/>
    <b v="1"/>
    <n v="70"/>
    <b v="1"/>
    <s v="technology/hardware"/>
    <x v="2"/>
    <x v="30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n v="35.003043478260871"/>
    <x v="0"/>
    <s v="USD"/>
    <n v="1258955940"/>
    <n v="1255730520"/>
    <b v="1"/>
    <n v="23"/>
    <b v="1"/>
    <s v="technology/hardware"/>
    <x v="2"/>
    <x v="30"/>
    <x v="1946"/>
  </r>
  <r>
    <n v="1948"/>
    <s v="UDOO X86: The Most Powerful Maker Board Ever"/>
    <s v="10 times more powerful than Raspberry Pi 3, x86 64-bit architecture"/>
    <n v="100000"/>
    <n v="800211"/>
    <n v="8.0021100000000001"/>
    <x v="0"/>
    <n v="188.50671378091872"/>
    <x v="0"/>
    <s v="USD"/>
    <n v="1465232520"/>
    <n v="1460557809"/>
    <b v="1"/>
    <n v="4245"/>
    <b v="1"/>
    <s v="technology/hardware"/>
    <x v="2"/>
    <x v="30"/>
    <x v="1947"/>
  </r>
  <r>
    <n v="1949"/>
    <s v="Shake Your Power"/>
    <s v="#ShakeYourPower brings clean energy to places in the world without electricity through the power of music."/>
    <n v="50000"/>
    <n v="53001.3"/>
    <n v="1.0600260000000001"/>
    <x v="0"/>
    <n v="56.204984093319197"/>
    <x v="1"/>
    <s v="GBP"/>
    <n v="1404986951"/>
    <n v="1402394951"/>
    <b v="1"/>
    <n v="943"/>
    <b v="1"/>
    <s v="technology/hardware"/>
    <x v="2"/>
    <x v="30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n v="51.3054157782516"/>
    <x v="0"/>
    <s v="USD"/>
    <n v="1303446073"/>
    <n v="1300767673"/>
    <b v="1"/>
    <n v="1876"/>
    <b v="1"/>
    <s v="technology/hardware"/>
    <x v="2"/>
    <x v="3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n v="127.36450839328538"/>
    <x v="0"/>
    <s v="USD"/>
    <n v="1478516737"/>
    <n v="1475921137"/>
    <b v="1"/>
    <n v="834"/>
    <b v="1"/>
    <s v="technology/hardware"/>
    <x v="2"/>
    <x v="30"/>
    <x v="195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n v="101.85532258064516"/>
    <x v="5"/>
    <s v="CAD"/>
    <n v="1381934015"/>
    <n v="1378737215"/>
    <b v="1"/>
    <n v="682"/>
    <b v="1"/>
    <s v="technology/hardware"/>
    <x v="2"/>
    <x v="30"/>
    <x v="1951"/>
  </r>
  <r>
    <n v="1953"/>
    <s v="NTH Music Synthesizer"/>
    <s v="The NTH is an open source music synthesizer featuring instant fun, awesome sound, and a hackable design."/>
    <n v="15000"/>
    <n v="33892"/>
    <n v="2.2594666666666665"/>
    <x v="0"/>
    <n v="230.55782312925169"/>
    <x v="0"/>
    <s v="USD"/>
    <n v="1330657200"/>
    <n v="1328158065"/>
    <b v="1"/>
    <n v="147"/>
    <b v="1"/>
    <s v="technology/hardware"/>
    <x v="2"/>
    <x v="30"/>
    <x v="1952"/>
  </r>
  <r>
    <n v="1954"/>
    <s v="Orison â€“ Rethink the Power of Energy"/>
    <s v="The First Home Battery System You Simply Plug in to Install"/>
    <n v="50000"/>
    <n v="349474"/>
    <n v="6.9894800000000004"/>
    <x v="0"/>
    <n v="842.10602409638557"/>
    <x v="0"/>
    <s v="USD"/>
    <n v="1457758800"/>
    <n v="1453730176"/>
    <b v="1"/>
    <n v="415"/>
    <b v="1"/>
    <s v="technology/hardware"/>
    <x v="2"/>
    <x v="3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n v="577.27593103448271"/>
    <x v="0"/>
    <s v="USD"/>
    <n v="1337799600"/>
    <n v="1334989881"/>
    <b v="1"/>
    <n v="290"/>
    <b v="1"/>
    <s v="technology/hardware"/>
    <x v="2"/>
    <x v="3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n v="483.34246575342468"/>
    <x v="0"/>
    <s v="USD"/>
    <n v="1429391405"/>
    <n v="1425507005"/>
    <b v="1"/>
    <n v="365"/>
    <b v="1"/>
    <s v="technology/hardware"/>
    <x v="2"/>
    <x v="30"/>
    <x v="1955"/>
  </r>
  <r>
    <n v="1957"/>
    <s v="freeSoC and freeSoC Mini"/>
    <s v="An open hardware platform for the best microcontroller in the world."/>
    <n v="30000"/>
    <n v="50251.41"/>
    <n v="1.6750470000000002"/>
    <x v="0"/>
    <n v="76.138500000000008"/>
    <x v="0"/>
    <s v="USD"/>
    <n v="1351304513"/>
    <n v="1348712513"/>
    <b v="1"/>
    <n v="660"/>
    <b v="1"/>
    <s v="technology/hardware"/>
    <x v="2"/>
    <x v="30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n v="74.107684365781708"/>
    <x v="0"/>
    <s v="USD"/>
    <n v="1364078561"/>
    <n v="1361490161"/>
    <b v="1"/>
    <n v="1356"/>
    <b v="1"/>
    <s v="technology/hardware"/>
    <x v="2"/>
    <x v="30"/>
    <x v="1957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n v="36.965660377358489"/>
    <x v="0"/>
    <s v="USD"/>
    <n v="1412121600"/>
    <n v="1408565860"/>
    <b v="1"/>
    <n v="424"/>
    <b v="1"/>
    <s v="technology/hardware"/>
    <x v="2"/>
    <x v="30"/>
    <x v="1958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n v="2500.969696969697"/>
    <x v="11"/>
    <s v="SEK"/>
    <n v="1419151341"/>
    <n v="1416559341"/>
    <b v="1"/>
    <n v="33"/>
    <b v="1"/>
    <s v="technology/hardware"/>
    <x v="2"/>
    <x v="3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n v="67.690214329454989"/>
    <x v="0"/>
    <s v="USD"/>
    <n v="1349495940"/>
    <n v="1346042417"/>
    <b v="1"/>
    <n v="1633"/>
    <b v="1"/>
    <s v="technology/hardware"/>
    <x v="2"/>
    <x v="3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n v="63.04738562091503"/>
    <x v="0"/>
    <s v="USD"/>
    <n v="1400006636"/>
    <n v="1397414636"/>
    <b v="1"/>
    <n v="306"/>
    <b v="1"/>
    <s v="technology/hardware"/>
    <x v="2"/>
    <x v="30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n v="117.6"/>
    <x v="1"/>
    <s v="GBP"/>
    <n v="1410862734"/>
    <n v="1407838734"/>
    <b v="1"/>
    <n v="205"/>
    <b v="1"/>
    <s v="technology/hardware"/>
    <x v="2"/>
    <x v="30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n v="180.75185011709601"/>
    <x v="13"/>
    <s v="EUR"/>
    <n v="1461306772"/>
    <n v="1458714772"/>
    <b v="1"/>
    <n v="1281"/>
    <b v="1"/>
    <s v="technology/hardware"/>
    <x v="2"/>
    <x v="30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n v="127.32038834951456"/>
    <x v="0"/>
    <s v="USD"/>
    <n v="1326330000"/>
    <n v="1324433310"/>
    <b v="1"/>
    <n v="103"/>
    <b v="1"/>
    <s v="technology/hardware"/>
    <x v="2"/>
    <x v="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n v="136.6444745538665"/>
    <x v="0"/>
    <s v="USD"/>
    <n v="1408021098"/>
    <n v="1405429098"/>
    <b v="1"/>
    <n v="1513"/>
    <b v="1"/>
    <s v="technology/hardware"/>
    <x v="2"/>
    <x v="30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n v="182.78024691358024"/>
    <x v="0"/>
    <s v="USD"/>
    <n v="1398959729"/>
    <n v="1396367729"/>
    <b v="1"/>
    <n v="405"/>
    <b v="1"/>
    <s v="technology/hardware"/>
    <x v="2"/>
    <x v="30"/>
    <x v="1966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n v="279.37843137254902"/>
    <x v="0"/>
    <s v="USD"/>
    <n v="1480777515"/>
    <n v="1478095515"/>
    <b v="1"/>
    <n v="510"/>
    <b v="1"/>
    <s v="technology/hardware"/>
    <x v="2"/>
    <x v="30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n v="61.375728669846318"/>
    <x v="1"/>
    <s v="GBP"/>
    <n v="1470423668"/>
    <n v="1467831668"/>
    <b v="1"/>
    <n v="1887"/>
    <b v="1"/>
    <s v="technology/hardware"/>
    <x v="2"/>
    <x v="30"/>
    <x v="1968"/>
  </r>
  <r>
    <n v="1970"/>
    <s v="APOC: Mini Radiation Detector"/>
    <s v="The APOC is a gamma particle detector that will help you learn about radiation and find radioactive things!"/>
    <n v="5000"/>
    <n v="56590"/>
    <n v="11.318"/>
    <x v="0"/>
    <n v="80.727532097004286"/>
    <x v="0"/>
    <s v="USD"/>
    <n v="1366429101"/>
    <n v="1361248701"/>
    <b v="1"/>
    <n v="701"/>
    <b v="1"/>
    <s v="technology/hardware"/>
    <x v="2"/>
    <x v="3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n v="272.35590732591254"/>
    <x v="0"/>
    <s v="USD"/>
    <n v="1384488000"/>
    <n v="1381752061"/>
    <b v="1"/>
    <n v="3863"/>
    <b v="1"/>
    <s v="technology/hardware"/>
    <x v="2"/>
    <x v="3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n v="70.848739495798313"/>
    <x v="0"/>
    <s v="USD"/>
    <n v="1353201444"/>
    <n v="1350605844"/>
    <b v="1"/>
    <n v="238"/>
    <b v="1"/>
    <s v="technology/hardware"/>
    <x v="2"/>
    <x v="30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n v="247.94003412969283"/>
    <x v="0"/>
    <s v="USD"/>
    <n v="1470466800"/>
    <n v="1467134464"/>
    <b v="1"/>
    <n v="2051"/>
    <b v="1"/>
    <s v="technology/hardware"/>
    <x v="2"/>
    <x v="3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n v="186.81393034825871"/>
    <x v="1"/>
    <s v="GBP"/>
    <n v="1376899269"/>
    <n v="1371715269"/>
    <b v="1"/>
    <n v="402"/>
    <b v="1"/>
    <s v="technology/hardware"/>
    <x v="2"/>
    <x v="30"/>
    <x v="1973"/>
  </r>
  <r>
    <n v="1975"/>
    <s v="Bugle2: A DIY Phono Preamp"/>
    <s v="The Bugle2 is a second generation DIY kit phono preamplifier for vinyl playback."/>
    <n v="16000"/>
    <n v="33393.339999999997"/>
    <n v="2.0870837499999997"/>
    <x v="0"/>
    <n v="131.98948616600788"/>
    <x v="0"/>
    <s v="USD"/>
    <n v="1362938851"/>
    <n v="1360346851"/>
    <b v="1"/>
    <n v="253"/>
    <b v="1"/>
    <s v="technology/hardware"/>
    <x v="2"/>
    <x v="30"/>
    <x v="1974"/>
  </r>
  <r>
    <n v="1976"/>
    <s v="Pi Lite white - Bright white LED display for Raspberry Pi"/>
    <s v="Can you help us make an ultra bright white one a reality?"/>
    <n v="4000"/>
    <n v="13864"/>
    <n v="3.4660000000000002"/>
    <x v="0"/>
    <n v="29.310782241014799"/>
    <x v="1"/>
    <s v="GBP"/>
    <n v="1373751325"/>
    <n v="1371159325"/>
    <b v="1"/>
    <n v="473"/>
    <b v="1"/>
    <s v="technology/hardware"/>
    <x v="2"/>
    <x v="30"/>
    <x v="1975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n v="245.02436053593178"/>
    <x v="0"/>
    <s v="USD"/>
    <n v="1450511940"/>
    <n v="1446527540"/>
    <b v="1"/>
    <n v="821"/>
    <b v="1"/>
    <s v="technology/hardware"/>
    <x v="2"/>
    <x v="3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n v="1323.2540463917526"/>
    <x v="0"/>
    <s v="USD"/>
    <n v="1339484400"/>
    <n v="1336627492"/>
    <b v="1"/>
    <n v="388"/>
    <b v="1"/>
    <s v="technology/hardware"/>
    <x v="2"/>
    <x v="30"/>
    <x v="1977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n v="282.65966789667897"/>
    <x v="0"/>
    <s v="USD"/>
    <n v="1447909140"/>
    <n v="1444734146"/>
    <b v="1"/>
    <n v="813"/>
    <b v="1"/>
    <s v="technology/hardware"/>
    <x v="2"/>
    <x v="30"/>
    <x v="1978"/>
  </r>
  <r>
    <n v="1980"/>
    <s v="YOUMO - Your Smart Modular Power Strip"/>
    <s v="Multi-power charging that is smarter, stylish and designed for you."/>
    <n v="50000"/>
    <n v="177412.01"/>
    <n v="3.5482402000000004"/>
    <x v="0"/>
    <n v="91.214401028277635"/>
    <x v="12"/>
    <s v="EUR"/>
    <n v="1459684862"/>
    <n v="1456232462"/>
    <b v="1"/>
    <n v="1945"/>
    <b v="1"/>
    <s v="technology/hardware"/>
    <x v="2"/>
    <x v="3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n v="31.75"/>
    <x v="5"/>
    <s v="CAD"/>
    <n v="1404926665"/>
    <n v="1402334665"/>
    <b v="0"/>
    <n v="12"/>
    <b v="0"/>
    <s v="photography/people"/>
    <x v="8"/>
    <x v="31"/>
    <x v="198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e v="#DIV/0!"/>
    <x v="7"/>
    <s v="HKD"/>
    <n v="1480863887"/>
    <n v="1478268287"/>
    <b v="0"/>
    <n v="0"/>
    <b v="0"/>
    <s v="photography/people"/>
    <x v="8"/>
    <x v="31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n v="88.6875"/>
    <x v="0"/>
    <s v="USD"/>
    <n v="1472799600"/>
    <n v="1470874618"/>
    <b v="0"/>
    <n v="16"/>
    <b v="0"/>
    <s v="photography/people"/>
    <x v="8"/>
    <x v="31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n v="453.14285714285717"/>
    <x v="0"/>
    <s v="USD"/>
    <n v="1417377481"/>
    <n v="1412189881"/>
    <b v="0"/>
    <n v="7"/>
    <b v="0"/>
    <s v="photography/people"/>
    <x v="8"/>
    <x v="3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n v="12.75"/>
    <x v="1"/>
    <s v="GBP"/>
    <n v="1470178800"/>
    <n v="1467650771"/>
    <b v="0"/>
    <n v="4"/>
    <b v="0"/>
    <s v="photography/people"/>
    <x v="8"/>
    <x v="3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n v="1"/>
    <x v="1"/>
    <s v="GBP"/>
    <n v="1457947483"/>
    <n v="1455359083"/>
    <b v="0"/>
    <n v="1"/>
    <b v="0"/>
    <s v="photography/people"/>
    <x v="8"/>
    <x v="31"/>
    <x v="1985"/>
  </r>
  <r>
    <n v="1987"/>
    <s v="Ethiopia: Beheld"/>
    <s v="A collection of images that depicts the beauty and diversity within Ethiopia"/>
    <n v="5500"/>
    <n v="2336"/>
    <n v="0.42472727272727273"/>
    <x v="2"/>
    <n v="83.428571428571431"/>
    <x v="1"/>
    <s v="GBP"/>
    <n v="1425223276"/>
    <n v="1422631276"/>
    <b v="0"/>
    <n v="28"/>
    <b v="0"/>
    <s v="photography/people"/>
    <x v="8"/>
    <x v="31"/>
    <x v="1986"/>
  </r>
  <r>
    <n v="1988"/>
    <s v="Phillip Michael Photography"/>
    <s v="Expressing art in an image!"/>
    <n v="6000"/>
    <n v="25"/>
    <n v="4.1666666666666666E-3"/>
    <x v="2"/>
    <n v="25"/>
    <x v="0"/>
    <s v="USD"/>
    <n v="1440094742"/>
    <n v="1437502742"/>
    <b v="0"/>
    <n v="1"/>
    <b v="0"/>
    <s v="photography/people"/>
    <x v="8"/>
    <x v="31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n v="50"/>
    <x v="0"/>
    <s v="USD"/>
    <n v="1481473208"/>
    <n v="1478881208"/>
    <b v="0"/>
    <n v="1"/>
    <b v="0"/>
    <s v="photography/people"/>
    <x v="8"/>
    <x v="31"/>
    <x v="1988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n v="101.8"/>
    <x v="0"/>
    <s v="USD"/>
    <n v="1455338532"/>
    <n v="1454042532"/>
    <b v="0"/>
    <n v="5"/>
    <b v="0"/>
    <s v="photography/people"/>
    <x v="8"/>
    <x v="31"/>
    <x v="1989"/>
  </r>
  <r>
    <n v="1991"/>
    <s v="Portraits of Resilience"/>
    <s v="Taking (and giving) professional portraits of survivors of human trafficking in Myanmar."/>
    <n v="2000"/>
    <n v="140"/>
    <n v="7.0000000000000007E-2"/>
    <x v="2"/>
    <n v="46.666666666666664"/>
    <x v="0"/>
    <s v="USD"/>
    <n v="1435958786"/>
    <n v="1434144386"/>
    <b v="0"/>
    <n v="3"/>
    <b v="0"/>
    <s v="photography/people"/>
    <x v="8"/>
    <x v="31"/>
    <x v="1990"/>
  </r>
  <r>
    <n v="1992"/>
    <s v="The Wonderful World of Princes &amp; Princesses"/>
    <s v="A complete revamp of all the Disney Princes &amp; Princesses!"/>
    <n v="1500"/>
    <n v="2"/>
    <n v="1.3333333333333333E-3"/>
    <x v="2"/>
    <n v="1"/>
    <x v="0"/>
    <s v="USD"/>
    <n v="1424229991"/>
    <n v="1421637991"/>
    <b v="0"/>
    <n v="2"/>
    <b v="0"/>
    <s v="photography/people"/>
    <x v="8"/>
    <x v="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e v="#DIV/0!"/>
    <x v="1"/>
    <s v="GBP"/>
    <n v="1450706837"/>
    <n v="1448114837"/>
    <b v="0"/>
    <n v="0"/>
    <b v="0"/>
    <s v="photography/people"/>
    <x v="8"/>
    <x v="31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e v="#DIV/0!"/>
    <x v="0"/>
    <s v="USD"/>
    <n v="1481072942"/>
    <n v="1475885342"/>
    <b v="0"/>
    <n v="0"/>
    <b v="0"/>
    <s v="photography/people"/>
    <x v="8"/>
    <x v="31"/>
    <x v="1993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n v="26"/>
    <x v="5"/>
    <s v="CAD"/>
    <n v="1437082736"/>
    <n v="1435354736"/>
    <b v="0"/>
    <n v="3"/>
    <b v="0"/>
    <s v="photography/people"/>
    <x v="8"/>
    <x v="31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e v="#DIV/0!"/>
    <x v="0"/>
    <s v="USD"/>
    <n v="1405021211"/>
    <n v="1402429211"/>
    <b v="0"/>
    <n v="0"/>
    <b v="0"/>
    <s v="photography/people"/>
    <x v="8"/>
    <x v="3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e v="#DIV/0!"/>
    <x v="0"/>
    <s v="USD"/>
    <n v="1409091612"/>
    <n v="1406499612"/>
    <b v="0"/>
    <n v="0"/>
    <b v="0"/>
    <s v="photography/people"/>
    <x v="8"/>
    <x v="31"/>
    <x v="1996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n v="218.33333333333334"/>
    <x v="0"/>
    <s v="USD"/>
    <n v="1406861438"/>
    <n v="1402973438"/>
    <b v="0"/>
    <n v="3"/>
    <b v="0"/>
    <s v="photography/people"/>
    <x v="8"/>
    <x v="31"/>
    <x v="1997"/>
  </r>
  <r>
    <n v="1999"/>
    <s v="Planet Venus"/>
    <s v="This is a portrait photo project aiming to inspire women to explore themselves and live their passion"/>
    <n v="31000"/>
    <n v="236"/>
    <n v="7.6129032258064515E-3"/>
    <x v="2"/>
    <n v="33.714285714285715"/>
    <x v="1"/>
    <s v="GBP"/>
    <n v="1415882108"/>
    <n v="1413286508"/>
    <b v="0"/>
    <n v="7"/>
    <b v="0"/>
    <s v="photography/people"/>
    <x v="8"/>
    <x v="31"/>
    <x v="1998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n v="25"/>
    <x v="5"/>
    <s v="CAD"/>
    <n v="1452120613"/>
    <n v="1449528613"/>
    <b v="0"/>
    <n v="25"/>
    <b v="0"/>
    <s v="photography/people"/>
    <x v="8"/>
    <x v="31"/>
    <x v="1999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n v="128.38790470372632"/>
    <x v="12"/>
    <s v="EUR"/>
    <n v="1434139200"/>
    <n v="1431406916"/>
    <b v="1"/>
    <n v="1637"/>
    <b v="1"/>
    <s v="technology/hardware"/>
    <x v="2"/>
    <x v="3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n v="78.834261818181815"/>
    <x v="0"/>
    <s v="USD"/>
    <n v="1485191143"/>
    <n v="1482599143"/>
    <b v="1"/>
    <n v="1375"/>
    <b v="1"/>
    <s v="technology/hardware"/>
    <x v="2"/>
    <x v="30"/>
    <x v="2001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n v="91.764705882352942"/>
    <x v="0"/>
    <s v="USD"/>
    <n v="1278111600"/>
    <n v="1276830052"/>
    <b v="1"/>
    <n v="17"/>
    <b v="1"/>
    <s v="technology/hardware"/>
    <x v="2"/>
    <x v="3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n v="331.10237288135596"/>
    <x v="0"/>
    <s v="USD"/>
    <n v="1405002663"/>
    <n v="1402410663"/>
    <b v="1"/>
    <n v="354"/>
    <b v="1"/>
    <s v="technology/hardware"/>
    <x v="2"/>
    <x v="30"/>
    <x v="200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n v="194.26193717277485"/>
    <x v="0"/>
    <s v="USD"/>
    <n v="1381895940"/>
    <n v="1379532618"/>
    <b v="1"/>
    <n v="191"/>
    <b v="1"/>
    <s v="technology/hardware"/>
    <x v="2"/>
    <x v="3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n v="408.97689768976898"/>
    <x v="0"/>
    <s v="USD"/>
    <n v="1417611645"/>
    <n v="1414584045"/>
    <b v="1"/>
    <n v="303"/>
    <b v="1"/>
    <s v="technology/hardware"/>
    <x v="2"/>
    <x v="30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n v="84.459270072992695"/>
    <x v="0"/>
    <s v="USD"/>
    <n v="1282622400"/>
    <n v="1276891586"/>
    <b v="1"/>
    <n v="137"/>
    <b v="1"/>
    <s v="technology/hardware"/>
    <x v="2"/>
    <x v="3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n v="44.853658536585364"/>
    <x v="0"/>
    <s v="USD"/>
    <n v="1316442622"/>
    <n v="1312641022"/>
    <b v="1"/>
    <n v="41"/>
    <b v="1"/>
    <s v="technology/hardware"/>
    <x v="2"/>
    <x v="30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n v="383.3643216080402"/>
    <x v="12"/>
    <s v="EUR"/>
    <n v="1479890743"/>
    <n v="1476776743"/>
    <b v="1"/>
    <n v="398"/>
    <b v="1"/>
    <s v="technology/hardware"/>
    <x v="2"/>
    <x v="30"/>
    <x v="2008"/>
  </r>
  <r>
    <n v="2010"/>
    <s v="Weighitz: Weigh Smarter"/>
    <s v="Weighitz are miniature smart scales designed to weigh anything in the home."/>
    <n v="30000"/>
    <n v="96015.9"/>
    <n v="3.2005299999999997"/>
    <x v="0"/>
    <n v="55.276856649395505"/>
    <x v="0"/>
    <s v="USD"/>
    <n v="1471564491"/>
    <n v="1468972491"/>
    <b v="1"/>
    <n v="1737"/>
    <b v="1"/>
    <s v="technology/hardware"/>
    <x v="2"/>
    <x v="3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n v="422.02059732234807"/>
    <x v="15"/>
    <s v="EUR"/>
    <n v="1452553200"/>
    <n v="1449650173"/>
    <b v="1"/>
    <n v="971"/>
    <b v="1"/>
    <s v="technology/hardware"/>
    <x v="2"/>
    <x v="3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n v="64.180327868852459"/>
    <x v="0"/>
    <s v="USD"/>
    <n v="1423165441"/>
    <n v="1420573441"/>
    <b v="1"/>
    <n v="183"/>
    <b v="1"/>
    <s v="technology/hardware"/>
    <x v="2"/>
    <x v="30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n v="173.57781674704077"/>
    <x v="0"/>
    <s v="USD"/>
    <n v="1468019014"/>
    <n v="1462835014"/>
    <b v="1"/>
    <n v="4562"/>
    <b v="1"/>
    <s v="technology/hardware"/>
    <x v="2"/>
    <x v="30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n v="88.601680840609291"/>
    <x v="0"/>
    <s v="USD"/>
    <n v="1364184539"/>
    <n v="1361250539"/>
    <b v="1"/>
    <n v="26457"/>
    <b v="1"/>
    <s v="technology/hardware"/>
    <x v="2"/>
    <x v="30"/>
    <x v="2013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n v="50.222283950617282"/>
    <x v="0"/>
    <s v="USD"/>
    <n v="1315602163"/>
    <n v="1313010163"/>
    <b v="1"/>
    <n v="162"/>
    <b v="1"/>
    <s v="technology/hardware"/>
    <x v="2"/>
    <x v="30"/>
    <x v="2014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n v="192.38876826722338"/>
    <x v="0"/>
    <s v="USD"/>
    <n v="1362863299"/>
    <n v="1360271299"/>
    <b v="1"/>
    <n v="479"/>
    <b v="1"/>
    <s v="technology/hardware"/>
    <x v="2"/>
    <x v="30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n v="73.416901408450698"/>
    <x v="0"/>
    <s v="USD"/>
    <n v="1332561600"/>
    <n v="1329873755"/>
    <b v="1"/>
    <n v="426"/>
    <b v="1"/>
    <s v="technology/hardware"/>
    <x v="2"/>
    <x v="3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n v="147.68495555555555"/>
    <x v="17"/>
    <s v="EUR"/>
    <n v="1439455609"/>
    <n v="1436863609"/>
    <b v="1"/>
    <n v="450"/>
    <b v="1"/>
    <s v="technology/hardware"/>
    <x v="2"/>
    <x v="30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n v="108.96848314606741"/>
    <x v="0"/>
    <s v="USD"/>
    <n v="1474563621"/>
    <n v="1471971621"/>
    <b v="1"/>
    <n v="1780"/>
    <b v="1"/>
    <s v="technology/hardware"/>
    <x v="2"/>
    <x v="30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n v="23.647540983606557"/>
    <x v="0"/>
    <s v="USD"/>
    <n v="1400108640"/>
    <n v="1396923624"/>
    <b v="1"/>
    <n v="122"/>
    <b v="1"/>
    <s v="technology/hardware"/>
    <x v="2"/>
    <x v="3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n v="147.94736842105263"/>
    <x v="0"/>
    <s v="USD"/>
    <n v="1411522897"/>
    <n v="1407634897"/>
    <b v="1"/>
    <n v="95"/>
    <b v="1"/>
    <s v="technology/hardware"/>
    <x v="2"/>
    <x v="30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n v="385.03692307692307"/>
    <x v="0"/>
    <s v="USD"/>
    <n v="1465652372"/>
    <n v="1463060372"/>
    <b v="1"/>
    <n v="325"/>
    <b v="1"/>
    <s v="technology/hardware"/>
    <x v="2"/>
    <x v="30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n v="457.39093484419266"/>
    <x v="0"/>
    <s v="USD"/>
    <n v="1434017153"/>
    <n v="1431425153"/>
    <b v="1"/>
    <n v="353"/>
    <b v="1"/>
    <s v="technology/hardware"/>
    <x v="2"/>
    <x v="30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n v="222.99047619047619"/>
    <x v="0"/>
    <s v="USD"/>
    <n v="1344826800"/>
    <n v="1341875544"/>
    <b v="1"/>
    <n v="105"/>
    <b v="1"/>
    <s v="technology/hardware"/>
    <x v="2"/>
    <x v="3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n v="220.74074074074073"/>
    <x v="12"/>
    <s v="EUR"/>
    <n v="1433996746"/>
    <n v="1431404746"/>
    <b v="1"/>
    <n v="729"/>
    <b v="1"/>
    <s v="technology/hardware"/>
    <x v="2"/>
    <x v="30"/>
    <x v="2024"/>
  </r>
  <r>
    <n v="2026"/>
    <s v="MIDI Sprout - Biodata Sonification Device"/>
    <s v="MIDI Sprout enables plants to play synthesizers in real time."/>
    <n v="25000"/>
    <n v="33370.769999999997"/>
    <n v="1.3348307999999998"/>
    <x v="0"/>
    <n v="73.503898678414089"/>
    <x v="0"/>
    <s v="USD"/>
    <n v="1398052740"/>
    <n v="1394127585"/>
    <b v="1"/>
    <n v="454"/>
    <b v="1"/>
    <s v="technology/hardware"/>
    <x v="2"/>
    <x v="3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n v="223.09647495361781"/>
    <x v="0"/>
    <s v="USD"/>
    <n v="1427740319"/>
    <n v="1423855919"/>
    <b v="1"/>
    <n v="539"/>
    <b v="1"/>
    <s v="technology/hardware"/>
    <x v="2"/>
    <x v="30"/>
    <x v="2026"/>
  </r>
  <r>
    <n v="2028"/>
    <s v="Building the Open Source Bussard Fusion Reactor "/>
    <s v="Building an open source Bussard fusion reactor, aka the Polywell."/>
    <n v="3000"/>
    <n v="3785"/>
    <n v="1.2616666666666667"/>
    <x v="0"/>
    <n v="47.911392405063289"/>
    <x v="0"/>
    <s v="USD"/>
    <n v="1268690100"/>
    <n v="1265493806"/>
    <b v="1"/>
    <n v="79"/>
    <b v="1"/>
    <s v="technology/hardware"/>
    <x v="2"/>
    <x v="30"/>
    <x v="2027"/>
  </r>
  <r>
    <n v="2029"/>
    <s v="Lumin8 Pro"/>
    <s v="Lumin8 Pro is a fun and easy to use light controller that makes light dance to your favorite music."/>
    <n v="2500"/>
    <n v="9030"/>
    <n v="3.6120000000000001"/>
    <x v="0"/>
    <n v="96.063829787234042"/>
    <x v="0"/>
    <s v="USD"/>
    <n v="1409099481"/>
    <n v="1406507481"/>
    <b v="1"/>
    <n v="94"/>
    <b v="1"/>
    <s v="technology/hardware"/>
    <x v="2"/>
    <x v="30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n v="118.6144"/>
    <x v="1"/>
    <s v="GBP"/>
    <n v="1354233296"/>
    <n v="1351641296"/>
    <b v="1"/>
    <n v="625"/>
    <b v="1"/>
    <s v="technology/hardware"/>
    <x v="2"/>
    <x v="30"/>
    <x v="2029"/>
  </r>
  <r>
    <n v="2031"/>
    <s v="Linkio: the $100 Smart Home Devices Solution"/>
    <s v="With Linkio you can use your smartphone to control every electronic you own- for only $100!"/>
    <n v="50000"/>
    <n v="60175"/>
    <n v="1.2035"/>
    <x v="0"/>
    <n v="118.45472440944881"/>
    <x v="9"/>
    <s v="EUR"/>
    <n v="1420765200"/>
    <n v="1417506853"/>
    <b v="1"/>
    <n v="508"/>
    <b v="1"/>
    <s v="technology/hardware"/>
    <x v="2"/>
    <x v="3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n v="143.21468926553672"/>
    <x v="0"/>
    <s v="USD"/>
    <n v="1481778000"/>
    <n v="1479216874"/>
    <b v="1"/>
    <n v="531"/>
    <b v="1"/>
    <s v="technology/hardware"/>
    <x v="2"/>
    <x v="3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n v="282.71518987341773"/>
    <x v="0"/>
    <s v="USD"/>
    <n v="1398477518"/>
    <n v="1395885518"/>
    <b v="1"/>
    <n v="158"/>
    <b v="1"/>
    <s v="technology/hardware"/>
    <x v="2"/>
    <x v="30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n v="593.93620078740162"/>
    <x v="0"/>
    <s v="USD"/>
    <n v="1430981880"/>
    <n v="1426216033"/>
    <b v="1"/>
    <n v="508"/>
    <b v="1"/>
    <s v="technology/hardware"/>
    <x v="2"/>
    <x v="3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n v="262.15704968944101"/>
    <x v="0"/>
    <s v="USD"/>
    <n v="1450486800"/>
    <n v="1446562807"/>
    <b v="1"/>
    <n v="644"/>
    <b v="1"/>
    <s v="technology/hardware"/>
    <x v="2"/>
    <x v="3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n v="46.580778301886795"/>
    <x v="0"/>
    <s v="USD"/>
    <n v="1399668319"/>
    <n v="1397076319"/>
    <b v="1"/>
    <n v="848"/>
    <b v="1"/>
    <s v="technology/hardware"/>
    <x v="2"/>
    <x v="30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n v="70.041118881118877"/>
    <x v="0"/>
    <s v="USD"/>
    <n v="1388383353"/>
    <n v="1383195753"/>
    <b v="1"/>
    <n v="429"/>
    <b v="1"/>
    <s v="technology/hardware"/>
    <x v="2"/>
    <x v="30"/>
    <x v="2036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n v="164.90686274509804"/>
    <x v="1"/>
    <s v="GBP"/>
    <n v="1372701600"/>
    <n v="1369895421"/>
    <b v="1"/>
    <n v="204"/>
    <b v="1"/>
    <s v="technology/hardware"/>
    <x v="2"/>
    <x v="30"/>
    <x v="2037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n v="449.26385224274406"/>
    <x v="0"/>
    <s v="USD"/>
    <n v="1480568340"/>
    <n v="1477996325"/>
    <b v="1"/>
    <n v="379"/>
    <b v="1"/>
    <s v="technology/hardware"/>
    <x v="2"/>
    <x v="30"/>
    <x v="2038"/>
  </r>
  <r>
    <n v="2040"/>
    <s v="Programmable Capacitor"/>
    <s v="4.29 Billion+ Capacitor Combinations._x000a_No Coding Required."/>
    <n v="3000"/>
    <n v="7445.14"/>
    <n v="2.4817133333333334"/>
    <x v="0"/>
    <n v="27.472841328413285"/>
    <x v="0"/>
    <s v="USD"/>
    <n v="1384557303"/>
    <n v="1383257703"/>
    <b v="1"/>
    <n v="271"/>
    <b v="1"/>
    <s v="technology/hardware"/>
    <x v="2"/>
    <x v="3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n v="143.97499999999999"/>
    <x v="0"/>
    <s v="USD"/>
    <n v="1478785027"/>
    <n v="1476189427"/>
    <b v="0"/>
    <n v="120"/>
    <b v="1"/>
    <s v="technology/hardware"/>
    <x v="2"/>
    <x v="30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n v="88.23571428571428"/>
    <x v="0"/>
    <s v="USD"/>
    <n v="1453481974"/>
    <n v="1448297974"/>
    <b v="0"/>
    <n v="140"/>
    <b v="1"/>
    <s v="technology/hardware"/>
    <x v="2"/>
    <x v="30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n v="36.326424870466319"/>
    <x v="0"/>
    <s v="USD"/>
    <n v="1481432340"/>
    <n v="1476764077"/>
    <b v="0"/>
    <n v="193"/>
    <b v="1"/>
    <s v="technology/hardware"/>
    <x v="2"/>
    <x v="30"/>
    <x v="2042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n v="90.177777777777777"/>
    <x v="0"/>
    <s v="USD"/>
    <n v="1434212714"/>
    <n v="1431620714"/>
    <b v="0"/>
    <n v="180"/>
    <b v="1"/>
    <s v="technology/hardware"/>
    <x v="2"/>
    <x v="30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n v="152.62361216730039"/>
    <x v="0"/>
    <s v="USD"/>
    <n v="1341799647"/>
    <n v="1339207647"/>
    <b v="0"/>
    <n v="263"/>
    <b v="1"/>
    <s v="technology/hardware"/>
    <x v="2"/>
    <x v="30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n v="55.806451612903224"/>
    <x v="0"/>
    <s v="USD"/>
    <n v="1369282044"/>
    <n v="1366690044"/>
    <b v="0"/>
    <n v="217"/>
    <b v="1"/>
    <s v="technology/hardware"/>
    <x v="2"/>
    <x v="30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n v="227.85327313769753"/>
    <x v="2"/>
    <s v="AUD"/>
    <n v="1429228800"/>
    <n v="1426714870"/>
    <b v="0"/>
    <n v="443"/>
    <b v="1"/>
    <s v="technology/hardware"/>
    <x v="2"/>
    <x v="3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n v="91.82989803350327"/>
    <x v="0"/>
    <s v="USD"/>
    <n v="1369323491"/>
    <n v="1366731491"/>
    <b v="0"/>
    <n v="1373"/>
    <b v="1"/>
    <s v="technology/hardware"/>
    <x v="2"/>
    <x v="30"/>
    <x v="2047"/>
  </r>
  <r>
    <n v="2049"/>
    <s v="LOCK8 - the World's First Smart Bike Lock"/>
    <s v="Keyless. Alarm secured. GPS tracking."/>
    <n v="50000"/>
    <n v="60095.35"/>
    <n v="1.2019070000000001"/>
    <x v="0"/>
    <n v="80.991037735849048"/>
    <x v="1"/>
    <s v="GBP"/>
    <n v="1386025140"/>
    <n v="1382963963"/>
    <b v="0"/>
    <n v="742"/>
    <b v="1"/>
    <s v="technology/hardware"/>
    <x v="2"/>
    <x v="3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n v="278.39411764705881"/>
    <x v="0"/>
    <s v="USD"/>
    <n v="1433036578"/>
    <n v="1429580578"/>
    <b v="0"/>
    <n v="170"/>
    <b v="1"/>
    <s v="technology/hardware"/>
    <x v="2"/>
    <x v="3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n v="43.095041322314053"/>
    <x v="0"/>
    <s v="USD"/>
    <n v="1388017937"/>
    <n v="1385425937"/>
    <b v="0"/>
    <n v="242"/>
    <b v="1"/>
    <s v="technology/hardware"/>
    <x v="2"/>
    <x v="30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n v="326.29205175600737"/>
    <x v="0"/>
    <s v="USD"/>
    <n v="1455933653"/>
    <n v="1452045653"/>
    <b v="0"/>
    <n v="541"/>
    <b v="1"/>
    <s v="technology/hardware"/>
    <x v="2"/>
    <x v="30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n v="41.743801652892564"/>
    <x v="0"/>
    <s v="USD"/>
    <n v="1448466551"/>
    <n v="1445870951"/>
    <b v="0"/>
    <n v="121"/>
    <b v="1"/>
    <s v="technology/hardware"/>
    <x v="2"/>
    <x v="30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n v="64.020933977455712"/>
    <x v="1"/>
    <s v="GBP"/>
    <n v="1399033810"/>
    <n v="1396441810"/>
    <b v="0"/>
    <n v="621"/>
    <b v="1"/>
    <s v="technology/hardware"/>
    <x v="2"/>
    <x v="30"/>
    <x v="2053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n v="99.455445544554451"/>
    <x v="0"/>
    <s v="USD"/>
    <n v="1417579200"/>
    <n v="1415031043"/>
    <b v="0"/>
    <n v="101"/>
    <b v="1"/>
    <s v="technology/hardware"/>
    <x v="2"/>
    <x v="3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n v="138.49458483754512"/>
    <x v="0"/>
    <s v="USD"/>
    <n v="1366222542"/>
    <n v="1363630542"/>
    <b v="0"/>
    <n v="554"/>
    <b v="1"/>
    <s v="technology/hardware"/>
    <x v="2"/>
    <x v="30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n v="45.547792792792798"/>
    <x v="1"/>
    <s v="GBP"/>
    <n v="1456487532"/>
    <n v="1453895532"/>
    <b v="0"/>
    <n v="666"/>
    <b v="1"/>
    <s v="technology/hardware"/>
    <x v="2"/>
    <x v="30"/>
    <x v="2056"/>
  </r>
  <r>
    <n v="2058"/>
    <s v="Raspberry Pi Debug Clip"/>
    <s v="Making using the serial terminal on the Raspberry Pi as easy as Pi!"/>
    <n v="2560"/>
    <n v="4308"/>
    <n v="1.6828125"/>
    <x v="0"/>
    <n v="10.507317073170732"/>
    <x v="1"/>
    <s v="GBP"/>
    <n v="1425326400"/>
    <n v="1421916830"/>
    <b v="0"/>
    <n v="410"/>
    <b v="1"/>
    <s v="technology/hardware"/>
    <x v="2"/>
    <x v="3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n v="114.76533333333333"/>
    <x v="0"/>
    <s v="USD"/>
    <n v="1454277540"/>
    <n v="1450880854"/>
    <b v="0"/>
    <n v="375"/>
    <b v="1"/>
    <s v="technology/hardware"/>
    <x v="2"/>
    <x v="3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n v="35.997067448680355"/>
    <x v="0"/>
    <s v="USD"/>
    <n v="1406129150"/>
    <n v="1400945150"/>
    <b v="0"/>
    <n v="1364"/>
    <b v="1"/>
    <s v="technology/hardware"/>
    <x v="2"/>
    <x v="3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n v="154.17142857142858"/>
    <x v="0"/>
    <s v="USD"/>
    <n v="1483208454"/>
    <n v="1480616454"/>
    <b v="0"/>
    <n v="35"/>
    <b v="1"/>
    <s v="technology/hardware"/>
    <x v="2"/>
    <x v="30"/>
    <x v="206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n v="566.38916256157631"/>
    <x v="8"/>
    <s v="DKK"/>
    <n v="1458807098"/>
    <n v="1456218698"/>
    <b v="0"/>
    <n v="203"/>
    <b v="1"/>
    <s v="technology/hardware"/>
    <x v="2"/>
    <x v="30"/>
    <x v="2061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n v="120.85714285714286"/>
    <x v="12"/>
    <s v="EUR"/>
    <n v="1463333701"/>
    <n v="1460482501"/>
    <b v="0"/>
    <n v="49"/>
    <b v="1"/>
    <s v="technology/hardware"/>
    <x v="2"/>
    <x v="30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n v="86.163845492085343"/>
    <x v="0"/>
    <s v="USD"/>
    <n v="1370001600"/>
    <n v="1366879523"/>
    <b v="0"/>
    <n v="5812"/>
    <b v="1"/>
    <s v="technology/hardware"/>
    <x v="2"/>
    <x v="3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n v="51.212114395886893"/>
    <x v="1"/>
    <s v="GBP"/>
    <n v="1387958429"/>
    <n v="1385366429"/>
    <b v="0"/>
    <n v="1556"/>
    <b v="1"/>
    <s v="technology/hardware"/>
    <x v="2"/>
    <x v="30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n v="67.261538461538464"/>
    <x v="0"/>
    <s v="USD"/>
    <n v="1408818683"/>
    <n v="1406226683"/>
    <b v="0"/>
    <n v="65"/>
    <b v="1"/>
    <s v="technology/hardware"/>
    <x v="2"/>
    <x v="30"/>
    <x v="2065"/>
  </r>
  <r>
    <n v="2067"/>
    <s v="Luminite (LED lighting)"/>
    <s v="The next generation of premium quality LED lighting. Extreme power efficiency in a small package."/>
    <n v="495"/>
    <n v="628"/>
    <n v="1.2686868686868686"/>
    <x v="0"/>
    <n v="62.8"/>
    <x v="1"/>
    <s v="GBP"/>
    <n v="1432499376"/>
    <n v="1429648176"/>
    <b v="0"/>
    <n v="10"/>
    <b v="1"/>
    <s v="technology/hardware"/>
    <x v="2"/>
    <x v="30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n v="346.13118421052633"/>
    <x v="0"/>
    <s v="USD"/>
    <n v="1476994315"/>
    <n v="1474402315"/>
    <b v="0"/>
    <n v="76"/>
    <b v="1"/>
    <s v="technology/hardware"/>
    <x v="2"/>
    <x v="30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n v="244.11912547528519"/>
    <x v="0"/>
    <s v="USD"/>
    <n v="1451776791"/>
    <n v="1449098391"/>
    <b v="0"/>
    <n v="263"/>
    <b v="1"/>
    <s v="technology/hardware"/>
    <x v="2"/>
    <x v="30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n v="259.25424836601309"/>
    <x v="12"/>
    <s v="EUR"/>
    <n v="1467128723"/>
    <n v="1464536723"/>
    <b v="0"/>
    <n v="1530"/>
    <b v="1"/>
    <s v="technology/hardware"/>
    <x v="2"/>
    <x v="3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n v="201.96402877697841"/>
    <x v="0"/>
    <s v="USD"/>
    <n v="1475390484"/>
    <n v="1471502484"/>
    <b v="0"/>
    <n v="278"/>
    <b v="1"/>
    <s v="technology/hardware"/>
    <x v="2"/>
    <x v="30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n v="226.20857142857142"/>
    <x v="0"/>
    <s v="USD"/>
    <n v="1462629432"/>
    <n v="1460037432"/>
    <b v="0"/>
    <n v="350"/>
    <b v="1"/>
    <s v="technology/hardware"/>
    <x v="2"/>
    <x v="30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n v="324.69"/>
    <x v="0"/>
    <s v="USD"/>
    <n v="1431100918"/>
    <n v="1427212918"/>
    <b v="0"/>
    <n v="470"/>
    <b v="1"/>
    <s v="technology/hardware"/>
    <x v="2"/>
    <x v="30"/>
    <x v="2072"/>
  </r>
  <r>
    <n v="2074"/>
    <s v="Advanced Simulation Products - PC Gaming Controllers"/>
    <s v="Creating PC gaming controllers to bring your gaming experience to a new level."/>
    <n v="600"/>
    <n v="615"/>
    <n v="1.0249999999999999"/>
    <x v="0"/>
    <n v="205"/>
    <x v="0"/>
    <s v="USD"/>
    <n v="1462564182"/>
    <n v="1459972182"/>
    <b v="0"/>
    <n v="3"/>
    <b v="1"/>
    <s v="technology/hardware"/>
    <x v="2"/>
    <x v="30"/>
    <x v="2073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n v="20.465926829268295"/>
    <x v="0"/>
    <s v="USD"/>
    <n v="1374769288"/>
    <n v="1372177288"/>
    <b v="0"/>
    <n v="8200"/>
    <b v="1"/>
    <s v="technology/hardware"/>
    <x v="2"/>
    <x v="30"/>
    <x v="2074"/>
  </r>
  <r>
    <n v="2076"/>
    <s v="Earin - The Worlds Smallest Wireless Earbuds"/>
    <s v="Wireless earbuds filled with sound, yet so small they are almost invisible!"/>
    <n v="179000"/>
    <n v="972594.99"/>
    <n v="5.4334915642458101"/>
    <x v="0"/>
    <n v="116.35303146309367"/>
    <x v="1"/>
    <s v="GBP"/>
    <n v="1406149689"/>
    <n v="1402693689"/>
    <b v="0"/>
    <n v="8359"/>
    <b v="1"/>
    <s v="technology/hardware"/>
    <x v="2"/>
    <x v="30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n v="307.20212765957444"/>
    <x v="0"/>
    <s v="USD"/>
    <n v="1433538000"/>
    <n v="1428541276"/>
    <b v="0"/>
    <n v="188"/>
    <b v="1"/>
    <s v="technology/hardware"/>
    <x v="2"/>
    <x v="3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n v="546.6875"/>
    <x v="3"/>
    <s v="EUR"/>
    <n v="1482085857"/>
    <n v="1479493857"/>
    <b v="0"/>
    <n v="48"/>
    <b v="1"/>
    <s v="technology/hardware"/>
    <x v="2"/>
    <x v="30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n v="47.474464579901152"/>
    <x v="1"/>
    <s v="GBP"/>
    <n v="1435258800"/>
    <n v="1432659793"/>
    <b v="0"/>
    <n v="607"/>
    <b v="1"/>
    <s v="technology/hardware"/>
    <x v="2"/>
    <x v="3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n v="101.56"/>
    <x v="0"/>
    <s v="USD"/>
    <n v="1447286300"/>
    <n v="1444690700"/>
    <b v="0"/>
    <n v="50"/>
    <b v="1"/>
    <s v="technology/hardware"/>
    <x v="2"/>
    <x v="3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n v="72.909090909090907"/>
    <x v="0"/>
    <s v="USD"/>
    <n v="1337144340"/>
    <n v="1333597555"/>
    <b v="0"/>
    <n v="55"/>
    <b v="1"/>
    <s v="music/indie rock"/>
    <x v="4"/>
    <x v="14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n v="43.710526315789473"/>
    <x v="0"/>
    <s v="USD"/>
    <n v="1322106796"/>
    <n v="1316919196"/>
    <b v="0"/>
    <n v="38"/>
    <b v="1"/>
    <s v="music/indie rock"/>
    <x v="4"/>
    <x v="14"/>
    <x v="2081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n v="34"/>
    <x v="0"/>
    <s v="USD"/>
    <n v="1338830395"/>
    <n v="1336238395"/>
    <b v="0"/>
    <n v="25"/>
    <b v="1"/>
    <s v="music/indie rock"/>
    <x v="4"/>
    <x v="14"/>
    <x v="2082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n v="70.652173913043484"/>
    <x v="0"/>
    <s v="USD"/>
    <n v="1399186740"/>
    <n v="1396468782"/>
    <b v="0"/>
    <n v="46"/>
    <b v="1"/>
    <s v="music/indie rock"/>
    <x v="4"/>
    <x v="1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n v="89.301204819277103"/>
    <x v="0"/>
    <s v="USD"/>
    <n v="1342382587"/>
    <n v="1339790587"/>
    <b v="0"/>
    <n v="83"/>
    <b v="1"/>
    <s v="music/indie rock"/>
    <x v="4"/>
    <x v="14"/>
    <x v="208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n v="115.08571428571429"/>
    <x v="0"/>
    <s v="USD"/>
    <n v="1323838740"/>
    <n v="1321200332"/>
    <b v="0"/>
    <n v="35"/>
    <b v="1"/>
    <s v="music/indie rock"/>
    <x v="4"/>
    <x v="14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n v="62.12"/>
    <x v="0"/>
    <s v="USD"/>
    <n v="1315457658"/>
    <n v="1312865658"/>
    <b v="0"/>
    <n v="25"/>
    <b v="1"/>
    <s v="music/indie rock"/>
    <x v="4"/>
    <x v="14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n v="46.204266666666669"/>
    <x v="0"/>
    <s v="USD"/>
    <n v="1284177540"/>
    <n v="1281028152"/>
    <b v="0"/>
    <n v="75"/>
    <b v="1"/>
    <s v="music/indie rock"/>
    <x v="4"/>
    <x v="14"/>
    <x v="2087"/>
  </r>
  <r>
    <n v="2089"/>
    <s v="Little Moses EP"/>
    <s v="Little Moses is trying to record their first EP, and we can't do it without your help!"/>
    <n v="2500"/>
    <n v="3010.01"/>
    <n v="1.2040040000000001"/>
    <x v="0"/>
    <n v="48.54854838709678"/>
    <x v="0"/>
    <s v="USD"/>
    <n v="1375408194"/>
    <n v="1372384194"/>
    <b v="0"/>
    <n v="62"/>
    <b v="1"/>
    <s v="music/indie rock"/>
    <x v="4"/>
    <x v="1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n v="57.520187499999999"/>
    <x v="0"/>
    <s v="USD"/>
    <n v="1361696955"/>
    <n v="1359104955"/>
    <b v="0"/>
    <n v="160"/>
    <b v="1"/>
    <s v="music/indie rock"/>
    <x v="4"/>
    <x v="14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n v="88.147154471544724"/>
    <x v="0"/>
    <s v="USD"/>
    <n v="1299009600"/>
    <n v="1294818278"/>
    <b v="0"/>
    <n v="246"/>
    <b v="1"/>
    <s v="music/indie rock"/>
    <x v="4"/>
    <x v="14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n v="110.49090909090908"/>
    <x v="0"/>
    <s v="USD"/>
    <n v="1318006732"/>
    <n v="1312822732"/>
    <b v="0"/>
    <n v="55"/>
    <b v="1"/>
    <s v="music/indie rock"/>
    <x v="4"/>
    <x v="14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n v="66.826086956521735"/>
    <x v="0"/>
    <s v="USD"/>
    <n v="1356211832"/>
    <n v="1351024232"/>
    <b v="0"/>
    <n v="23"/>
    <b v="1"/>
    <s v="music/indie rock"/>
    <x v="4"/>
    <x v="14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n v="58.597222222222221"/>
    <x v="0"/>
    <s v="USD"/>
    <n v="1330916400"/>
    <n v="1327969730"/>
    <b v="0"/>
    <n v="72"/>
    <b v="1"/>
    <s v="music/indie rock"/>
    <x v="4"/>
    <x v="1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n v="113.63636363636364"/>
    <x v="0"/>
    <s v="USD"/>
    <n v="1317576973"/>
    <n v="1312392973"/>
    <b v="0"/>
    <n v="22"/>
    <b v="1"/>
    <s v="music/indie rock"/>
    <x v="4"/>
    <x v="14"/>
    <x v="209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n v="43.571428571428569"/>
    <x v="0"/>
    <s v="USD"/>
    <n v="1351223940"/>
    <n v="1349892735"/>
    <b v="0"/>
    <n v="14"/>
    <b v="1"/>
    <s v="music/indie rock"/>
    <x v="4"/>
    <x v="14"/>
    <x v="2095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n v="78.94736842105263"/>
    <x v="0"/>
    <s v="USD"/>
    <n v="1322751735"/>
    <n v="1317564135"/>
    <b v="0"/>
    <n v="38"/>
    <b v="1"/>
    <s v="music/indie rock"/>
    <x v="4"/>
    <x v="14"/>
    <x v="2096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n v="188.125"/>
    <x v="0"/>
    <s v="USD"/>
    <n v="1331174635"/>
    <n v="1328582635"/>
    <b v="0"/>
    <n v="32"/>
    <b v="1"/>
    <s v="music/indie rock"/>
    <x v="4"/>
    <x v="14"/>
    <x v="2097"/>
  </r>
  <r>
    <n v="2099"/>
    <s v="Roosevelt Died."/>
    <s v="Our tour van died, we need help!"/>
    <n v="3000"/>
    <n v="3971"/>
    <n v="1.3236666666666668"/>
    <x v="0"/>
    <n v="63.031746031746032"/>
    <x v="0"/>
    <s v="USD"/>
    <n v="1435808400"/>
    <n v="1434650084"/>
    <b v="0"/>
    <n v="63"/>
    <b v="1"/>
    <s v="music/indie rock"/>
    <x v="4"/>
    <x v="1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n v="30.37037037037037"/>
    <x v="0"/>
    <s v="USD"/>
    <n v="1341028740"/>
    <n v="1339704141"/>
    <b v="0"/>
    <n v="27"/>
    <b v="1"/>
    <s v="music/indie rock"/>
    <x v="4"/>
    <x v="14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n v="51.477272727272727"/>
    <x v="0"/>
    <s v="USD"/>
    <n v="1329104114"/>
    <n v="1323920114"/>
    <b v="0"/>
    <n v="44"/>
    <b v="1"/>
    <s v="music/indie rock"/>
    <x v="4"/>
    <x v="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n v="35.789473684210527"/>
    <x v="0"/>
    <s v="USD"/>
    <n v="1304628648"/>
    <n v="1302036648"/>
    <b v="0"/>
    <n v="38"/>
    <b v="1"/>
    <s v="music/indie rock"/>
    <x v="4"/>
    <x v="14"/>
    <x v="2101"/>
  </r>
  <r>
    <n v="2103"/>
    <s v="Matthew Moon's New Album"/>
    <s v="Indie rocker, Matthew Moon, has something to share with you..."/>
    <n v="7777"/>
    <n v="11364"/>
    <n v="1.4612318374694613"/>
    <x v="0"/>
    <n v="98.817391304347822"/>
    <x v="0"/>
    <s v="USD"/>
    <n v="1352488027"/>
    <n v="1349892427"/>
    <b v="0"/>
    <n v="115"/>
    <b v="1"/>
    <s v="music/indie rock"/>
    <x v="4"/>
    <x v="14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n v="28"/>
    <x v="0"/>
    <s v="USD"/>
    <n v="1369958400"/>
    <n v="1367286434"/>
    <b v="0"/>
    <n v="37"/>
    <b v="1"/>
    <s v="music/indie rock"/>
    <x v="4"/>
    <x v="14"/>
    <x v="2103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n v="51.313131313131315"/>
    <x v="0"/>
    <s v="USD"/>
    <n v="1416542400"/>
    <n v="1415472953"/>
    <b v="0"/>
    <n v="99"/>
    <b v="1"/>
    <s v="music/indie rock"/>
    <x v="4"/>
    <x v="14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n v="53.522727272727273"/>
    <x v="0"/>
    <s v="USD"/>
    <n v="1359176974"/>
    <n v="1356584974"/>
    <b v="0"/>
    <n v="44"/>
    <b v="1"/>
    <s v="music/indie rock"/>
    <x v="4"/>
    <x v="1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n v="37.149310344827583"/>
    <x v="0"/>
    <s v="USD"/>
    <n v="1415815393"/>
    <n v="1413997393"/>
    <b v="0"/>
    <n v="58"/>
    <b v="1"/>
    <s v="music/indie rock"/>
    <x v="4"/>
    <x v="14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n v="89.895287958115176"/>
    <x v="0"/>
    <s v="USD"/>
    <n v="1347249300"/>
    <n v="1344917580"/>
    <b v="0"/>
    <n v="191"/>
    <b v="1"/>
    <s v="music/indie rock"/>
    <x v="4"/>
    <x v="14"/>
    <x v="2107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n v="106.52500000000001"/>
    <x v="0"/>
    <s v="USD"/>
    <n v="1436115617"/>
    <n v="1433523617"/>
    <b v="0"/>
    <n v="40"/>
    <b v="1"/>
    <s v="music/indie rock"/>
    <x v="4"/>
    <x v="14"/>
    <x v="2108"/>
  </r>
  <r>
    <n v="2110"/>
    <s v="&quot;Vision&quot; - New Album - Brent Brown"/>
    <s v="Brent Brown's breakout new album! Requires help from the record label... You!"/>
    <n v="2000"/>
    <n v="2007"/>
    <n v="1.0035000000000001"/>
    <x v="0"/>
    <n v="52.815789473684212"/>
    <x v="0"/>
    <s v="USD"/>
    <n v="1401253140"/>
    <n v="1398873969"/>
    <b v="0"/>
    <n v="38"/>
    <b v="1"/>
    <s v="music/indie rock"/>
    <x v="4"/>
    <x v="14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n v="54.615384615384613"/>
    <x v="0"/>
    <s v="USD"/>
    <n v="1313370000"/>
    <n v="1307594625"/>
    <b v="0"/>
    <n v="39"/>
    <b v="1"/>
    <s v="music/indie rock"/>
    <x v="4"/>
    <x v="14"/>
    <x v="2110"/>
  </r>
  <r>
    <n v="2112"/>
    <s v="BBB Kickstarter Two"/>
    <s v="BBB is going back into the studio to record and release &quot;Felix From Canada&quot; by popular demand.  We need your help!"/>
    <n v="300"/>
    <n v="300"/>
    <n v="1"/>
    <x v="0"/>
    <n v="27.272727272727273"/>
    <x v="0"/>
    <s v="USD"/>
    <n v="1366064193"/>
    <n v="1364854593"/>
    <b v="0"/>
    <n v="11"/>
    <b v="1"/>
    <s v="music/indie rock"/>
    <x v="4"/>
    <x v="14"/>
    <x v="2111"/>
  </r>
  <r>
    <n v="2113"/>
    <s v="Summer Underground // Honeycomb LP"/>
    <s v="Help us fund our second full-length album Honeycomb!"/>
    <n v="7000"/>
    <n v="7340"/>
    <n v="1.0485714285714285"/>
    <x v="0"/>
    <n v="68.598130841121488"/>
    <x v="0"/>
    <s v="USD"/>
    <n v="1411505176"/>
    <n v="1408481176"/>
    <b v="0"/>
    <n v="107"/>
    <b v="1"/>
    <s v="music/indie rock"/>
    <x v="4"/>
    <x v="14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n v="35.612244897959187"/>
    <x v="0"/>
    <s v="USD"/>
    <n v="1291870740"/>
    <n v="1286480070"/>
    <b v="0"/>
    <n v="147"/>
    <b v="1"/>
    <s v="music/indie rock"/>
    <x v="4"/>
    <x v="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n v="94.027777777777771"/>
    <x v="0"/>
    <s v="USD"/>
    <n v="1298167001"/>
    <n v="1295575001"/>
    <b v="0"/>
    <n v="36"/>
    <b v="1"/>
    <s v="music/indie rock"/>
    <x v="4"/>
    <x v="14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n v="526.45652173913038"/>
    <x v="0"/>
    <s v="USD"/>
    <n v="1349203203"/>
    <n v="1345056003"/>
    <b v="0"/>
    <n v="92"/>
    <b v="1"/>
    <s v="music/indie rock"/>
    <x v="4"/>
    <x v="14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n v="50.657142857142858"/>
    <x v="0"/>
    <s v="USD"/>
    <n v="1445921940"/>
    <n v="1444699549"/>
    <b v="0"/>
    <n v="35"/>
    <b v="1"/>
    <s v="music/indie rock"/>
    <x v="4"/>
    <x v="14"/>
    <x v="2116"/>
  </r>
  <r>
    <n v="2118"/>
    <s v="PORCHES. vs. THE U.S.A."/>
    <s v="PORCHES.  and Documentarians tour from New York to San Francisco and back."/>
    <n v="1000"/>
    <n v="1346.11"/>
    <n v="1.3461099999999999"/>
    <x v="0"/>
    <n v="79.182941176470578"/>
    <x v="0"/>
    <s v="USD"/>
    <n v="1311538136"/>
    <n v="1308946136"/>
    <b v="0"/>
    <n v="17"/>
    <b v="1"/>
    <s v="music/indie rock"/>
    <x v="4"/>
    <x v="14"/>
    <x v="2117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n v="91.590909090909093"/>
    <x v="0"/>
    <s v="USD"/>
    <n v="1345086445"/>
    <n v="1342494445"/>
    <b v="0"/>
    <n v="22"/>
    <b v="1"/>
    <s v="music/indie rock"/>
    <x v="4"/>
    <x v="14"/>
    <x v="2118"/>
  </r>
  <r>
    <n v="2120"/>
    <s v="Hearty Har Full Length Album"/>
    <s v="&lt;3_x000a_Coming in from outer space. Help Hearty Har record their 1st album!!"/>
    <n v="8000"/>
    <n v="8070.43"/>
    <n v="1.00880375"/>
    <x v="0"/>
    <n v="116.96275362318841"/>
    <x v="0"/>
    <s v="USD"/>
    <n v="1388617736"/>
    <n v="1384384136"/>
    <b v="0"/>
    <n v="69"/>
    <b v="1"/>
    <s v="music/indie rock"/>
    <x v="4"/>
    <x v="14"/>
    <x v="2119"/>
  </r>
  <r>
    <n v="2121"/>
    <s v="Legend of Decay"/>
    <s v="Join us on an epic journey to discover a millennia old secret which will change the world forever."/>
    <n v="50000"/>
    <n v="284"/>
    <n v="5.6800000000000002E-3"/>
    <x v="2"/>
    <n v="28.4"/>
    <x v="16"/>
    <s v="CHF"/>
    <n v="1484156948"/>
    <n v="1481564948"/>
    <b v="0"/>
    <n v="10"/>
    <b v="0"/>
    <s v="games/video games"/>
    <x v="6"/>
    <x v="17"/>
    <x v="2120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n v="103.33333333333333"/>
    <x v="14"/>
    <s v="MXN"/>
    <n v="1483773169"/>
    <n v="1481181169"/>
    <b v="0"/>
    <n v="3"/>
    <b v="0"/>
    <s v="games/video games"/>
    <x v="6"/>
    <x v="17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n v="10"/>
    <x v="0"/>
    <s v="USD"/>
    <n v="1268636340"/>
    <n v="1263982307"/>
    <b v="0"/>
    <n v="5"/>
    <b v="0"/>
    <s v="games/video games"/>
    <x v="6"/>
    <x v="17"/>
    <x v="2122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n v="23"/>
    <x v="0"/>
    <s v="USD"/>
    <n v="1291093200"/>
    <n v="1286930435"/>
    <b v="0"/>
    <n v="5"/>
    <b v="0"/>
    <s v="games/video games"/>
    <x v="6"/>
    <x v="17"/>
    <x v="2123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n v="31.555555555555557"/>
    <x v="0"/>
    <s v="USD"/>
    <n v="1438734833"/>
    <n v="1436142833"/>
    <b v="0"/>
    <n v="27"/>
    <b v="0"/>
    <s v="games/video games"/>
    <x v="6"/>
    <x v="17"/>
    <x v="2124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n v="5"/>
    <x v="0"/>
    <s v="USD"/>
    <n v="1418080887"/>
    <n v="1415488887"/>
    <b v="0"/>
    <n v="2"/>
    <b v="0"/>
    <s v="games/video games"/>
    <x v="6"/>
    <x v="17"/>
    <x v="2125"/>
  </r>
  <r>
    <n v="2127"/>
    <s v="Three Monkeys - Part 1: Into the Abyss"/>
    <s v="Three Monkeys is an audio adventure game for PC."/>
    <n v="28000"/>
    <n v="8076"/>
    <n v="0.28842857142857142"/>
    <x v="2"/>
    <n v="34.220338983050844"/>
    <x v="1"/>
    <s v="GBP"/>
    <n v="1426158463"/>
    <n v="1423570063"/>
    <b v="0"/>
    <n v="236"/>
    <b v="0"/>
    <s v="games/video games"/>
    <x v="6"/>
    <x v="17"/>
    <x v="2126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n v="25"/>
    <x v="5"/>
    <s v="CAD"/>
    <n v="1411324369"/>
    <n v="1406140369"/>
    <b v="0"/>
    <n v="1"/>
    <b v="0"/>
    <s v="games/video games"/>
    <x v="6"/>
    <x v="17"/>
    <x v="212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n v="19.666666666666668"/>
    <x v="0"/>
    <s v="USD"/>
    <n v="1457570100"/>
    <n v="1454978100"/>
    <b v="0"/>
    <n v="12"/>
    <b v="0"/>
    <s v="games/video games"/>
    <x v="6"/>
    <x v="17"/>
    <x v="2128"/>
  </r>
  <r>
    <n v="2130"/>
    <s v="Wondrous Adventures: A Kid's Game"/>
    <s v="You are the hero tasked to save your home from the villainous Sanword."/>
    <n v="42000"/>
    <n v="85"/>
    <n v="2.0238095238095236E-3"/>
    <x v="2"/>
    <n v="21.25"/>
    <x v="0"/>
    <s v="USD"/>
    <n v="1408154663"/>
    <n v="1405130663"/>
    <b v="0"/>
    <n v="4"/>
    <b v="0"/>
    <s v="games/video games"/>
    <x v="6"/>
    <x v="17"/>
    <x v="2129"/>
  </r>
  <r>
    <n v="2131"/>
    <s v="Scout's Honor"/>
    <s v="From frightened girl to empowered woman, Scout's Honor is a tale about facing your fears and overcoming odds."/>
    <n v="500"/>
    <n v="25"/>
    <n v="0.05"/>
    <x v="2"/>
    <n v="8.3333333333333339"/>
    <x v="0"/>
    <s v="USD"/>
    <n v="1436677091"/>
    <n v="1434085091"/>
    <b v="0"/>
    <n v="3"/>
    <b v="0"/>
    <s v="games/video games"/>
    <x v="6"/>
    <x v="17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n v="21.34333333333333"/>
    <x v="0"/>
    <s v="USD"/>
    <n v="1391427692"/>
    <n v="1388835692"/>
    <b v="0"/>
    <n v="99"/>
    <b v="0"/>
    <s v="games/video games"/>
    <x v="6"/>
    <x v="17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n v="5.333333333333333"/>
    <x v="0"/>
    <s v="USD"/>
    <n v="1303628340"/>
    <n v="1300328399"/>
    <b v="0"/>
    <n v="3"/>
    <b v="0"/>
    <s v="games/video games"/>
    <x v="6"/>
    <x v="17"/>
    <x v="2132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n v="34.666666666666664"/>
    <x v="0"/>
    <s v="USD"/>
    <n v="1367097391"/>
    <n v="1364505391"/>
    <b v="0"/>
    <n v="3"/>
    <b v="0"/>
    <s v="games/video games"/>
    <x v="6"/>
    <x v="17"/>
    <x v="2133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n v="21.727272727272727"/>
    <x v="0"/>
    <s v="USD"/>
    <n v="1349392033"/>
    <n v="1346800033"/>
    <b v="0"/>
    <n v="22"/>
    <b v="0"/>
    <s v="games/video games"/>
    <x v="6"/>
    <x v="17"/>
    <x v="2134"/>
  </r>
  <r>
    <n v="2136"/>
    <s v="Dark Paradise"/>
    <s v="A dark and twisted game with physiological madness and corruption as a man becomes the ultimate bio weapon."/>
    <n v="80000"/>
    <n v="47.69"/>
    <n v="5.9612499999999998E-4"/>
    <x v="2"/>
    <n v="11.922499999999999"/>
    <x v="0"/>
    <s v="USD"/>
    <n v="1382184786"/>
    <n v="1379592786"/>
    <b v="0"/>
    <n v="4"/>
    <b v="0"/>
    <s v="games/video games"/>
    <x v="6"/>
    <x v="17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n v="26.59737827715356"/>
    <x v="5"/>
    <s v="CAD"/>
    <n v="1417804229"/>
    <n v="1415212229"/>
    <b v="0"/>
    <n v="534"/>
    <b v="0"/>
    <s v="games/video games"/>
    <x v="6"/>
    <x v="17"/>
    <x v="2136"/>
  </r>
  <r>
    <n v="2138"/>
    <s v="Tales Of Tameria - Dawning Light"/>
    <s v="A game with a mixture of a few genres from RPG, Simulation and to adventure elements."/>
    <n v="1000"/>
    <n v="128"/>
    <n v="0.128"/>
    <x v="2"/>
    <n v="10.666666666666666"/>
    <x v="1"/>
    <s v="GBP"/>
    <n v="1383959939"/>
    <n v="1381364339"/>
    <b v="0"/>
    <n v="12"/>
    <b v="0"/>
    <s v="games/video games"/>
    <x v="6"/>
    <x v="17"/>
    <x v="213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n v="29.035714285714285"/>
    <x v="0"/>
    <s v="USD"/>
    <n v="1478196008"/>
    <n v="1475604008"/>
    <b v="0"/>
    <n v="56"/>
    <b v="0"/>
    <s v="games/video games"/>
    <x v="6"/>
    <x v="17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n v="50.909090909090907"/>
    <x v="0"/>
    <s v="USD"/>
    <n v="1357934424"/>
    <n v="1355342424"/>
    <b v="0"/>
    <n v="11"/>
    <b v="0"/>
    <s v="games/video games"/>
    <x v="6"/>
    <x v="17"/>
    <x v="2139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e v="#DIV/0!"/>
    <x v="0"/>
    <s v="USD"/>
    <n v="1415947159"/>
    <n v="1413351559"/>
    <b v="0"/>
    <n v="0"/>
    <b v="0"/>
    <s v="games/video games"/>
    <x v="6"/>
    <x v="17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n v="50.083333333333336"/>
    <x v="12"/>
    <s v="EUR"/>
    <n v="1451494210"/>
    <n v="1449075010"/>
    <b v="0"/>
    <n v="12"/>
    <b v="0"/>
    <s v="games/video games"/>
    <x v="6"/>
    <x v="17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n v="45"/>
    <x v="0"/>
    <s v="USD"/>
    <n v="1279738800"/>
    <n v="1275599812"/>
    <b v="0"/>
    <n v="5"/>
    <b v="0"/>
    <s v="games/video games"/>
    <x v="6"/>
    <x v="17"/>
    <x v="2142"/>
  </r>
  <r>
    <n v="2144"/>
    <s v="Project Starborn"/>
    <s v="A thousand community-built sandbox games (and more!) with a fully-customizable game engine."/>
    <n v="35500"/>
    <n v="607"/>
    <n v="1.7098591549295775E-2"/>
    <x v="2"/>
    <n v="25.291666666666668"/>
    <x v="0"/>
    <s v="USD"/>
    <n v="1379164040"/>
    <n v="1376399240"/>
    <b v="0"/>
    <n v="24"/>
    <b v="0"/>
    <s v="games/video games"/>
    <x v="6"/>
    <x v="17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n v="51.292134831460672"/>
    <x v="0"/>
    <s v="USD"/>
    <n v="1385534514"/>
    <n v="1382938914"/>
    <b v="0"/>
    <n v="89"/>
    <b v="0"/>
    <s v="games/video games"/>
    <x v="6"/>
    <x v="17"/>
    <x v="214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n v="1"/>
    <x v="0"/>
    <s v="USD"/>
    <n v="1455207510"/>
    <n v="1453997910"/>
    <b v="0"/>
    <n v="1"/>
    <b v="0"/>
    <s v="games/video games"/>
    <x v="6"/>
    <x v="17"/>
    <x v="2145"/>
  </r>
  <r>
    <n v="2147"/>
    <s v="Johnny Rocketfingers 3"/>
    <s v="A Point and Click Adventure on Steroids."/>
    <n v="390000"/>
    <n v="2716"/>
    <n v="6.9641025641025639E-3"/>
    <x v="2"/>
    <n v="49.381818181818183"/>
    <x v="0"/>
    <s v="USD"/>
    <n v="1416125148"/>
    <n v="1413356748"/>
    <b v="0"/>
    <n v="55"/>
    <b v="0"/>
    <s v="games/video games"/>
    <x v="6"/>
    <x v="17"/>
    <x v="2146"/>
  </r>
  <r>
    <n v="2148"/>
    <s v="ZomBlock's"/>
    <s v="zomblock's is a online zombie survival game where you can craft new weapons,find food and water to keep yourself alive."/>
    <n v="100"/>
    <n v="2"/>
    <n v="0.02"/>
    <x v="2"/>
    <n v="1"/>
    <x v="1"/>
    <s v="GBP"/>
    <n v="1427992582"/>
    <n v="1425404182"/>
    <b v="0"/>
    <n v="2"/>
    <b v="0"/>
    <s v="games/video games"/>
    <x v="6"/>
    <x v="17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e v="#DIV/0!"/>
    <x v="0"/>
    <s v="USD"/>
    <n v="1280534400"/>
    <n v="1277512556"/>
    <b v="0"/>
    <n v="0"/>
    <b v="0"/>
    <s v="games/video games"/>
    <x v="6"/>
    <x v="17"/>
    <x v="2148"/>
  </r>
  <r>
    <n v="2150"/>
    <s v="The Unknown Door"/>
    <s v="A pixel styled open world detective game."/>
    <n v="50000"/>
    <n v="405"/>
    <n v="8.0999999999999996E-3"/>
    <x v="2"/>
    <n v="101.25"/>
    <x v="10"/>
    <s v="NOK"/>
    <n v="1468392599"/>
    <n v="1465800599"/>
    <b v="0"/>
    <n v="4"/>
    <b v="0"/>
    <s v="games/video games"/>
    <x v="6"/>
    <x v="17"/>
    <x v="2149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n v="19.666666666666668"/>
    <x v="0"/>
    <s v="USD"/>
    <n v="1467231614"/>
    <n v="1464639614"/>
    <b v="0"/>
    <n v="6"/>
    <b v="0"/>
    <s v="games/video games"/>
    <x v="6"/>
    <x v="17"/>
    <x v="2150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n v="12.5"/>
    <x v="0"/>
    <s v="USD"/>
    <n v="1394909909"/>
    <n v="1392321509"/>
    <b v="0"/>
    <n v="4"/>
    <b v="0"/>
    <s v="games/video games"/>
    <x v="6"/>
    <x v="17"/>
    <x v="2151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n v="8.5"/>
    <x v="0"/>
    <s v="USD"/>
    <n v="1420876740"/>
    <n v="1417470718"/>
    <b v="0"/>
    <n v="4"/>
    <b v="0"/>
    <s v="games/video games"/>
    <x v="6"/>
    <x v="17"/>
    <x v="2152"/>
  </r>
  <r>
    <n v="2154"/>
    <s v="Demigods - Rise of the Children - Part 1 (Design)"/>
    <s v="A Real Time Strategy game based on Greek mythology in a fictional world."/>
    <n v="250"/>
    <n v="2"/>
    <n v="8.0000000000000002E-3"/>
    <x v="2"/>
    <n v="1"/>
    <x v="0"/>
    <s v="USD"/>
    <n v="1390921827"/>
    <n v="1389193827"/>
    <b v="0"/>
    <n v="2"/>
    <b v="0"/>
    <s v="games/video games"/>
    <x v="6"/>
    <x v="17"/>
    <x v="2153"/>
  </r>
  <r>
    <n v="2155"/>
    <s v="VoxelMaze"/>
    <s v="A Level Editor, Turned up to eleven. Infinite creativity in one package, solo or with up to 16 of your friends."/>
    <n v="5000"/>
    <n v="115"/>
    <n v="2.3E-2"/>
    <x v="2"/>
    <n v="23"/>
    <x v="1"/>
    <s v="GBP"/>
    <n v="1459443385"/>
    <n v="1456854985"/>
    <b v="0"/>
    <n v="5"/>
    <b v="0"/>
    <s v="games/video games"/>
    <x v="6"/>
    <x v="17"/>
    <x v="2154"/>
  </r>
  <r>
    <n v="2156"/>
    <s v="Beyond Black Space"/>
    <s v="Captain and manage your ship along with your crew in this deep space adventure! (PC/Linux/Mac)"/>
    <n v="56000"/>
    <n v="1493"/>
    <n v="2.6660714285714284E-2"/>
    <x v="2"/>
    <n v="17.987951807228917"/>
    <x v="0"/>
    <s v="USD"/>
    <n v="1379363406"/>
    <n v="1375475406"/>
    <b v="0"/>
    <n v="83"/>
    <b v="0"/>
    <s v="games/video games"/>
    <x v="6"/>
    <x v="17"/>
    <x v="2155"/>
  </r>
  <r>
    <n v="2157"/>
    <s v="Nin"/>
    <s v="Gamers and 90's fans unite in this small tale of epic proportions!"/>
    <n v="75000"/>
    <n v="21144"/>
    <n v="0.28192"/>
    <x v="2"/>
    <n v="370.94736842105266"/>
    <x v="0"/>
    <s v="USD"/>
    <n v="1482479940"/>
    <n v="1479684783"/>
    <b v="0"/>
    <n v="57"/>
    <b v="0"/>
    <s v="games/video games"/>
    <x v="6"/>
    <x v="17"/>
    <x v="2156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n v="63.569485530546629"/>
    <x v="0"/>
    <s v="USD"/>
    <n v="1360009774"/>
    <n v="1356121774"/>
    <b v="0"/>
    <n v="311"/>
    <b v="0"/>
    <s v="games/video games"/>
    <x v="6"/>
    <x v="17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n v="13"/>
    <x v="0"/>
    <s v="USD"/>
    <n v="1310837574"/>
    <n v="1308245574"/>
    <b v="0"/>
    <n v="2"/>
    <b v="0"/>
    <s v="games/video games"/>
    <x v="6"/>
    <x v="17"/>
    <x v="2158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n v="5.3125"/>
    <x v="0"/>
    <s v="USD"/>
    <n v="1337447105"/>
    <n v="1334855105"/>
    <b v="0"/>
    <n v="16"/>
    <b v="0"/>
    <s v="games/video games"/>
    <x v="6"/>
    <x v="17"/>
    <x v="2159"/>
  </r>
  <r>
    <n v="2161"/>
    <s v="CallMeGhost DEBUT ALBUM preorder!"/>
    <s v="We're trying to fund hard copies of our debut album!"/>
    <n v="400"/>
    <n v="463"/>
    <n v="1.1575"/>
    <x v="0"/>
    <n v="35.615384615384613"/>
    <x v="0"/>
    <s v="USD"/>
    <n v="1443040059"/>
    <n v="1440448059"/>
    <b v="0"/>
    <n v="13"/>
    <b v="1"/>
    <s v="music/rock"/>
    <x v="4"/>
    <x v="1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n v="87.103448275862064"/>
    <x v="0"/>
    <s v="USD"/>
    <n v="1406226191"/>
    <n v="1403547791"/>
    <b v="0"/>
    <n v="58"/>
    <b v="1"/>
    <s v="music/rock"/>
    <x v="4"/>
    <x v="11"/>
    <x v="216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n v="75.11363636363636"/>
    <x v="0"/>
    <s v="USD"/>
    <n v="1433735400"/>
    <n v="1429306520"/>
    <b v="0"/>
    <n v="44"/>
    <b v="1"/>
    <s v="music/rock"/>
    <x v="4"/>
    <x v="11"/>
    <x v="2162"/>
  </r>
  <r>
    <n v="2164"/>
    <s v="Rosaline debut record"/>
    <s v="South Florida roots country/rock outfit's long awaited debut record"/>
    <n v="5500"/>
    <n v="5645"/>
    <n v="1.0263636363636364"/>
    <x v="0"/>
    <n v="68.01204819277109"/>
    <x v="0"/>
    <s v="USD"/>
    <n v="1466827140"/>
    <n v="1464196414"/>
    <b v="0"/>
    <n v="83"/>
    <b v="1"/>
    <s v="music/rock"/>
    <x v="4"/>
    <x v="11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n v="29.623931623931625"/>
    <x v="6"/>
    <s v="EUR"/>
    <n v="1460127635"/>
    <n v="1457539235"/>
    <b v="0"/>
    <n v="117"/>
    <b v="1"/>
    <s v="music/rock"/>
    <x v="4"/>
    <x v="11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n v="91.625"/>
    <x v="0"/>
    <s v="USD"/>
    <n v="1417813618"/>
    <n v="1413922018"/>
    <b v="0"/>
    <n v="32"/>
    <b v="1"/>
    <s v="music/rock"/>
    <x v="4"/>
    <x v="11"/>
    <x v="2165"/>
  </r>
  <r>
    <n v="2167"/>
    <s v="Planes and Planets needs to get their EP finished!!"/>
    <s v="We need YOUR HELP to take one more step to this make release sound amazing!"/>
    <n v="150"/>
    <n v="180"/>
    <n v="1.2"/>
    <x v="0"/>
    <n v="22.5"/>
    <x v="0"/>
    <s v="USD"/>
    <n v="1347672937"/>
    <n v="1346463337"/>
    <b v="0"/>
    <n v="8"/>
    <b v="1"/>
    <s v="music/rock"/>
    <x v="4"/>
    <x v="11"/>
    <x v="2166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n v="64.366735294117646"/>
    <x v="0"/>
    <s v="USD"/>
    <n v="1486702800"/>
    <n v="1484058261"/>
    <b v="0"/>
    <n v="340"/>
    <b v="1"/>
    <s v="music/rock"/>
    <x v="4"/>
    <x v="1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n v="21.857142857142858"/>
    <x v="0"/>
    <s v="USD"/>
    <n v="1488473351"/>
    <n v="1488214151"/>
    <b v="0"/>
    <n v="7"/>
    <b v="1"/>
    <s v="music/rock"/>
    <x v="4"/>
    <x v="11"/>
    <x v="2168"/>
  </r>
  <r>
    <n v="2170"/>
    <s v="STETSON'S NEW EP"/>
    <s v="We are a hard rock band from Northern California trying to raise $350 for our next EP. Be a part of our journey!"/>
    <n v="350"/>
    <n v="633"/>
    <n v="1.8085714285714285"/>
    <x v="0"/>
    <n v="33.315789473684212"/>
    <x v="0"/>
    <s v="USD"/>
    <n v="1440266422"/>
    <n v="1436810422"/>
    <b v="0"/>
    <n v="19"/>
    <b v="1"/>
    <s v="music/rock"/>
    <x v="4"/>
    <x v="11"/>
    <x v="2169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n v="90.276595744680847"/>
    <x v="0"/>
    <s v="USD"/>
    <n v="1434949200"/>
    <n v="1431903495"/>
    <b v="0"/>
    <n v="47"/>
    <b v="1"/>
    <s v="music/rock"/>
    <x v="4"/>
    <x v="1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n v="76.92307692307692"/>
    <x v="0"/>
    <s v="USD"/>
    <n v="1429365320"/>
    <n v="1426773320"/>
    <b v="0"/>
    <n v="13"/>
    <b v="1"/>
    <s v="music/rock"/>
    <x v="4"/>
    <x v="11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n v="59.233333333333334"/>
    <x v="0"/>
    <s v="USD"/>
    <n v="1378785540"/>
    <n v="1376066243"/>
    <b v="0"/>
    <n v="90"/>
    <b v="1"/>
    <s v="music/rock"/>
    <x v="4"/>
    <x v="11"/>
    <x v="2172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n v="65.38095238095238"/>
    <x v="1"/>
    <s v="GBP"/>
    <n v="1462453307"/>
    <n v="1459861307"/>
    <b v="0"/>
    <n v="63"/>
    <b v="1"/>
    <s v="music/rock"/>
    <x v="4"/>
    <x v="11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n v="67.307692307692307"/>
    <x v="0"/>
    <s v="USD"/>
    <n v="1469059986"/>
    <n v="1468455186"/>
    <b v="0"/>
    <n v="26"/>
    <b v="1"/>
    <s v="music/rock"/>
    <x v="4"/>
    <x v="11"/>
    <x v="2174"/>
  </r>
  <r>
    <n v="2176"/>
    <s v="Mike Farley Band - New Album!"/>
    <s v="The Mike Farley Band has re-assembled its original line up and needs your help to make a new full-length album!"/>
    <n v="5000"/>
    <n v="6301"/>
    <n v="1.2602"/>
    <x v="0"/>
    <n v="88.74647887323944"/>
    <x v="0"/>
    <s v="USD"/>
    <n v="1430579509"/>
    <n v="1427987509"/>
    <b v="0"/>
    <n v="71"/>
    <b v="1"/>
    <s v="music/rock"/>
    <x v="4"/>
    <x v="11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n v="65.868421052631575"/>
    <x v="0"/>
    <s v="USD"/>
    <n v="1465192867"/>
    <n v="1463032867"/>
    <b v="0"/>
    <n v="38"/>
    <b v="1"/>
    <s v="music/rock"/>
    <x v="4"/>
    <x v="11"/>
    <x v="2176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n v="40.349243306169967"/>
    <x v="0"/>
    <s v="USD"/>
    <n v="1484752597"/>
    <n v="1482160597"/>
    <b v="0"/>
    <n v="859"/>
    <b v="1"/>
    <s v="music/rock"/>
    <x v="4"/>
    <x v="11"/>
    <x v="2177"/>
  </r>
  <r>
    <n v="2179"/>
    <s v="Woodhouse EP"/>
    <s v="Woodhouse is making an EP!  If you are a fan of whiskey and loud guitars, contribute to the cause!"/>
    <n v="1000"/>
    <n v="1614"/>
    <n v="1.6140000000000001"/>
    <x v="0"/>
    <n v="76.857142857142861"/>
    <x v="0"/>
    <s v="USD"/>
    <n v="1428725192"/>
    <n v="1426133192"/>
    <b v="0"/>
    <n v="21"/>
    <b v="1"/>
    <s v="music/rock"/>
    <x v="4"/>
    <x v="11"/>
    <x v="2178"/>
  </r>
  <r>
    <n v="2180"/>
    <s v="FOUR STAR MARY &quot;PIECES&quot;"/>
    <s v="Help fund the new record by independent alternative rockers FOUR STAR MARY &quot;PIECES&quot;"/>
    <n v="5000"/>
    <n v="5359.21"/>
    <n v="1.071842"/>
    <x v="0"/>
    <n v="68.707820512820518"/>
    <x v="0"/>
    <s v="USD"/>
    <n v="1447434268"/>
    <n v="1443801868"/>
    <b v="0"/>
    <n v="78"/>
    <b v="1"/>
    <s v="music/rock"/>
    <x v="4"/>
    <x v="11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n v="57.773584905660378"/>
    <x v="0"/>
    <s v="USD"/>
    <n v="1487635653"/>
    <n v="1486426053"/>
    <b v="0"/>
    <n v="53"/>
    <b v="1"/>
    <s v="games/tabletop games"/>
    <x v="6"/>
    <x v="32"/>
    <x v="2180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n v="44.171348314606739"/>
    <x v="5"/>
    <s v="CAD"/>
    <n v="1412285825"/>
    <n v="1409261825"/>
    <b v="0"/>
    <n v="356"/>
    <b v="1"/>
    <s v="games/tabletop games"/>
    <x v="6"/>
    <x v="3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n v="31.566308243727597"/>
    <x v="0"/>
    <s v="USD"/>
    <n v="1486616400"/>
    <n v="1484037977"/>
    <b v="0"/>
    <n v="279"/>
    <b v="1"/>
    <s v="games/tabletop games"/>
    <x v="6"/>
    <x v="32"/>
    <x v="218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n v="107.04511278195488"/>
    <x v="0"/>
    <s v="USD"/>
    <n v="1453737600"/>
    <n v="1452530041"/>
    <b v="1"/>
    <n v="266"/>
    <b v="1"/>
    <s v="games/tabletop games"/>
    <x v="6"/>
    <x v="32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n v="149.03451043338683"/>
    <x v="1"/>
    <s v="GBP"/>
    <n v="1364286239"/>
    <n v="1360830239"/>
    <b v="0"/>
    <n v="623"/>
    <b v="1"/>
    <s v="games/tabletop games"/>
    <x v="6"/>
    <x v="32"/>
    <x v="2184"/>
  </r>
  <r>
    <n v="2186"/>
    <s v="Latitude 90Â° : The Origin"/>
    <s v="The real-time digital social deduction game where there's no moderator, no sleeping, and no dying."/>
    <n v="20000"/>
    <n v="21935"/>
    <n v="1.0967499999999999"/>
    <x v="0"/>
    <n v="55.956632653061227"/>
    <x v="0"/>
    <s v="USD"/>
    <n v="1473213600"/>
    <n v="1470062743"/>
    <b v="0"/>
    <n v="392"/>
    <b v="1"/>
    <s v="games/tabletop games"/>
    <x v="6"/>
    <x v="32"/>
    <x v="2185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n v="56.970381807973048"/>
    <x v="0"/>
    <s v="USD"/>
    <n v="1428033540"/>
    <n v="1425531666"/>
    <b v="1"/>
    <n v="3562"/>
    <b v="1"/>
    <s v="games/tabletop games"/>
    <x v="6"/>
    <x v="32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n v="44.056420233463037"/>
    <x v="2"/>
    <s v="AUD"/>
    <n v="1477414800"/>
    <n v="1474380241"/>
    <b v="0"/>
    <n v="514"/>
    <b v="1"/>
    <s v="games/tabletop games"/>
    <x v="6"/>
    <x v="32"/>
    <x v="2187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n v="68.625"/>
    <x v="1"/>
    <s v="GBP"/>
    <n v="1461276000"/>
    <n v="1460055300"/>
    <b v="0"/>
    <n v="88"/>
    <b v="1"/>
    <s v="games/tabletop games"/>
    <x v="6"/>
    <x v="32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n v="65.318435754189949"/>
    <x v="0"/>
    <s v="USD"/>
    <n v="1458716340"/>
    <n v="1455721204"/>
    <b v="0"/>
    <n v="537"/>
    <b v="1"/>
    <s v="games/tabletop games"/>
    <x v="6"/>
    <x v="32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n v="35.92"/>
    <x v="1"/>
    <s v="GBP"/>
    <n v="1487102427"/>
    <n v="1486065627"/>
    <b v="0"/>
    <n v="25"/>
    <b v="1"/>
    <s v="games/tabletop games"/>
    <x v="6"/>
    <x v="32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n v="40.070667078443485"/>
    <x v="1"/>
    <s v="GBP"/>
    <n v="1481842800"/>
    <n v="1479414344"/>
    <b v="0"/>
    <n v="3238"/>
    <b v="1"/>
    <s v="games/tabletop games"/>
    <x v="6"/>
    <x v="3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n v="75.647714604236342"/>
    <x v="0"/>
    <s v="USD"/>
    <n v="1479704340"/>
    <n v="1477043072"/>
    <b v="0"/>
    <n v="897"/>
    <b v="1"/>
    <s v="games/tabletop games"/>
    <x v="6"/>
    <x v="32"/>
    <x v="219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n v="61.203872437357631"/>
    <x v="0"/>
    <s v="USD"/>
    <n v="1459012290"/>
    <n v="1456423890"/>
    <b v="0"/>
    <n v="878"/>
    <b v="1"/>
    <s v="games/tabletop games"/>
    <x v="6"/>
    <x v="32"/>
    <x v="2193"/>
  </r>
  <r>
    <n v="2195"/>
    <s v="Purgatoria: City of Angels"/>
    <s v="A gritty, noir tabletop RPG with a fast-paced combo-based battle system."/>
    <n v="4600"/>
    <n v="5535"/>
    <n v="1.2032608695652174"/>
    <x v="0"/>
    <n v="48.130434782608695"/>
    <x v="0"/>
    <s v="USD"/>
    <n v="1439317900"/>
    <n v="1436725900"/>
    <b v="0"/>
    <n v="115"/>
    <b v="1"/>
    <s v="games/tabletop games"/>
    <x v="6"/>
    <x v="32"/>
    <x v="2194"/>
  </r>
  <r>
    <n v="2196"/>
    <s v="LACORSA Grand Prix Game (relaunch)"/>
    <s v="Race your friends in style with this classic Grand Prix game."/>
    <n v="14000"/>
    <n v="15937"/>
    <n v="1.1383571428571428"/>
    <x v="0"/>
    <n v="68.106837606837601"/>
    <x v="0"/>
    <s v="USD"/>
    <n v="1480662000"/>
    <n v="1478000502"/>
    <b v="0"/>
    <n v="234"/>
    <b v="1"/>
    <s v="games/tabletop games"/>
    <x v="6"/>
    <x v="32"/>
    <x v="2195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n v="65.891300230946882"/>
    <x v="0"/>
    <s v="USD"/>
    <n v="1425132059"/>
    <n v="1422540059"/>
    <b v="0"/>
    <n v="4330"/>
    <b v="1"/>
    <s v="games/tabletop games"/>
    <x v="6"/>
    <x v="32"/>
    <x v="2196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n v="81.654377880184327"/>
    <x v="0"/>
    <s v="USD"/>
    <n v="1447507200"/>
    <n v="1444911600"/>
    <b v="0"/>
    <n v="651"/>
    <b v="1"/>
    <s v="games/tabletop games"/>
    <x v="6"/>
    <x v="32"/>
    <x v="2197"/>
  </r>
  <r>
    <n v="2199"/>
    <s v="Decadolo. Flip it!"/>
    <s v="A new strategic board game designed to flip out your opponent."/>
    <n v="9000"/>
    <n v="13228"/>
    <n v="1.4697777777777778"/>
    <x v="0"/>
    <n v="52.701195219123505"/>
    <x v="17"/>
    <s v="EUR"/>
    <n v="1444903198"/>
    <n v="1442311198"/>
    <b v="1"/>
    <n v="251"/>
    <b v="1"/>
    <s v="games/tabletop games"/>
    <x v="6"/>
    <x v="32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n v="41.228136882129277"/>
    <x v="1"/>
    <s v="GBP"/>
    <n v="1436151600"/>
    <n v="1433775668"/>
    <b v="0"/>
    <n v="263"/>
    <b v="1"/>
    <s v="games/tabletop games"/>
    <x v="6"/>
    <x v="32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n v="15.035357142857142"/>
    <x v="1"/>
    <s v="GBP"/>
    <n v="1358367565"/>
    <n v="1357157965"/>
    <b v="0"/>
    <n v="28"/>
    <b v="1"/>
    <s v="music/electronic music"/>
    <x v="4"/>
    <x v="15"/>
    <x v="2200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n v="39.066920943134534"/>
    <x v="0"/>
    <s v="USD"/>
    <n v="1351801368"/>
    <n v="1349209368"/>
    <b v="0"/>
    <n v="721"/>
    <b v="1"/>
    <s v="music/electronic music"/>
    <x v="4"/>
    <x v="15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n v="43.82"/>
    <x v="5"/>
    <s v="CAD"/>
    <n v="1443127082"/>
    <n v="1440535082"/>
    <b v="0"/>
    <n v="50"/>
    <b v="1"/>
    <s v="music/electronic music"/>
    <x v="4"/>
    <x v="15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n v="27.301369863013697"/>
    <x v="0"/>
    <s v="USD"/>
    <n v="1362814119"/>
    <n v="1360222119"/>
    <b v="0"/>
    <n v="73"/>
    <b v="1"/>
    <s v="music/electronic music"/>
    <x v="4"/>
    <x v="15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n v="42.222222222222221"/>
    <x v="0"/>
    <s v="USD"/>
    <n v="1338579789"/>
    <n v="1335987789"/>
    <b v="0"/>
    <n v="27"/>
    <b v="1"/>
    <s v="music/electronic music"/>
    <x v="4"/>
    <x v="1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n v="33.235294117647058"/>
    <x v="0"/>
    <s v="USD"/>
    <n v="1334556624"/>
    <n v="1333001424"/>
    <b v="0"/>
    <n v="34"/>
    <b v="1"/>
    <s v="music/electronic music"/>
    <x v="4"/>
    <x v="15"/>
    <x v="2205"/>
  </r>
  <r>
    <n v="2207"/>
    <s v="Piece of Happy"/>
    <s v="Each piece has a story behind it. Not of some life drama but of an experience you live whilst listening; Happiness evoking"/>
    <n v="2000"/>
    <n v="2000"/>
    <n v="1"/>
    <x v="0"/>
    <n v="285.71428571428572"/>
    <x v="0"/>
    <s v="USD"/>
    <n v="1384580373"/>
    <n v="1381984773"/>
    <b v="0"/>
    <n v="7"/>
    <b v="1"/>
    <s v="music/electronic music"/>
    <x v="4"/>
    <x v="15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n v="42.333333333333336"/>
    <x v="0"/>
    <s v="USD"/>
    <n v="1333771200"/>
    <n v="1328649026"/>
    <b v="0"/>
    <n v="24"/>
    <b v="1"/>
    <s v="music/electronic music"/>
    <x v="4"/>
    <x v="15"/>
    <x v="2207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n v="50.266666666666666"/>
    <x v="1"/>
    <s v="GBP"/>
    <n v="1397516400"/>
    <n v="1396524644"/>
    <b v="0"/>
    <n v="15"/>
    <b v="1"/>
    <s v="music/electronic music"/>
    <x v="4"/>
    <x v="15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n v="61.902777777777779"/>
    <x v="0"/>
    <s v="USD"/>
    <n v="1334424960"/>
    <n v="1329442510"/>
    <b v="0"/>
    <n v="72"/>
    <b v="1"/>
    <s v="music/electronic music"/>
    <x v="4"/>
    <x v="15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n v="40.75"/>
    <x v="0"/>
    <s v="USD"/>
    <n v="1397113140"/>
    <n v="1395168625"/>
    <b v="0"/>
    <n v="120"/>
    <b v="1"/>
    <s v="music/electronic music"/>
    <x v="4"/>
    <x v="1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n v="55.796747967479675"/>
    <x v="0"/>
    <s v="USD"/>
    <n v="1383526800"/>
    <n v="1380650177"/>
    <b v="0"/>
    <n v="123"/>
    <b v="1"/>
    <s v="music/electronic music"/>
    <x v="4"/>
    <x v="15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n v="10"/>
    <x v="0"/>
    <s v="USD"/>
    <n v="1431719379"/>
    <n v="1429127379"/>
    <b v="0"/>
    <n v="1"/>
    <b v="1"/>
    <s v="music/electronic music"/>
    <x v="4"/>
    <x v="15"/>
    <x v="2212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n v="73.125416666666666"/>
    <x v="0"/>
    <s v="USD"/>
    <n v="1391713248"/>
    <n v="1389121248"/>
    <b v="0"/>
    <n v="24"/>
    <b v="1"/>
    <s v="music/electronic music"/>
    <x v="4"/>
    <x v="15"/>
    <x v="2213"/>
  </r>
  <r>
    <n v="2215"/>
    <s v="&quot;Something to See, Not to Say&quot; - Anemometer's First EP Album"/>
    <s v="Ambient Electro Grind-fest!"/>
    <n v="550"/>
    <n v="860"/>
    <n v="1.5636363636363637"/>
    <x v="0"/>
    <n v="26.060606060606062"/>
    <x v="0"/>
    <s v="USD"/>
    <n v="1331621940"/>
    <n v="1329671572"/>
    <b v="0"/>
    <n v="33"/>
    <b v="1"/>
    <s v="music/electronic music"/>
    <x v="4"/>
    <x v="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n v="22.642857142857142"/>
    <x v="0"/>
    <s v="USD"/>
    <n v="1437674545"/>
    <n v="1436464945"/>
    <b v="0"/>
    <n v="14"/>
    <b v="1"/>
    <s v="music/electronic music"/>
    <x v="4"/>
    <x v="1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n v="47.222222222222221"/>
    <x v="0"/>
    <s v="USD"/>
    <n v="1446451200"/>
    <n v="1445539113"/>
    <b v="0"/>
    <n v="9"/>
    <b v="1"/>
    <s v="music/electronic music"/>
    <x v="4"/>
    <x v="15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n v="32.324473684210524"/>
    <x v="0"/>
    <s v="USD"/>
    <n v="1346198400"/>
    <n v="1344281383"/>
    <b v="0"/>
    <n v="76"/>
    <b v="1"/>
    <s v="music/electronic music"/>
    <x v="4"/>
    <x v="15"/>
    <x v="2217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n v="53.421052631578945"/>
    <x v="0"/>
    <s v="USD"/>
    <n v="1440004512"/>
    <n v="1437412512"/>
    <b v="0"/>
    <n v="19"/>
    <b v="1"/>
    <s v="music/electronic music"/>
    <x v="4"/>
    <x v="15"/>
    <x v="2218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n v="51.304347826086953"/>
    <x v="0"/>
    <s v="USD"/>
    <n v="1374888436"/>
    <n v="1372296436"/>
    <b v="0"/>
    <n v="69"/>
    <b v="1"/>
    <s v="music/electronic music"/>
    <x v="4"/>
    <x v="15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n v="37.197247706422019"/>
    <x v="0"/>
    <s v="USD"/>
    <n v="1461369600"/>
    <n v="1458748809"/>
    <b v="0"/>
    <n v="218"/>
    <b v="1"/>
    <s v="games/tabletop games"/>
    <x v="6"/>
    <x v="32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n v="27.1"/>
    <x v="0"/>
    <s v="USD"/>
    <n v="1327776847"/>
    <n v="1325184847"/>
    <b v="0"/>
    <n v="30"/>
    <b v="1"/>
    <s v="games/tabletop games"/>
    <x v="6"/>
    <x v="3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n v="206.31"/>
    <x v="5"/>
    <s v="CAD"/>
    <n v="1435418568"/>
    <n v="1432826568"/>
    <b v="0"/>
    <n v="100"/>
    <b v="1"/>
    <s v="games/tabletop games"/>
    <x v="6"/>
    <x v="32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n v="82.145270270270274"/>
    <x v="0"/>
    <s v="USD"/>
    <n v="1477767600"/>
    <n v="1475337675"/>
    <b v="0"/>
    <n v="296"/>
    <b v="1"/>
    <s v="games/tabletop games"/>
    <x v="6"/>
    <x v="32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n v="164.79651993355483"/>
    <x v="1"/>
    <s v="GBP"/>
    <n v="1411326015"/>
    <n v="1408734015"/>
    <b v="0"/>
    <n v="1204"/>
    <b v="1"/>
    <s v="games/tabletop games"/>
    <x v="6"/>
    <x v="32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n v="60.820280373831778"/>
    <x v="0"/>
    <s v="USD"/>
    <n v="1455253140"/>
    <n v="1452625822"/>
    <b v="0"/>
    <n v="321"/>
    <b v="1"/>
    <s v="games/tabletop games"/>
    <x v="6"/>
    <x v="3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n v="67.970099667774093"/>
    <x v="1"/>
    <s v="GBP"/>
    <n v="1384374155"/>
    <n v="1381778555"/>
    <b v="0"/>
    <n v="301"/>
    <b v="1"/>
    <s v="games/tabletop games"/>
    <x v="6"/>
    <x v="32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n v="81.561805555555551"/>
    <x v="12"/>
    <s v="EUR"/>
    <n v="1439707236"/>
    <n v="1437115236"/>
    <b v="0"/>
    <n v="144"/>
    <b v="1"/>
    <s v="games/tabletop games"/>
    <x v="6"/>
    <x v="32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n v="25.42547309833024"/>
    <x v="0"/>
    <s v="USD"/>
    <n v="1378180800"/>
    <n v="1375113391"/>
    <b v="0"/>
    <n v="539"/>
    <b v="1"/>
    <s v="games/tabletop games"/>
    <x v="6"/>
    <x v="32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n v="21.497991967871485"/>
    <x v="0"/>
    <s v="USD"/>
    <n v="1398460127"/>
    <n v="1395868127"/>
    <b v="0"/>
    <n v="498"/>
    <b v="1"/>
    <s v="games/tabletop games"/>
    <x v="6"/>
    <x v="32"/>
    <x v="2229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n v="27.226630727762803"/>
    <x v="0"/>
    <s v="USD"/>
    <n v="1372136400"/>
    <n v="1369864301"/>
    <b v="0"/>
    <n v="1113"/>
    <b v="1"/>
    <s v="games/tabletop games"/>
    <x v="6"/>
    <x v="32"/>
    <x v="2230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n v="25.091093117408906"/>
    <x v="0"/>
    <s v="USD"/>
    <n v="1405738800"/>
    <n v="1402945408"/>
    <b v="0"/>
    <n v="988"/>
    <b v="1"/>
    <s v="games/tabletop games"/>
    <x v="6"/>
    <x v="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n v="21.230179028132991"/>
    <x v="1"/>
    <s v="GBP"/>
    <n v="1450051200"/>
    <n v="1448269539"/>
    <b v="0"/>
    <n v="391"/>
    <b v="1"/>
    <s v="games/tabletop games"/>
    <x v="6"/>
    <x v="32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n v="41.607142857142854"/>
    <x v="0"/>
    <s v="USD"/>
    <n v="1483645647"/>
    <n v="1481053647"/>
    <b v="0"/>
    <n v="28"/>
    <b v="1"/>
    <s v="games/tabletop games"/>
    <x v="6"/>
    <x v="32"/>
    <x v="2233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n v="135.58503401360545"/>
    <x v="5"/>
    <s v="CAD"/>
    <n v="1427585511"/>
    <n v="1424997111"/>
    <b v="0"/>
    <n v="147"/>
    <b v="1"/>
    <s v="games/tabletop games"/>
    <x v="6"/>
    <x v="32"/>
    <x v="2234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n v="22.116176470588236"/>
    <x v="0"/>
    <s v="USD"/>
    <n v="1454338123"/>
    <n v="1451746123"/>
    <b v="0"/>
    <n v="680"/>
    <b v="1"/>
    <s v="games/tabletop games"/>
    <x v="6"/>
    <x v="32"/>
    <x v="2235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n v="64.625635808748726"/>
    <x v="0"/>
    <s v="USD"/>
    <n v="1415779140"/>
    <n v="1412294683"/>
    <b v="0"/>
    <n v="983"/>
    <b v="1"/>
    <s v="games/tabletop games"/>
    <x v="6"/>
    <x v="32"/>
    <x v="2236"/>
  </r>
  <r>
    <n v="2238"/>
    <s v="28mm Fantasy Miniature range Feral Orcs!"/>
    <s v="28mm Fantasy Miniature Range in leadfree white metal: Orcs, wolves and more."/>
    <n v="4000"/>
    <n v="5496"/>
    <n v="1.3740000000000001"/>
    <x v="0"/>
    <n v="69.569620253164558"/>
    <x v="12"/>
    <s v="EUR"/>
    <n v="1489157716"/>
    <n v="1486565716"/>
    <b v="0"/>
    <n v="79"/>
    <b v="1"/>
    <s v="games/tabletop games"/>
    <x v="6"/>
    <x v="32"/>
    <x v="2237"/>
  </r>
  <r>
    <n v="2239"/>
    <s v="Pro Tabletop Gaming Audio Collection"/>
    <s v="Next stretch goal unlocks at $33,000 and/or 500 backers unlocks 2 bonus stretch goals."/>
    <n v="25000"/>
    <n v="32006.67"/>
    <n v="1.2802667999999999"/>
    <x v="0"/>
    <n v="75.133028169014082"/>
    <x v="0"/>
    <s v="USD"/>
    <n v="1385870520"/>
    <n v="1382742014"/>
    <b v="0"/>
    <n v="426"/>
    <b v="1"/>
    <s v="games/tabletop games"/>
    <x v="6"/>
    <x v="32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n v="140.97916666666666"/>
    <x v="0"/>
    <s v="USD"/>
    <n v="1461354544"/>
    <n v="1458762544"/>
    <b v="0"/>
    <n v="96"/>
    <b v="1"/>
    <s v="games/tabletop games"/>
    <x v="6"/>
    <x v="32"/>
    <x v="2239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n v="49.472392638036808"/>
    <x v="1"/>
    <s v="GBP"/>
    <n v="1488484300"/>
    <n v="1485892300"/>
    <b v="0"/>
    <n v="163"/>
    <b v="1"/>
    <s v="games/tabletop games"/>
    <x v="6"/>
    <x v="32"/>
    <x v="2240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n v="53.865251485148519"/>
    <x v="0"/>
    <s v="USD"/>
    <n v="1385521320"/>
    <n v="1382449733"/>
    <b v="0"/>
    <n v="2525"/>
    <b v="1"/>
    <s v="games/tabletop games"/>
    <x v="6"/>
    <x v="3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n v="4.5712530712530715"/>
    <x v="0"/>
    <s v="USD"/>
    <n v="1489374000"/>
    <n v="1488823290"/>
    <b v="0"/>
    <n v="2035"/>
    <b v="1"/>
    <s v="games/tabletop games"/>
    <x v="6"/>
    <x v="32"/>
    <x v="224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n v="65.00344827586207"/>
    <x v="0"/>
    <s v="USD"/>
    <n v="1476649800"/>
    <n v="1475609946"/>
    <b v="0"/>
    <n v="290"/>
    <b v="1"/>
    <s v="games/tabletop games"/>
    <x v="6"/>
    <x v="32"/>
    <x v="2243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n v="53.475252525252522"/>
    <x v="0"/>
    <s v="USD"/>
    <n v="1393005600"/>
    <n v="1390323617"/>
    <b v="0"/>
    <n v="1980"/>
    <b v="1"/>
    <s v="games/tabletop games"/>
    <x v="6"/>
    <x v="32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n v="43.912280701754383"/>
    <x v="1"/>
    <s v="GBP"/>
    <n v="1441393210"/>
    <n v="1438801210"/>
    <b v="0"/>
    <n v="57"/>
    <b v="1"/>
    <s v="games/tabletop games"/>
    <x v="6"/>
    <x v="32"/>
    <x v="2245"/>
  </r>
  <r>
    <n v="2247"/>
    <s v="Foragers"/>
    <s v="Take on the role of an ancient forager in this fun strategy game from the designer of Biblios."/>
    <n v="18500"/>
    <n v="19324"/>
    <n v="1.0445405405405406"/>
    <x v="0"/>
    <n v="50.852631578947367"/>
    <x v="0"/>
    <s v="USD"/>
    <n v="1438185565"/>
    <n v="1436975965"/>
    <b v="0"/>
    <n v="380"/>
    <b v="1"/>
    <s v="games/tabletop games"/>
    <x v="6"/>
    <x v="32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n v="58.6328125"/>
    <x v="1"/>
    <s v="GBP"/>
    <n v="1481749278"/>
    <n v="1479157278"/>
    <b v="0"/>
    <n v="128"/>
    <b v="1"/>
    <s v="games/tabletop games"/>
    <x v="6"/>
    <x v="32"/>
    <x v="2247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n v="32.81666666666667"/>
    <x v="0"/>
    <s v="USD"/>
    <n v="1364917965"/>
    <n v="1362329565"/>
    <b v="0"/>
    <n v="180"/>
    <b v="1"/>
    <s v="games/tabletop games"/>
    <x v="6"/>
    <x v="32"/>
    <x v="2248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n v="426.93169877408059"/>
    <x v="0"/>
    <s v="USD"/>
    <n v="1480727273"/>
    <n v="1478131673"/>
    <b v="0"/>
    <n v="571"/>
    <b v="1"/>
    <s v="games/tabletop games"/>
    <x v="6"/>
    <x v="32"/>
    <x v="2249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n v="23.808729166666669"/>
    <x v="0"/>
    <s v="USD"/>
    <n v="1408177077"/>
    <n v="1406362677"/>
    <b v="0"/>
    <n v="480"/>
    <b v="1"/>
    <s v="games/tabletop games"/>
    <x v="6"/>
    <x v="32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n v="98.413654618473899"/>
    <x v="3"/>
    <s v="EUR"/>
    <n v="1470469938"/>
    <n v="1469173938"/>
    <b v="0"/>
    <n v="249"/>
    <b v="1"/>
    <s v="games/tabletop games"/>
    <x v="6"/>
    <x v="3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n v="107.32142857142857"/>
    <x v="0"/>
    <s v="USD"/>
    <n v="1447862947"/>
    <n v="1445267347"/>
    <b v="0"/>
    <n v="84"/>
    <b v="1"/>
    <s v="games/tabletop games"/>
    <x v="6"/>
    <x v="32"/>
    <x v="2252"/>
  </r>
  <r>
    <n v="2254"/>
    <s v="Green Couch Games Limited: FrogFlip!"/>
    <s v="A dexterity microgame by father/daughter team, Jason and Claire Kotarski. Make 100 project."/>
    <n v="500"/>
    <n v="2299"/>
    <n v="4.5979999999999999"/>
    <x v="0"/>
    <n v="11.67005076142132"/>
    <x v="0"/>
    <s v="USD"/>
    <n v="1485271968"/>
    <n v="1484667168"/>
    <b v="0"/>
    <n v="197"/>
    <b v="1"/>
    <s v="games/tabletop games"/>
    <x v="6"/>
    <x v="32"/>
    <x v="2253"/>
  </r>
  <r>
    <n v="2255"/>
    <s v="Jumbo Jets - Jet Set Expansion Set #2"/>
    <s v="This is the second set of 5 expansions for our route-building game, Jet Set!"/>
    <n v="3950"/>
    <n v="11323"/>
    <n v="2.8665822784810127"/>
    <x v="0"/>
    <n v="41.782287822878232"/>
    <x v="0"/>
    <s v="USD"/>
    <n v="1462661451"/>
    <n v="1460069451"/>
    <b v="0"/>
    <n v="271"/>
    <b v="1"/>
    <s v="games/tabletop games"/>
    <x v="6"/>
    <x v="32"/>
    <x v="2254"/>
  </r>
  <r>
    <n v="2256"/>
    <s v="Bitcoin Empire"/>
    <s v="Build your crypto-currency empire and sabotage your opponents. A deck building, card game. 2-4 players. 15 minutes."/>
    <n v="480"/>
    <n v="1069"/>
    <n v="2.2270833333333333"/>
    <x v="0"/>
    <n v="21.38"/>
    <x v="1"/>
    <s v="GBP"/>
    <n v="1479811846"/>
    <n v="1478602246"/>
    <b v="0"/>
    <n v="50"/>
    <b v="1"/>
    <s v="games/tabletop games"/>
    <x v="6"/>
    <x v="32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n v="94.103550295857985"/>
    <x v="1"/>
    <s v="GBP"/>
    <n v="1466377200"/>
    <n v="1463351329"/>
    <b v="0"/>
    <n v="169"/>
    <b v="1"/>
    <s v="games/tabletop games"/>
    <x v="6"/>
    <x v="32"/>
    <x v="2256"/>
  </r>
  <r>
    <n v="2258"/>
    <s v="A Sundered World"/>
    <s v="A Dungeon World campaign setting that takes place after the end of the worlds."/>
    <n v="2200"/>
    <n v="3223"/>
    <n v="1.4650000000000001"/>
    <x v="0"/>
    <n v="15.721951219512196"/>
    <x v="0"/>
    <s v="USD"/>
    <n v="1434045687"/>
    <n v="1431453687"/>
    <b v="0"/>
    <n v="205"/>
    <b v="1"/>
    <s v="games/tabletop games"/>
    <x v="6"/>
    <x v="32"/>
    <x v="2257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n v="90.635922330097088"/>
    <x v="1"/>
    <s v="GBP"/>
    <n v="1481224736"/>
    <n v="1480360736"/>
    <b v="0"/>
    <n v="206"/>
    <b v="1"/>
    <s v="games/tabletop games"/>
    <x v="6"/>
    <x v="32"/>
    <x v="2258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n v="97.297619047619051"/>
    <x v="0"/>
    <s v="USD"/>
    <n v="1395876250"/>
    <n v="1393287850"/>
    <b v="0"/>
    <n v="84"/>
    <b v="1"/>
    <s v="games/tabletop games"/>
    <x v="6"/>
    <x v="32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n v="37.11904761904762"/>
    <x v="2"/>
    <s v="AUD"/>
    <n v="1487093020"/>
    <n v="1485278620"/>
    <b v="0"/>
    <n v="210"/>
    <b v="1"/>
    <s v="games/tabletop games"/>
    <x v="6"/>
    <x v="32"/>
    <x v="2260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n v="28.104972375690608"/>
    <x v="0"/>
    <s v="USD"/>
    <n v="1416268800"/>
    <n v="1413295358"/>
    <b v="0"/>
    <n v="181"/>
    <b v="1"/>
    <s v="games/tabletop games"/>
    <x v="6"/>
    <x v="32"/>
    <x v="2261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n v="144.43333333333334"/>
    <x v="11"/>
    <s v="SEK"/>
    <n v="1422734313"/>
    <n v="1420919913"/>
    <b v="0"/>
    <n v="60"/>
    <b v="1"/>
    <s v="games/tabletop games"/>
    <x v="6"/>
    <x v="32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n v="24.274157303370785"/>
    <x v="0"/>
    <s v="USD"/>
    <n v="1463972400"/>
    <n v="1462543114"/>
    <b v="0"/>
    <n v="445"/>
    <b v="1"/>
    <s v="games/tabletop games"/>
    <x v="6"/>
    <x v="32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n v="35.117647058823529"/>
    <x v="1"/>
    <s v="GBP"/>
    <n v="1479846507"/>
    <n v="1479241707"/>
    <b v="0"/>
    <n v="17"/>
    <b v="1"/>
    <s v="games/tabletop games"/>
    <x v="6"/>
    <x v="32"/>
    <x v="2264"/>
  </r>
  <r>
    <n v="2266"/>
    <s v="GOAT LORDS."/>
    <s v="Want to be LORD OF THE GOATS? Start building your herd using thievery, magic, bombs and mostly goats."/>
    <n v="1500"/>
    <n v="4804"/>
    <n v="3.2026666666666666"/>
    <x v="0"/>
    <n v="24.762886597938145"/>
    <x v="0"/>
    <s v="USD"/>
    <n v="1461722400"/>
    <n v="1460235592"/>
    <b v="0"/>
    <n v="194"/>
    <b v="1"/>
    <s v="games/tabletop games"/>
    <x v="6"/>
    <x v="3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n v="188.37871287128712"/>
    <x v="0"/>
    <s v="USD"/>
    <n v="1419123600"/>
    <n v="1416945297"/>
    <b v="0"/>
    <n v="404"/>
    <b v="1"/>
    <s v="games/tabletop games"/>
    <x v="6"/>
    <x v="32"/>
    <x v="2266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n v="148.08247422680412"/>
    <x v="0"/>
    <s v="USD"/>
    <n v="1489283915"/>
    <n v="1486691915"/>
    <b v="0"/>
    <n v="194"/>
    <b v="1"/>
    <s v="games/tabletop games"/>
    <x v="6"/>
    <x v="32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n v="49.934589800443462"/>
    <x v="0"/>
    <s v="USD"/>
    <n v="1488862800"/>
    <n v="1486745663"/>
    <b v="0"/>
    <n v="902"/>
    <b v="1"/>
    <s v="games/tabletop games"/>
    <x v="6"/>
    <x v="32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n v="107.82155688622754"/>
    <x v="0"/>
    <s v="USD"/>
    <n v="1484085540"/>
    <n v="1482353513"/>
    <b v="0"/>
    <n v="1670"/>
    <b v="1"/>
    <s v="games/tabletop games"/>
    <x v="6"/>
    <x v="32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n v="42.63403614457831"/>
    <x v="0"/>
    <s v="USD"/>
    <n v="1481328004"/>
    <n v="1478736004"/>
    <b v="0"/>
    <n v="1328"/>
    <b v="1"/>
    <s v="games/tabletop games"/>
    <x v="6"/>
    <x v="32"/>
    <x v="2270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n v="14.370762711864407"/>
    <x v="0"/>
    <s v="USD"/>
    <n v="1449506836"/>
    <n v="1446914836"/>
    <b v="0"/>
    <n v="944"/>
    <b v="1"/>
    <s v="games/tabletop games"/>
    <x v="6"/>
    <x v="3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n v="37.476190476190474"/>
    <x v="5"/>
    <s v="CAD"/>
    <n v="1489320642"/>
    <n v="1487164242"/>
    <b v="0"/>
    <n v="147"/>
    <b v="1"/>
    <s v="games/tabletop games"/>
    <x v="6"/>
    <x v="3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n v="30.202020202020201"/>
    <x v="0"/>
    <s v="USD"/>
    <n v="1393156857"/>
    <n v="1390564857"/>
    <b v="0"/>
    <n v="99"/>
    <b v="1"/>
    <s v="games/tabletop games"/>
    <x v="6"/>
    <x v="32"/>
    <x v="2273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n v="33.550632911392405"/>
    <x v="1"/>
    <s v="GBP"/>
    <n v="1419259679"/>
    <n v="1416667679"/>
    <b v="0"/>
    <n v="79"/>
    <b v="1"/>
    <s v="games/tabletop games"/>
    <x v="6"/>
    <x v="32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n v="64.74666666666667"/>
    <x v="0"/>
    <s v="USD"/>
    <n v="1388936289"/>
    <n v="1386344289"/>
    <b v="0"/>
    <n v="75"/>
    <b v="1"/>
    <s v="games/tabletop games"/>
    <x v="6"/>
    <x v="32"/>
    <x v="2275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n v="57.932367149758456"/>
    <x v="0"/>
    <s v="USD"/>
    <n v="1330359423"/>
    <n v="1327767423"/>
    <b v="0"/>
    <n v="207"/>
    <b v="1"/>
    <s v="games/tabletop games"/>
    <x v="6"/>
    <x v="32"/>
    <x v="2276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n v="53.078431372549019"/>
    <x v="13"/>
    <s v="EUR"/>
    <n v="1451861940"/>
    <n v="1448902867"/>
    <b v="0"/>
    <n v="102"/>
    <b v="1"/>
    <s v="games/tabletop games"/>
    <x v="6"/>
    <x v="32"/>
    <x v="2277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n v="48.0625"/>
    <x v="0"/>
    <s v="USD"/>
    <n v="1423022400"/>
    <n v="1421436099"/>
    <b v="0"/>
    <n v="32"/>
    <b v="1"/>
    <s v="games/tabletop games"/>
    <x v="6"/>
    <x v="32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n v="82.396874999999994"/>
    <x v="0"/>
    <s v="USD"/>
    <n v="1442501991"/>
    <n v="1439909991"/>
    <b v="0"/>
    <n v="480"/>
    <b v="1"/>
    <s v="games/tabletop games"/>
    <x v="6"/>
    <x v="32"/>
    <x v="2279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n v="50.454545454545453"/>
    <x v="0"/>
    <s v="USD"/>
    <n v="1311576600"/>
    <n v="1306219897"/>
    <b v="0"/>
    <n v="11"/>
    <b v="1"/>
    <s v="music/rock"/>
    <x v="4"/>
    <x v="11"/>
    <x v="2280"/>
  </r>
  <r>
    <n v="2282"/>
    <s v="Sage King's Debut Album"/>
    <s v="Sage King is recording his debut album and wants YOU to be a part of the creation process"/>
    <n v="750"/>
    <n v="1390"/>
    <n v="1.8533333333333333"/>
    <x v="0"/>
    <n v="115.83333333333333"/>
    <x v="0"/>
    <s v="USD"/>
    <n v="1452744686"/>
    <n v="1447560686"/>
    <b v="0"/>
    <n v="12"/>
    <b v="1"/>
    <s v="music/rock"/>
    <x v="4"/>
    <x v="11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n v="63.03458333333333"/>
    <x v="0"/>
    <s v="USD"/>
    <n v="1336528804"/>
    <n v="1331348404"/>
    <b v="0"/>
    <n v="48"/>
    <b v="1"/>
    <s v="music/rock"/>
    <x v="4"/>
    <x v="11"/>
    <x v="2282"/>
  </r>
  <r>
    <n v="2284"/>
    <s v="Make a record, write a song, take the Vinyl Skyway. "/>
    <s v="The Vinyl Skyway reunite to make a third album. "/>
    <n v="6000"/>
    <n v="6373.27"/>
    <n v="1.0622116666666668"/>
    <x v="0"/>
    <n v="108.02152542372882"/>
    <x v="0"/>
    <s v="USD"/>
    <n v="1299902400"/>
    <n v="1297451245"/>
    <b v="0"/>
    <n v="59"/>
    <b v="1"/>
    <s v="music/rock"/>
    <x v="4"/>
    <x v="11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n v="46.088607594936711"/>
    <x v="0"/>
    <s v="USD"/>
    <n v="1340944043"/>
    <n v="1338352043"/>
    <b v="0"/>
    <n v="79"/>
    <b v="1"/>
    <s v="music/rock"/>
    <x v="4"/>
    <x v="11"/>
    <x v="2284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n v="107.21428571428571"/>
    <x v="0"/>
    <s v="USD"/>
    <n v="1378439940"/>
    <n v="1376003254"/>
    <b v="0"/>
    <n v="14"/>
    <b v="1"/>
    <s v="music/rock"/>
    <x v="4"/>
    <x v="11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n v="50.9338679245283"/>
    <x v="0"/>
    <s v="USD"/>
    <n v="1403539260"/>
    <n v="1401724860"/>
    <b v="0"/>
    <n v="106"/>
    <b v="1"/>
    <s v="music/rock"/>
    <x v="4"/>
    <x v="11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n v="40.04"/>
    <x v="0"/>
    <s v="USD"/>
    <n v="1340733600"/>
    <n v="1339098689"/>
    <b v="0"/>
    <n v="25"/>
    <b v="1"/>
    <s v="music/rock"/>
    <x v="4"/>
    <x v="11"/>
    <x v="2287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n v="64.44"/>
    <x v="0"/>
    <s v="USD"/>
    <n v="1386372120"/>
    <n v="1382659060"/>
    <b v="0"/>
    <n v="25"/>
    <b v="1"/>
    <s v="music/rock"/>
    <x v="4"/>
    <x v="11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n v="53.827586206896555"/>
    <x v="0"/>
    <s v="USD"/>
    <n v="1259686800"/>
    <n v="1252908330"/>
    <b v="0"/>
    <n v="29"/>
    <b v="1"/>
    <s v="music/rock"/>
    <x v="4"/>
    <x v="11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n v="100.46511627906976"/>
    <x v="0"/>
    <s v="USD"/>
    <n v="1335153600"/>
    <n v="1332199618"/>
    <b v="0"/>
    <n v="43"/>
    <b v="1"/>
    <s v="music/rock"/>
    <x v="4"/>
    <x v="1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n v="46.630652173913049"/>
    <x v="0"/>
    <s v="USD"/>
    <n v="1334767476"/>
    <n v="1332175476"/>
    <b v="0"/>
    <n v="46"/>
    <b v="1"/>
    <s v="music/rock"/>
    <x v="4"/>
    <x v="11"/>
    <x v="2291"/>
  </r>
  <r>
    <n v="2293"/>
    <s v="&quot;Hurt N' Wrong&quot; New Album Fundraiser!"/>
    <s v="Donate here to be a part of the upcoming album. Every little bit helps!"/>
    <n v="850"/>
    <n v="920"/>
    <n v="1.0823529411764705"/>
    <x v="0"/>
    <n v="34.074074074074076"/>
    <x v="0"/>
    <s v="USD"/>
    <n v="1348545540"/>
    <n v="1346345999"/>
    <b v="0"/>
    <n v="27"/>
    <b v="1"/>
    <s v="music/rock"/>
    <x v="4"/>
    <x v="11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n v="65.214642857142863"/>
    <x v="0"/>
    <s v="USD"/>
    <n v="1358702480"/>
    <n v="1356110480"/>
    <b v="0"/>
    <n v="112"/>
    <b v="1"/>
    <s v="music/rock"/>
    <x v="4"/>
    <x v="11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n v="44.205882352941174"/>
    <x v="0"/>
    <s v="USD"/>
    <n v="1359240856"/>
    <n v="1356648856"/>
    <b v="0"/>
    <n v="34"/>
    <b v="1"/>
    <s v="music/rock"/>
    <x v="4"/>
    <x v="11"/>
    <x v="2294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n v="71.965517241379317"/>
    <x v="0"/>
    <s v="USD"/>
    <n v="1330018426"/>
    <n v="1326994426"/>
    <b v="0"/>
    <n v="145"/>
    <b v="1"/>
    <s v="music/rock"/>
    <x v="4"/>
    <x v="11"/>
    <x v="2295"/>
  </r>
  <r>
    <n v="2297"/>
    <s v="Company Company: Debut EP"/>
    <s v="New Jersey Alternative Rock band COCO needs YOUR help self-releasing debut EP!"/>
    <n v="1000"/>
    <n v="1006"/>
    <n v="1.006"/>
    <x v="0"/>
    <n v="52.94736842105263"/>
    <x v="0"/>
    <s v="USD"/>
    <n v="1331697540"/>
    <n v="1328749249"/>
    <b v="0"/>
    <n v="19"/>
    <b v="1"/>
    <s v="music/rock"/>
    <x v="4"/>
    <x v="11"/>
    <x v="2296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n v="109.45138888888889"/>
    <x v="0"/>
    <s v="USD"/>
    <n v="1395861033"/>
    <n v="1393272633"/>
    <b v="0"/>
    <n v="288"/>
    <b v="1"/>
    <s v="music/rock"/>
    <x v="4"/>
    <x v="11"/>
    <x v="2297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n v="75.035714285714292"/>
    <x v="0"/>
    <s v="USD"/>
    <n v="1296953209"/>
    <n v="1295657209"/>
    <b v="0"/>
    <n v="14"/>
    <b v="1"/>
    <s v="music/rock"/>
    <x v="4"/>
    <x v="11"/>
    <x v="2298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n v="115.71428571428571"/>
    <x v="0"/>
    <s v="USD"/>
    <n v="1340904416"/>
    <n v="1339694816"/>
    <b v="0"/>
    <n v="7"/>
    <b v="1"/>
    <s v="music/rock"/>
    <x v="4"/>
    <x v="11"/>
    <x v="2299"/>
  </r>
  <r>
    <n v="2301"/>
    <s v="Time Crash"/>
    <s v="We are America's first trock band, and we're ready to bring you our first album!"/>
    <n v="5000"/>
    <n v="6680.22"/>
    <n v="1.336044"/>
    <x v="0"/>
    <n v="31.659810426540286"/>
    <x v="0"/>
    <s v="USD"/>
    <n v="1371785496"/>
    <n v="1369193496"/>
    <b v="1"/>
    <n v="211"/>
    <b v="1"/>
    <s v="music/indie rock"/>
    <x v="4"/>
    <x v="14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n v="46.176470588235297"/>
    <x v="0"/>
    <s v="USD"/>
    <n v="1388473200"/>
    <n v="1385585434"/>
    <b v="1"/>
    <n v="85"/>
    <b v="1"/>
    <s v="music/indie rock"/>
    <x v="4"/>
    <x v="1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n v="68.481650485436887"/>
    <x v="0"/>
    <s v="USD"/>
    <n v="1323747596"/>
    <n v="1320287996"/>
    <b v="1"/>
    <n v="103"/>
    <b v="1"/>
    <s v="music/indie rock"/>
    <x v="4"/>
    <x v="14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n v="53.469203539823013"/>
    <x v="0"/>
    <s v="USD"/>
    <n v="1293857940"/>
    <n v="1290281691"/>
    <b v="1"/>
    <n v="113"/>
    <b v="1"/>
    <s v="music/indie rock"/>
    <x v="4"/>
    <x v="1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n v="109.10778443113773"/>
    <x v="0"/>
    <s v="USD"/>
    <n v="1407520800"/>
    <n v="1405356072"/>
    <b v="1"/>
    <n v="167"/>
    <b v="1"/>
    <s v="music/indie rock"/>
    <x v="4"/>
    <x v="14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n v="51.185616438356163"/>
    <x v="0"/>
    <s v="USD"/>
    <n v="1331352129"/>
    <n v="1328760129"/>
    <b v="1"/>
    <n v="73"/>
    <b v="1"/>
    <s v="music/indie rock"/>
    <x v="4"/>
    <x v="14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n v="27.936800000000002"/>
    <x v="0"/>
    <s v="USD"/>
    <n v="1336245328"/>
    <n v="1333653333"/>
    <b v="1"/>
    <n v="75"/>
    <b v="1"/>
    <s v="music/indie rock"/>
    <x v="4"/>
    <x v="14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n v="82.496921824104234"/>
    <x v="0"/>
    <s v="USD"/>
    <n v="1409274000"/>
    <n v="1406847996"/>
    <b v="1"/>
    <n v="614"/>
    <b v="1"/>
    <s v="music/indie rock"/>
    <x v="4"/>
    <x v="14"/>
    <x v="2306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n v="59.817476635514019"/>
    <x v="0"/>
    <s v="USD"/>
    <n v="1362872537"/>
    <n v="1359848537"/>
    <b v="1"/>
    <n v="107"/>
    <b v="1"/>
    <s v="music/indie rock"/>
    <x v="4"/>
    <x v="14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n v="64.816470588235291"/>
    <x v="0"/>
    <s v="USD"/>
    <n v="1363889015"/>
    <n v="1361300615"/>
    <b v="1"/>
    <n v="1224"/>
    <b v="1"/>
    <s v="music/indie rock"/>
    <x v="4"/>
    <x v="14"/>
    <x v="2308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n v="90.09615384615384"/>
    <x v="0"/>
    <s v="USD"/>
    <n v="1399421189"/>
    <n v="1396829189"/>
    <b v="1"/>
    <n v="104"/>
    <b v="1"/>
    <s v="music/indie rock"/>
    <x v="4"/>
    <x v="14"/>
    <x v="2309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n v="40.962025316455694"/>
    <x v="0"/>
    <s v="USD"/>
    <n v="1397862000"/>
    <n v="1395155478"/>
    <b v="1"/>
    <n v="79"/>
    <b v="1"/>
    <s v="music/indie rock"/>
    <x v="4"/>
    <x v="14"/>
    <x v="2310"/>
  </r>
  <r>
    <n v="2313"/>
    <s v="A SUNNY DAY IN GLASGOW"/>
    <s v="A Sunny Day in Glasgow are recording a new album and we need your help!"/>
    <n v="5000"/>
    <n v="8792.02"/>
    <n v="1.7584040000000001"/>
    <x v="0"/>
    <n v="56.000127388535034"/>
    <x v="0"/>
    <s v="USD"/>
    <n v="1336086026"/>
    <n v="1333494026"/>
    <b v="1"/>
    <n v="157"/>
    <b v="1"/>
    <s v="music/indie rock"/>
    <x v="4"/>
    <x v="14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n v="37.672800000000002"/>
    <x v="0"/>
    <s v="USD"/>
    <n v="1339074857"/>
    <n v="1336482857"/>
    <b v="1"/>
    <n v="50"/>
    <b v="1"/>
    <s v="music/indie rock"/>
    <x v="4"/>
    <x v="14"/>
    <x v="2312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n v="40.078125"/>
    <x v="0"/>
    <s v="USD"/>
    <n v="1336238743"/>
    <n v="1333646743"/>
    <b v="1"/>
    <n v="64"/>
    <b v="1"/>
    <s v="music/indie rock"/>
    <x v="4"/>
    <x v="14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n v="78.031999999999996"/>
    <x v="0"/>
    <s v="USD"/>
    <n v="1260383040"/>
    <n v="1253726650"/>
    <b v="1"/>
    <n v="200"/>
    <b v="1"/>
    <s v="music/indie rock"/>
    <x v="4"/>
    <x v="14"/>
    <x v="23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n v="18.90909090909091"/>
    <x v="0"/>
    <s v="USD"/>
    <n v="1266210000"/>
    <n v="1263474049"/>
    <b v="1"/>
    <n v="22"/>
    <b v="1"/>
    <s v="music/indie rock"/>
    <x v="4"/>
    <x v="14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n v="37.134969325153371"/>
    <x v="0"/>
    <s v="USD"/>
    <n v="1253937540"/>
    <n v="1251214014"/>
    <b v="1"/>
    <n v="163"/>
    <b v="1"/>
    <s v="music/indie rock"/>
    <x v="4"/>
    <x v="1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n v="41.961038961038959"/>
    <x v="0"/>
    <s v="USD"/>
    <n v="1387072685"/>
    <n v="1384480685"/>
    <b v="1"/>
    <n v="77"/>
    <b v="1"/>
    <s v="music/indie rock"/>
    <x v="4"/>
    <x v="14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n v="61.044943820224717"/>
    <x v="0"/>
    <s v="USD"/>
    <n v="1396463800"/>
    <n v="1393443400"/>
    <b v="1"/>
    <n v="89"/>
    <b v="1"/>
    <s v="music/indie rock"/>
    <x v="4"/>
    <x v="14"/>
    <x v="2318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n v="64.53125"/>
    <x v="15"/>
    <s v="EUR"/>
    <n v="1491282901"/>
    <n v="1488694501"/>
    <b v="0"/>
    <n v="64"/>
    <b v="0"/>
    <s v="food/small batch"/>
    <x v="7"/>
    <x v="33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n v="21.25"/>
    <x v="0"/>
    <s v="USD"/>
    <n v="1491769769"/>
    <n v="1489181369"/>
    <b v="0"/>
    <n v="4"/>
    <b v="0"/>
    <s v="food/small batch"/>
    <x v="7"/>
    <x v="33"/>
    <x v="2320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n v="30"/>
    <x v="0"/>
    <s v="USD"/>
    <n v="1490033247"/>
    <n v="1489428447"/>
    <b v="0"/>
    <n v="4"/>
    <b v="0"/>
    <s v="food/small batch"/>
    <x v="7"/>
    <x v="33"/>
    <x v="2321"/>
  </r>
  <r>
    <n v="2324"/>
    <s v="Pies not Lies"/>
    <s v="A city centre shop selling great locally made food with room to chat and learn about eachother."/>
    <n v="7500"/>
    <n v="1555"/>
    <n v="0.20733333333333334"/>
    <x v="3"/>
    <n v="25.491803278688526"/>
    <x v="1"/>
    <s v="GBP"/>
    <n v="1490559285"/>
    <n v="1487970885"/>
    <b v="0"/>
    <n v="61"/>
    <b v="0"/>
    <s v="food/small batch"/>
    <x v="7"/>
    <x v="33"/>
    <x v="2322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n v="11.428571428571429"/>
    <x v="0"/>
    <s v="USD"/>
    <n v="1490830331"/>
    <n v="1488241931"/>
    <b v="0"/>
    <n v="7"/>
    <b v="0"/>
    <s v="food/small batch"/>
    <x v="7"/>
    <x v="33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n v="108"/>
    <x v="0"/>
    <s v="USD"/>
    <n v="1493571600"/>
    <n v="1489106948"/>
    <b v="0"/>
    <n v="1"/>
    <b v="0"/>
    <s v="food/small batch"/>
    <x v="7"/>
    <x v="33"/>
    <x v="2324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n v="54.883162444113267"/>
    <x v="0"/>
    <s v="USD"/>
    <n v="1409090440"/>
    <n v="1406066440"/>
    <b v="1"/>
    <n v="3355"/>
    <b v="1"/>
    <s v="food/small batch"/>
    <x v="7"/>
    <x v="33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n v="47.383612662942269"/>
    <x v="0"/>
    <s v="USD"/>
    <n v="1434307537"/>
    <n v="1431715537"/>
    <b v="1"/>
    <n v="537"/>
    <b v="1"/>
    <s v="food/small batch"/>
    <x v="7"/>
    <x v="33"/>
    <x v="2326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n v="211.84"/>
    <x v="0"/>
    <s v="USD"/>
    <n v="1405609146"/>
    <n v="1403017146"/>
    <b v="1"/>
    <n v="125"/>
    <b v="1"/>
    <s v="food/small batch"/>
    <x v="7"/>
    <x v="33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n v="219.92638036809817"/>
    <x v="0"/>
    <s v="USD"/>
    <n v="1451001600"/>
    <n v="1448400943"/>
    <b v="1"/>
    <n v="163"/>
    <b v="1"/>
    <s v="food/small batch"/>
    <x v="7"/>
    <x v="33"/>
    <x v="2328"/>
  </r>
  <r>
    <n v="2331"/>
    <s v="Meadowlands Chocolate"/>
    <s v="Handcrafted, organic, single-origin, bean-to-bar, dark chocolate. Like fine wine, the secret is in the terroir."/>
    <n v="8000"/>
    <n v="11545.1"/>
    <n v="1.4431375"/>
    <x v="0"/>
    <n v="40.795406360424032"/>
    <x v="0"/>
    <s v="USD"/>
    <n v="1408320490"/>
    <n v="1405728490"/>
    <b v="1"/>
    <n v="283"/>
    <b v="1"/>
    <s v="food/small batch"/>
    <x v="7"/>
    <x v="33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n v="75.502840909090907"/>
    <x v="0"/>
    <s v="USD"/>
    <n v="1423235071"/>
    <n v="1420643071"/>
    <b v="1"/>
    <n v="352"/>
    <b v="1"/>
    <s v="food/small batch"/>
    <x v="7"/>
    <x v="33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n v="13.542553191489361"/>
    <x v="0"/>
    <s v="USD"/>
    <n v="1401385800"/>
    <n v="1399563390"/>
    <b v="1"/>
    <n v="94"/>
    <b v="1"/>
    <s v="food/small batch"/>
    <x v="7"/>
    <x v="33"/>
    <x v="2331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n v="60.865671641791046"/>
    <x v="0"/>
    <s v="USD"/>
    <n v="1415208840"/>
    <n v="1412611498"/>
    <b v="1"/>
    <n v="67"/>
    <b v="1"/>
    <s v="food/small batch"/>
    <x v="7"/>
    <x v="33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n v="115.69230769230769"/>
    <x v="0"/>
    <s v="USD"/>
    <n v="1402494243"/>
    <n v="1399902243"/>
    <b v="1"/>
    <n v="221"/>
    <b v="1"/>
    <s v="food/small batch"/>
    <x v="7"/>
    <x v="3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n v="48.104623556581984"/>
    <x v="0"/>
    <s v="USD"/>
    <n v="1394316695"/>
    <n v="1390860695"/>
    <b v="1"/>
    <n v="2165"/>
    <b v="1"/>
    <s v="food/small batch"/>
    <x v="7"/>
    <x v="33"/>
    <x v="2334"/>
  </r>
  <r>
    <n v="2337"/>
    <s v="The Hudson Standard Bitters and Shrubs"/>
    <s v="We make small batch, locally sourced bitters and shrubs for cocktails and cooking."/>
    <n v="12000"/>
    <n v="13279"/>
    <n v="1.1065833333333333"/>
    <x v="0"/>
    <n v="74.184357541899445"/>
    <x v="0"/>
    <s v="USD"/>
    <n v="1403796143"/>
    <n v="1401204143"/>
    <b v="1"/>
    <n v="179"/>
    <b v="1"/>
    <s v="food/small batch"/>
    <x v="7"/>
    <x v="3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n v="123.34552845528455"/>
    <x v="0"/>
    <s v="USD"/>
    <n v="1404077484"/>
    <n v="1401485484"/>
    <b v="1"/>
    <n v="123"/>
    <b v="1"/>
    <s v="food/small batch"/>
    <x v="7"/>
    <x v="33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n v="66.623188405797094"/>
    <x v="0"/>
    <s v="USD"/>
    <n v="1482134340"/>
    <n v="1479496309"/>
    <b v="1"/>
    <n v="1104"/>
    <b v="1"/>
    <s v="food/small batch"/>
    <x v="7"/>
    <x v="33"/>
    <x v="2337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n v="104.99007444168734"/>
    <x v="0"/>
    <s v="USD"/>
    <n v="1477841138"/>
    <n v="1475249138"/>
    <b v="1"/>
    <n v="403"/>
    <b v="1"/>
    <s v="food/small batch"/>
    <x v="7"/>
    <x v="33"/>
    <x v="2338"/>
  </r>
  <r>
    <n v="2341"/>
    <s v="Cutting Edge Fitness Website (Canceled)"/>
    <s v="This website will serve as an interface to change lives and have a community routing for your success!"/>
    <n v="5000"/>
    <n v="0"/>
    <n v="0"/>
    <x v="1"/>
    <e v="#DIV/0!"/>
    <x v="0"/>
    <s v="USD"/>
    <n v="1436729504"/>
    <n v="1434137504"/>
    <b v="0"/>
    <n v="0"/>
    <b v="0"/>
    <s v="technology/web"/>
    <x v="2"/>
    <x v="7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e v="#DIV/0!"/>
    <x v="0"/>
    <s v="USD"/>
    <n v="1412571600"/>
    <n v="1410799870"/>
    <b v="0"/>
    <n v="0"/>
    <b v="0"/>
    <s v="technology/web"/>
    <x v="2"/>
    <x v="7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n v="300"/>
    <x v="0"/>
    <s v="USD"/>
    <n v="1452282420"/>
    <n v="1447962505"/>
    <b v="0"/>
    <n v="1"/>
    <b v="0"/>
    <s v="technology/web"/>
    <x v="2"/>
    <x v="7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n v="1"/>
    <x v="5"/>
    <s v="CAD"/>
    <n v="1466789269"/>
    <n v="1464197269"/>
    <b v="0"/>
    <n v="1"/>
    <b v="0"/>
    <s v="technology/web"/>
    <x v="2"/>
    <x v="7"/>
    <x v="234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e v="#DIV/0!"/>
    <x v="0"/>
    <s v="USD"/>
    <n v="1427845140"/>
    <n v="1424822556"/>
    <b v="0"/>
    <n v="0"/>
    <b v="0"/>
    <s v="technology/web"/>
    <x v="2"/>
    <x v="7"/>
    <x v="2343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n v="13"/>
    <x v="0"/>
    <s v="USD"/>
    <n v="1476731431"/>
    <n v="1472843431"/>
    <b v="0"/>
    <n v="3"/>
    <b v="0"/>
    <s v="technology/web"/>
    <x v="2"/>
    <x v="7"/>
    <x v="2344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n v="15"/>
    <x v="0"/>
    <s v="USD"/>
    <n v="1472135676"/>
    <n v="1469543676"/>
    <b v="0"/>
    <n v="1"/>
    <b v="0"/>
    <s v="technology/web"/>
    <x v="2"/>
    <x v="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n v="54"/>
    <x v="0"/>
    <s v="USD"/>
    <n v="1456006938"/>
    <n v="1450822938"/>
    <b v="0"/>
    <n v="5"/>
    <b v="0"/>
    <s v="technology/web"/>
    <x v="2"/>
    <x v="7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e v="#DIV/0!"/>
    <x v="11"/>
    <s v="SEK"/>
    <n v="1439318228"/>
    <n v="1436812628"/>
    <b v="0"/>
    <n v="0"/>
    <b v="0"/>
    <s v="technology/web"/>
    <x v="2"/>
    <x v="7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e v="#DIV/0!"/>
    <x v="17"/>
    <s v="EUR"/>
    <n v="1483474370"/>
    <n v="1480882370"/>
    <b v="0"/>
    <n v="0"/>
    <b v="0"/>
    <s v="technology/web"/>
    <x v="2"/>
    <x v="7"/>
    <x v="2348"/>
  </r>
  <r>
    <n v="2351"/>
    <s v="NZ Auction site.  No listing or success fees. Only $2 p/m"/>
    <s v="Donate $30 or more and receive a free selfie stick."/>
    <n v="18900"/>
    <n v="108"/>
    <n v="5.7142857142857143E-3"/>
    <x v="1"/>
    <n v="15.428571428571429"/>
    <x v="4"/>
    <s v="NZD"/>
    <n v="1430360739"/>
    <n v="1427768739"/>
    <b v="0"/>
    <n v="7"/>
    <b v="0"/>
    <s v="technology/web"/>
    <x v="2"/>
    <x v="7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e v="#DIV/0!"/>
    <x v="0"/>
    <s v="USD"/>
    <n v="1433603552"/>
    <n v="1428419552"/>
    <b v="0"/>
    <n v="0"/>
    <b v="0"/>
    <s v="technology/web"/>
    <x v="2"/>
    <x v="7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e v="#DIV/0!"/>
    <x v="0"/>
    <s v="USD"/>
    <n v="1429632822"/>
    <n v="1428596022"/>
    <b v="0"/>
    <n v="0"/>
    <b v="0"/>
    <s v="technology/web"/>
    <x v="2"/>
    <x v="7"/>
    <x v="2351"/>
  </r>
  <r>
    <n v="2354"/>
    <s v="Dissertation (Canceled)"/>
    <s v="Almost done with doctorate degree but need funding of $35,000 to complete research of project."/>
    <n v="35000"/>
    <n v="25"/>
    <n v="7.1428571428571429E-4"/>
    <x v="1"/>
    <n v="25"/>
    <x v="0"/>
    <s v="USD"/>
    <n v="1420910460"/>
    <n v="1415726460"/>
    <b v="0"/>
    <n v="1"/>
    <b v="0"/>
    <s v="technology/web"/>
    <x v="2"/>
    <x v="7"/>
    <x v="2352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n v="27.5"/>
    <x v="2"/>
    <s v="AUD"/>
    <n v="1430604136"/>
    <n v="1428012136"/>
    <b v="0"/>
    <n v="2"/>
    <b v="0"/>
    <s v="technology/web"/>
    <x v="2"/>
    <x v="7"/>
    <x v="2353"/>
  </r>
  <r>
    <n v="2356"/>
    <s v="HardstyleUnited.com (Canceled)"/>
    <s v="HardstyleUnited.com The Global Hardstyle community. Your Hardstyle community."/>
    <n v="10000"/>
    <n v="0"/>
    <n v="0"/>
    <x v="1"/>
    <e v="#DIV/0!"/>
    <x v="9"/>
    <s v="EUR"/>
    <n v="1433530104"/>
    <n v="1430938104"/>
    <b v="0"/>
    <n v="0"/>
    <b v="0"/>
    <s v="technology/web"/>
    <x v="2"/>
    <x v="7"/>
    <x v="235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e v="#DIV/0!"/>
    <x v="1"/>
    <s v="GBP"/>
    <n v="1445093578"/>
    <n v="1442501578"/>
    <b v="0"/>
    <n v="0"/>
    <b v="0"/>
    <s v="technology/web"/>
    <x v="2"/>
    <x v="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e v="#DIV/0!"/>
    <x v="1"/>
    <s v="GBP"/>
    <n v="1422664740"/>
    <n v="1417818036"/>
    <b v="0"/>
    <n v="0"/>
    <b v="0"/>
    <s v="technology/web"/>
    <x v="2"/>
    <x v="7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n v="367"/>
    <x v="0"/>
    <s v="USD"/>
    <n v="1438616124"/>
    <n v="1433432124"/>
    <b v="0"/>
    <n v="3"/>
    <b v="0"/>
    <s v="technology/web"/>
    <x v="2"/>
    <x v="7"/>
    <x v="235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n v="2"/>
    <x v="5"/>
    <s v="CAD"/>
    <n v="1454864280"/>
    <n v="1452272280"/>
    <b v="0"/>
    <n v="1"/>
    <b v="0"/>
    <s v="technology/web"/>
    <x v="2"/>
    <x v="7"/>
    <x v="235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e v="#DIV/0!"/>
    <x v="5"/>
    <s v="CAD"/>
    <n v="1462053600"/>
    <n v="1459975008"/>
    <b v="0"/>
    <n v="0"/>
    <b v="0"/>
    <s v="technology/web"/>
    <x v="2"/>
    <x v="7"/>
    <x v="2359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n v="60"/>
    <x v="0"/>
    <s v="USD"/>
    <n v="1418315470"/>
    <n v="1415723470"/>
    <b v="0"/>
    <n v="2"/>
    <b v="0"/>
    <s v="technology/web"/>
    <x v="2"/>
    <x v="7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e v="#DIV/0!"/>
    <x v="0"/>
    <s v="USD"/>
    <n v="1451348200"/>
    <n v="1447460200"/>
    <b v="0"/>
    <n v="0"/>
    <b v="0"/>
    <s v="technology/web"/>
    <x v="2"/>
    <x v="7"/>
    <x v="2361"/>
  </r>
  <r>
    <n v="2364"/>
    <s v="Minecraft Server and Website Help (Name: Forge Realms)"/>
    <s v="Making a Minecraft server and Website and I need your help to fund it. Thanks in Advance!"/>
    <n v="128"/>
    <n v="0"/>
    <n v="0"/>
    <x v="1"/>
    <e v="#DIV/0!"/>
    <x v="0"/>
    <s v="USD"/>
    <n v="1445898356"/>
    <n v="1441146356"/>
    <b v="0"/>
    <n v="0"/>
    <b v="0"/>
    <s v="technology/web"/>
    <x v="2"/>
    <x v="7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e v="#DIV/0!"/>
    <x v="13"/>
    <s v="EUR"/>
    <n v="1453071600"/>
    <n v="1449596425"/>
    <b v="0"/>
    <n v="0"/>
    <b v="0"/>
    <s v="technology/web"/>
    <x v="2"/>
    <x v="7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n v="97.407407407407405"/>
    <x v="1"/>
    <s v="GBP"/>
    <n v="1445431533"/>
    <n v="1442839533"/>
    <b v="0"/>
    <n v="27"/>
    <b v="0"/>
    <s v="technology/web"/>
    <x v="2"/>
    <x v="7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n v="47.857142857142854"/>
    <x v="0"/>
    <s v="USD"/>
    <n v="1461622616"/>
    <n v="1456442216"/>
    <b v="0"/>
    <n v="14"/>
    <b v="0"/>
    <s v="technology/web"/>
    <x v="2"/>
    <x v="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n v="50"/>
    <x v="0"/>
    <s v="USD"/>
    <n v="1429028365"/>
    <n v="1425143965"/>
    <b v="0"/>
    <n v="2"/>
    <b v="0"/>
    <s v="technology/web"/>
    <x v="2"/>
    <x v="7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e v="#DIV/0!"/>
    <x v="0"/>
    <s v="USD"/>
    <n v="1455132611"/>
    <n v="1452540611"/>
    <b v="0"/>
    <n v="0"/>
    <b v="0"/>
    <s v="technology/web"/>
    <x v="2"/>
    <x v="7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n v="20.5"/>
    <x v="0"/>
    <s v="USD"/>
    <n v="1418877141"/>
    <n v="1416285141"/>
    <b v="0"/>
    <n v="4"/>
    <b v="0"/>
    <s v="technology/web"/>
    <x v="2"/>
    <x v="7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e v="#DIV/0!"/>
    <x v="0"/>
    <s v="USD"/>
    <n v="1435257596"/>
    <n v="1432665596"/>
    <b v="0"/>
    <n v="0"/>
    <b v="0"/>
    <s v="technology/web"/>
    <x v="2"/>
    <x v="7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n v="30"/>
    <x v="2"/>
    <s v="AUD"/>
    <n v="1429839571"/>
    <n v="1427247571"/>
    <b v="0"/>
    <n v="6"/>
    <b v="0"/>
    <s v="technology/web"/>
    <x v="2"/>
    <x v="7"/>
    <x v="2370"/>
  </r>
  <r>
    <n v="2373"/>
    <s v="Cykelauktion.com (Canceled)"/>
    <s v="We want to create a safe marketplace for buying and selling bicycles."/>
    <n v="850000"/>
    <n v="50"/>
    <n v="5.8823529411764708E-5"/>
    <x v="1"/>
    <n v="50"/>
    <x v="11"/>
    <s v="SEK"/>
    <n v="1440863624"/>
    <n v="1438271624"/>
    <b v="0"/>
    <n v="1"/>
    <b v="0"/>
    <s v="technology/web"/>
    <x v="2"/>
    <x v="7"/>
    <x v="2371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n v="10"/>
    <x v="0"/>
    <s v="USD"/>
    <n v="1423772060"/>
    <n v="1421180060"/>
    <b v="0"/>
    <n v="1"/>
    <b v="0"/>
    <s v="technology/web"/>
    <x v="2"/>
    <x v="7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e v="#DIV/0!"/>
    <x v="0"/>
    <s v="USD"/>
    <n v="1473451437"/>
    <n v="1470859437"/>
    <b v="0"/>
    <n v="0"/>
    <b v="0"/>
    <s v="technology/web"/>
    <x v="2"/>
    <x v="7"/>
    <x v="2373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n v="81.582499999999996"/>
    <x v="0"/>
    <s v="USD"/>
    <n v="1449785566"/>
    <n v="1447193566"/>
    <b v="0"/>
    <n v="4"/>
    <b v="0"/>
    <s v="technology/web"/>
    <x v="2"/>
    <x v="7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e v="#DIV/0!"/>
    <x v="5"/>
    <s v="CAD"/>
    <n v="1480110783"/>
    <n v="1477515183"/>
    <b v="0"/>
    <n v="0"/>
    <b v="0"/>
    <s v="technology/web"/>
    <x v="2"/>
    <x v="7"/>
    <x v="2375"/>
  </r>
  <r>
    <n v="2378"/>
    <s v="KEEPUP INC (Canceled)"/>
    <s v="KEEPUP allows you to extend your social circle by introducing you to new people via your friends."/>
    <n v="110000"/>
    <n v="0"/>
    <n v="0"/>
    <x v="1"/>
    <e v="#DIV/0!"/>
    <x v="0"/>
    <s v="USD"/>
    <n v="1440548330"/>
    <n v="1438042730"/>
    <b v="0"/>
    <n v="0"/>
    <b v="0"/>
    <s v="technology/web"/>
    <x v="2"/>
    <x v="7"/>
    <x v="2376"/>
  </r>
  <r>
    <n v="2379"/>
    <s v="SelectCooks.com (Canceled)"/>
    <s v="Selectcooks.com is a community marketplace for people to list, find and hire chefs."/>
    <n v="30000"/>
    <n v="0"/>
    <n v="0"/>
    <x v="1"/>
    <e v="#DIV/0!"/>
    <x v="0"/>
    <s v="USD"/>
    <n v="1444004616"/>
    <n v="1440116616"/>
    <b v="0"/>
    <n v="0"/>
    <b v="0"/>
    <s v="technology/web"/>
    <x v="2"/>
    <x v="7"/>
    <x v="237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n v="18.333333333333332"/>
    <x v="0"/>
    <s v="USD"/>
    <n v="1443726142"/>
    <n v="1441134142"/>
    <b v="0"/>
    <n v="3"/>
    <b v="0"/>
    <s v="technology/web"/>
    <x v="2"/>
    <x v="7"/>
    <x v="2378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n v="224.42857142857142"/>
    <x v="0"/>
    <s v="USD"/>
    <n v="1428704848"/>
    <n v="1426112848"/>
    <b v="0"/>
    <n v="7"/>
    <b v="0"/>
    <s v="technology/web"/>
    <x v="2"/>
    <x v="7"/>
    <x v="2379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n v="37.5"/>
    <x v="0"/>
    <s v="USD"/>
    <n v="1438662603"/>
    <n v="1436502603"/>
    <b v="0"/>
    <n v="2"/>
    <b v="0"/>
    <s v="technology/web"/>
    <x v="2"/>
    <x v="7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n v="145"/>
    <x v="4"/>
    <s v="NZD"/>
    <n v="1424568107"/>
    <n v="1421976107"/>
    <b v="0"/>
    <n v="3"/>
    <b v="0"/>
    <s v="technology/web"/>
    <x v="2"/>
    <x v="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n v="1"/>
    <x v="0"/>
    <s v="USD"/>
    <n v="1415932643"/>
    <n v="1413337043"/>
    <b v="0"/>
    <n v="8"/>
    <b v="0"/>
    <s v="technology/web"/>
    <x v="2"/>
    <x v="7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n v="112.57142857142857"/>
    <x v="0"/>
    <s v="USD"/>
    <n v="1438793432"/>
    <n v="1436201432"/>
    <b v="0"/>
    <n v="7"/>
    <b v="0"/>
    <s v="technology/web"/>
    <x v="2"/>
    <x v="7"/>
    <x v="2383"/>
  </r>
  <r>
    <n v="2386"/>
    <s v="Realjobmatch.com (Canceled)"/>
    <s v="Realjobmatch is not just a job search site but a matching site , matching the right jobseekers with the best jobs."/>
    <n v="30000"/>
    <n v="0"/>
    <n v="0"/>
    <x v="1"/>
    <e v="#DIV/0!"/>
    <x v="5"/>
    <s v="CAD"/>
    <n v="1420920424"/>
    <n v="1415736424"/>
    <b v="0"/>
    <n v="0"/>
    <b v="0"/>
    <s v="technology/web"/>
    <x v="2"/>
    <x v="7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n v="342"/>
    <x v="0"/>
    <s v="USD"/>
    <n v="1469199740"/>
    <n v="1465311740"/>
    <b v="0"/>
    <n v="3"/>
    <b v="0"/>
    <s v="technology/web"/>
    <x v="2"/>
    <x v="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n v="57.875"/>
    <x v="0"/>
    <s v="USD"/>
    <n v="1421350140"/>
    <n v="1418761759"/>
    <b v="0"/>
    <n v="8"/>
    <b v="0"/>
    <s v="technology/web"/>
    <x v="2"/>
    <x v="7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n v="30"/>
    <x v="6"/>
    <s v="EUR"/>
    <n v="1437861540"/>
    <n v="1435160452"/>
    <b v="0"/>
    <n v="1"/>
    <b v="0"/>
    <s v="technology/web"/>
    <x v="2"/>
    <x v="7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e v="#DIV/0!"/>
    <x v="2"/>
    <s v="AUD"/>
    <n v="1420352264"/>
    <n v="1416896264"/>
    <b v="0"/>
    <n v="0"/>
    <b v="0"/>
    <s v="technology/web"/>
    <x v="2"/>
    <x v="7"/>
    <x v="2388"/>
  </r>
  <r>
    <n v="2391"/>
    <s v="oToBOTS.com - Freedom from high cost auto repairs (Canceled)"/>
    <s v="Using the power of internet to help people save hundreds in car repair."/>
    <n v="20000"/>
    <n v="25"/>
    <n v="1.25E-3"/>
    <x v="1"/>
    <n v="25"/>
    <x v="0"/>
    <s v="USD"/>
    <n v="1427825044"/>
    <n v="1425236644"/>
    <b v="0"/>
    <n v="1"/>
    <b v="0"/>
    <s v="technology/web"/>
    <x v="2"/>
    <x v="7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e v="#DIV/0!"/>
    <x v="0"/>
    <s v="USD"/>
    <n v="1446087223"/>
    <n v="1443495223"/>
    <b v="0"/>
    <n v="0"/>
    <b v="0"/>
    <s v="technology/web"/>
    <x v="2"/>
    <x v="7"/>
    <x v="2390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n v="50"/>
    <x v="0"/>
    <s v="USD"/>
    <n v="1439048017"/>
    <n v="1436456017"/>
    <b v="0"/>
    <n v="1"/>
    <b v="0"/>
    <s v="technology/web"/>
    <x v="2"/>
    <x v="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n v="1.5"/>
    <x v="17"/>
    <s v="EUR"/>
    <n v="1424940093"/>
    <n v="1422348093"/>
    <b v="0"/>
    <n v="2"/>
    <b v="0"/>
    <s v="technology/web"/>
    <x v="2"/>
    <x v="7"/>
    <x v="2392"/>
  </r>
  <r>
    <n v="2395"/>
    <s v="VENT it out (Canceled)"/>
    <s v="I am making a social website where people can anonymously or openly vent, All walks of life all over the world"/>
    <n v="33000"/>
    <n v="0"/>
    <n v="0"/>
    <x v="1"/>
    <e v="#DIV/0!"/>
    <x v="0"/>
    <s v="USD"/>
    <n v="1484038620"/>
    <n v="1481597687"/>
    <b v="0"/>
    <n v="0"/>
    <b v="0"/>
    <s v="technology/web"/>
    <x v="2"/>
    <x v="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n v="10"/>
    <x v="16"/>
    <s v="CHF"/>
    <n v="1444940558"/>
    <n v="1442348558"/>
    <b v="0"/>
    <n v="1"/>
    <b v="0"/>
    <s v="technology/web"/>
    <x v="2"/>
    <x v="7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e v="#DIV/0!"/>
    <x v="0"/>
    <s v="USD"/>
    <n v="1420233256"/>
    <n v="1417641256"/>
    <b v="0"/>
    <n v="0"/>
    <b v="0"/>
    <s v="technology/web"/>
    <x v="2"/>
    <x v="7"/>
    <x v="2395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e v="#DIV/0!"/>
    <x v="0"/>
    <s v="USD"/>
    <n v="1435874384"/>
    <n v="1433282384"/>
    <b v="0"/>
    <n v="0"/>
    <b v="0"/>
    <s v="technology/web"/>
    <x v="2"/>
    <x v="7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e v="#DIV/0!"/>
    <x v="11"/>
    <s v="SEK"/>
    <n v="1418934506"/>
    <n v="1415910506"/>
    <b v="0"/>
    <n v="0"/>
    <b v="0"/>
    <s v="technology/web"/>
    <x v="2"/>
    <x v="7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e v="#DIV/0!"/>
    <x v="2"/>
    <s v="AUD"/>
    <n v="1460615164"/>
    <n v="1458023164"/>
    <b v="0"/>
    <n v="0"/>
    <b v="0"/>
    <s v="technology/web"/>
    <x v="2"/>
    <x v="7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n v="22.333333333333332"/>
    <x v="0"/>
    <s v="USD"/>
    <n v="1457207096"/>
    <n v="1452023096"/>
    <b v="0"/>
    <n v="9"/>
    <b v="0"/>
    <s v="food/food trucks"/>
    <x v="7"/>
    <x v="19"/>
    <x v="2399"/>
  </r>
  <r>
    <n v="2402"/>
    <s v="Cupcake Truck Unite"/>
    <s v="Small town, delicious treats, and a mobile truck"/>
    <n v="12000"/>
    <n v="52"/>
    <n v="4.3333333333333331E-3"/>
    <x v="2"/>
    <n v="52"/>
    <x v="0"/>
    <s v="USD"/>
    <n v="1431533931"/>
    <n v="1428941931"/>
    <b v="0"/>
    <n v="1"/>
    <b v="0"/>
    <s v="food/food trucks"/>
    <x v="7"/>
    <x v="19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n v="16.833333333333332"/>
    <x v="1"/>
    <s v="GBP"/>
    <n v="1459368658"/>
    <n v="1454188258"/>
    <b v="0"/>
    <n v="12"/>
    <b v="0"/>
    <s v="food/food trucks"/>
    <x v="7"/>
    <x v="19"/>
    <x v="240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e v="#DIV/0!"/>
    <x v="0"/>
    <s v="USD"/>
    <n v="1451782607"/>
    <n v="1449190607"/>
    <b v="0"/>
    <n v="0"/>
    <b v="0"/>
    <s v="food/food trucks"/>
    <x v="7"/>
    <x v="19"/>
    <x v="2402"/>
  </r>
  <r>
    <n v="2405"/>
    <s v="JoyShtick Food Truck"/>
    <s v="We are the first gaming-themed food truck, bringing gourmet pub fare to the Jacksonville area."/>
    <n v="5000"/>
    <n v="1126"/>
    <n v="0.22520000000000001"/>
    <x v="2"/>
    <n v="56.3"/>
    <x v="0"/>
    <s v="USD"/>
    <n v="1472911375"/>
    <n v="1471096975"/>
    <b v="0"/>
    <n v="20"/>
    <b v="0"/>
    <s v="food/food trucks"/>
    <x v="7"/>
    <x v="19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n v="84.0625"/>
    <x v="0"/>
    <s v="USD"/>
    <n v="1421635190"/>
    <n v="1418179190"/>
    <b v="0"/>
    <n v="16"/>
    <b v="0"/>
    <s v="food/food trucks"/>
    <x v="7"/>
    <x v="19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n v="168.39393939393941"/>
    <x v="0"/>
    <s v="USD"/>
    <n v="1428732000"/>
    <n v="1426772928"/>
    <b v="0"/>
    <n v="33"/>
    <b v="0"/>
    <s v="food/food trucks"/>
    <x v="7"/>
    <x v="19"/>
    <x v="2405"/>
  </r>
  <r>
    <n v="2408"/>
    <s v="Sabroso On Wheels"/>
    <s v="A US Army Vet trying to get a Peruvian food truck going! Really good Peruvian food now mobile!"/>
    <n v="15000"/>
    <n v="30"/>
    <n v="2E-3"/>
    <x v="2"/>
    <n v="15"/>
    <x v="0"/>
    <s v="USD"/>
    <n v="1415247757"/>
    <n v="1412652157"/>
    <b v="0"/>
    <n v="2"/>
    <b v="0"/>
    <s v="food/food trucks"/>
    <x v="7"/>
    <x v="19"/>
    <x v="2406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n v="76.666666666666671"/>
    <x v="0"/>
    <s v="USD"/>
    <n v="1439931675"/>
    <n v="1437339675"/>
    <b v="0"/>
    <n v="6"/>
    <b v="0"/>
    <s v="food/food trucks"/>
    <x v="7"/>
    <x v="1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e v="#DIV/0!"/>
    <x v="2"/>
    <s v="AUD"/>
    <n v="1441619275"/>
    <n v="1439027275"/>
    <b v="0"/>
    <n v="0"/>
    <b v="0"/>
    <s v="food/food trucks"/>
    <x v="7"/>
    <x v="19"/>
    <x v="2408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n v="50.333333333333336"/>
    <x v="0"/>
    <s v="USD"/>
    <n v="1440524082"/>
    <n v="1437932082"/>
    <b v="0"/>
    <n v="3"/>
    <b v="0"/>
    <s v="food/food trucks"/>
    <x v="7"/>
    <x v="19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e v="#DIV/0!"/>
    <x v="6"/>
    <s v="EUR"/>
    <n v="1480185673"/>
    <n v="1476294073"/>
    <b v="0"/>
    <n v="0"/>
    <b v="0"/>
    <s v="food/food trucks"/>
    <x v="7"/>
    <x v="19"/>
    <x v="2410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n v="8.3333333333333339"/>
    <x v="0"/>
    <s v="USD"/>
    <n v="1401579000"/>
    <n v="1398911882"/>
    <b v="0"/>
    <n v="3"/>
    <b v="0"/>
    <s v="food/food trucks"/>
    <x v="7"/>
    <x v="19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n v="35.384615384615387"/>
    <x v="0"/>
    <s v="USD"/>
    <n v="1440215940"/>
    <n v="1436805660"/>
    <b v="0"/>
    <n v="13"/>
    <b v="0"/>
    <s v="food/food trucks"/>
    <x v="7"/>
    <x v="19"/>
    <x v="2412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n v="55.833333333333336"/>
    <x v="0"/>
    <s v="USD"/>
    <n v="1468615346"/>
    <n v="1466023346"/>
    <b v="0"/>
    <n v="6"/>
    <b v="0"/>
    <s v="food/food trucks"/>
    <x v="7"/>
    <x v="19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n v="5"/>
    <x v="0"/>
    <s v="USD"/>
    <n v="1426345200"/>
    <n v="1421343743"/>
    <b v="0"/>
    <n v="1"/>
    <b v="0"/>
    <s v="food/food trucks"/>
    <x v="7"/>
    <x v="19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e v="#DIV/0!"/>
    <x v="0"/>
    <s v="USD"/>
    <n v="1407705187"/>
    <n v="1405113187"/>
    <b v="0"/>
    <n v="0"/>
    <b v="0"/>
    <s v="food/food trucks"/>
    <x v="7"/>
    <x v="19"/>
    <x v="2415"/>
  </r>
  <r>
    <n v="2418"/>
    <s v="Mexican food truck"/>
    <s v="I want to start my food truck business."/>
    <n v="25000"/>
    <n v="5"/>
    <n v="2.0000000000000001E-4"/>
    <x v="2"/>
    <n v="1"/>
    <x v="0"/>
    <s v="USD"/>
    <n v="1427225644"/>
    <n v="1422045244"/>
    <b v="0"/>
    <n v="5"/>
    <b v="0"/>
    <s v="food/food trucks"/>
    <x v="7"/>
    <x v="19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e v="#DIV/0!"/>
    <x v="0"/>
    <s v="USD"/>
    <n v="1424281389"/>
    <n v="1419097389"/>
    <b v="0"/>
    <n v="0"/>
    <b v="0"/>
    <s v="food/food trucks"/>
    <x v="7"/>
    <x v="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n v="69.472222222222229"/>
    <x v="0"/>
    <s v="USD"/>
    <n v="1415583695"/>
    <n v="1410396095"/>
    <b v="0"/>
    <n v="36"/>
    <b v="0"/>
    <s v="food/food trucks"/>
    <x v="7"/>
    <x v="19"/>
    <x v="2418"/>
  </r>
  <r>
    <n v="2421"/>
    <s v="hot dog cart"/>
    <s v="help me start Merrill's first hot dog cart in this empty lot"/>
    <n v="6000"/>
    <n v="1"/>
    <n v="1.6666666666666666E-4"/>
    <x v="2"/>
    <n v="1"/>
    <x v="0"/>
    <s v="USD"/>
    <n v="1424536196"/>
    <n v="1421944196"/>
    <b v="0"/>
    <n v="1"/>
    <b v="0"/>
    <s v="food/food trucks"/>
    <x v="7"/>
    <x v="19"/>
    <x v="2419"/>
  </r>
  <r>
    <n v="2422"/>
    <s v="Help starting a family owned food truck"/>
    <s v="Family owned business serving BBQ and seafood to the public"/>
    <n v="500"/>
    <n v="1"/>
    <n v="2E-3"/>
    <x v="2"/>
    <n v="1"/>
    <x v="0"/>
    <s v="USD"/>
    <n v="1426091036"/>
    <n v="1423502636"/>
    <b v="0"/>
    <n v="1"/>
    <b v="0"/>
    <s v="food/food trucks"/>
    <x v="7"/>
    <x v="19"/>
    <x v="2420"/>
  </r>
  <r>
    <n v="2423"/>
    <s v="FBTR BBQ"/>
    <s v="FBTR is a Texas-style, North Carolina based, homemade BBQ company looking to bring good meat to the masses."/>
    <n v="60000"/>
    <n v="8"/>
    <n v="1.3333333333333334E-4"/>
    <x v="2"/>
    <n v="8"/>
    <x v="0"/>
    <s v="USD"/>
    <n v="1420044890"/>
    <n v="1417452890"/>
    <b v="0"/>
    <n v="1"/>
    <b v="0"/>
    <s v="food/food trucks"/>
    <x v="7"/>
    <x v="19"/>
    <x v="2421"/>
  </r>
  <r>
    <n v="2424"/>
    <s v="Lily and Memphs"/>
    <s v="Great and creative food from the heart in the form of a sweet food truck!"/>
    <n v="25000"/>
    <n v="310"/>
    <n v="1.24E-2"/>
    <x v="2"/>
    <n v="34.444444444444443"/>
    <x v="0"/>
    <s v="USD"/>
    <n v="1414445108"/>
    <n v="1411853108"/>
    <b v="0"/>
    <n v="9"/>
    <b v="0"/>
    <s v="food/food trucks"/>
    <x v="7"/>
    <x v="19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n v="1"/>
    <x v="0"/>
    <s v="USD"/>
    <n v="1464386640"/>
    <n v="1463090149"/>
    <b v="0"/>
    <n v="1"/>
    <b v="0"/>
    <s v="food/food trucks"/>
    <x v="7"/>
    <x v="19"/>
    <x v="2423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e v="#DIV/0!"/>
    <x v="0"/>
    <s v="USD"/>
    <n v="1439006692"/>
    <n v="1433822692"/>
    <b v="0"/>
    <n v="0"/>
    <b v="0"/>
    <s v="food/food trucks"/>
    <x v="7"/>
    <x v="19"/>
    <x v="2424"/>
  </r>
  <r>
    <n v="2427"/>
    <s v="Wraps in a snap. Fast lunch with a gourmet punch!"/>
    <s v="Fast and simple lunches for those on the go.  All (lunch) deals $10 or less."/>
    <n v="50000"/>
    <n v="1"/>
    <n v="2.0000000000000002E-5"/>
    <x v="2"/>
    <n v="1"/>
    <x v="0"/>
    <s v="USD"/>
    <n v="1458715133"/>
    <n v="1455262733"/>
    <b v="0"/>
    <n v="1"/>
    <b v="0"/>
    <s v="food/food trucks"/>
    <x v="7"/>
    <x v="19"/>
    <x v="2425"/>
  </r>
  <r>
    <n v="2428"/>
    <s v="Premium Burgers"/>
    <s v="From Moo 2 You! We want to offer premium burgers to a taco flooded environment."/>
    <n v="35000"/>
    <n v="1"/>
    <n v="2.8571428571428571E-5"/>
    <x v="2"/>
    <n v="1"/>
    <x v="0"/>
    <s v="USD"/>
    <n v="1426182551"/>
    <n v="1423594151"/>
    <b v="0"/>
    <n v="1"/>
    <b v="0"/>
    <s v="food/food trucks"/>
    <x v="7"/>
    <x v="19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n v="501.25"/>
    <x v="10"/>
    <s v="NOK"/>
    <n v="1486313040"/>
    <n v="1483131966"/>
    <b v="0"/>
    <n v="4"/>
    <b v="0"/>
    <s v="food/food trucks"/>
    <x v="7"/>
    <x v="1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n v="10.5"/>
    <x v="0"/>
    <s v="USD"/>
    <n v="1455246504"/>
    <n v="1452654504"/>
    <b v="0"/>
    <n v="2"/>
    <b v="0"/>
    <s v="food/food trucks"/>
    <x v="7"/>
    <x v="19"/>
    <x v="2428"/>
  </r>
  <r>
    <n v="2431"/>
    <s v="Murphy's good eatin'"/>
    <s v="Go to Colorado and run a food truck with homemade food of all kinds."/>
    <n v="100000"/>
    <n v="2"/>
    <n v="2.0000000000000002E-5"/>
    <x v="2"/>
    <n v="1"/>
    <x v="0"/>
    <s v="USD"/>
    <n v="1467080613"/>
    <n v="1461896613"/>
    <b v="0"/>
    <n v="2"/>
    <b v="0"/>
    <s v="food/food trucks"/>
    <x v="7"/>
    <x v="19"/>
    <x v="242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n v="1"/>
    <x v="0"/>
    <s v="USD"/>
    <n v="1425791697"/>
    <n v="1423199697"/>
    <b v="0"/>
    <n v="2"/>
    <b v="0"/>
    <s v="food/food trucks"/>
    <x v="7"/>
    <x v="19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e v="#DIV/0!"/>
    <x v="0"/>
    <s v="USD"/>
    <n v="1456608943"/>
    <n v="1454016943"/>
    <b v="0"/>
    <n v="0"/>
    <b v="0"/>
    <s v="food/food trucks"/>
    <x v="7"/>
    <x v="19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n v="13"/>
    <x v="0"/>
    <s v="USD"/>
    <n v="1438662474"/>
    <n v="1435206474"/>
    <b v="0"/>
    <n v="2"/>
    <b v="0"/>
    <s v="food/food trucks"/>
    <x v="7"/>
    <x v="19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n v="306"/>
    <x v="11"/>
    <s v="SEK"/>
    <n v="1444027186"/>
    <n v="1441435186"/>
    <b v="0"/>
    <n v="4"/>
    <b v="0"/>
    <s v="food/food trucks"/>
    <x v="7"/>
    <x v="19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n v="22.5"/>
    <x v="5"/>
    <s v="CAD"/>
    <n v="1454078770"/>
    <n v="1448894770"/>
    <b v="0"/>
    <n v="2"/>
    <b v="0"/>
    <s v="food/food trucks"/>
    <x v="7"/>
    <x v="19"/>
    <x v="2434"/>
  </r>
  <r>
    <n v="2437"/>
    <s v="Cuppa Gumbos"/>
    <s v="Homemade Gumbo, Stews and Curry to be served hot and fresh everyday at any festival or concert we can attend."/>
    <n v="8000"/>
    <n v="0"/>
    <n v="0"/>
    <x v="2"/>
    <e v="#DIV/0!"/>
    <x v="0"/>
    <s v="USD"/>
    <n v="1426615200"/>
    <n v="1422400188"/>
    <b v="0"/>
    <n v="0"/>
    <b v="0"/>
    <s v="food/food trucks"/>
    <x v="7"/>
    <x v="19"/>
    <x v="2435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n v="50"/>
    <x v="0"/>
    <s v="USD"/>
    <n v="1449529062"/>
    <n v="1444341462"/>
    <b v="0"/>
    <n v="1"/>
    <b v="0"/>
    <s v="food/food trucks"/>
    <x v="7"/>
    <x v="19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e v="#DIV/0!"/>
    <x v="0"/>
    <s v="USD"/>
    <n v="1445197129"/>
    <n v="1442605129"/>
    <b v="0"/>
    <n v="0"/>
    <b v="0"/>
    <s v="food/food trucks"/>
    <x v="7"/>
    <x v="19"/>
    <x v="2437"/>
  </r>
  <r>
    <n v="2440"/>
    <s v="The first green Food Truck in Phnom Penh"/>
    <s v="Starting a entire clean energy food truck and set a new standard for Cambodia"/>
    <n v="5000"/>
    <n v="10"/>
    <n v="2E-3"/>
    <x v="2"/>
    <n v="5"/>
    <x v="18"/>
    <s v="EUR"/>
    <n v="1455399313"/>
    <n v="1452807313"/>
    <b v="0"/>
    <n v="2"/>
    <b v="0"/>
    <s v="food/food trucks"/>
    <x v="7"/>
    <x v="19"/>
    <x v="2438"/>
  </r>
  <r>
    <n v="2441"/>
    <s v="Bring Alchemy Pops to the People!"/>
    <s v="YOU can help Alchemy Pops POP up on a street near you!"/>
    <n v="7500"/>
    <n v="8091"/>
    <n v="1.0788"/>
    <x v="0"/>
    <n v="74.22935779816514"/>
    <x v="0"/>
    <s v="USD"/>
    <n v="1437627540"/>
    <n v="1435806054"/>
    <b v="0"/>
    <n v="109"/>
    <b v="1"/>
    <s v="food/small batch"/>
    <x v="7"/>
    <x v="33"/>
    <x v="2439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n v="81.252688172043008"/>
    <x v="0"/>
    <s v="USD"/>
    <n v="1426777228"/>
    <n v="1424188828"/>
    <b v="0"/>
    <n v="372"/>
    <b v="1"/>
    <s v="food/small batch"/>
    <x v="7"/>
    <x v="33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n v="130.23469453376205"/>
    <x v="0"/>
    <s v="USD"/>
    <n v="1408114822"/>
    <n v="1405522822"/>
    <b v="0"/>
    <n v="311"/>
    <b v="1"/>
    <s v="food/small batch"/>
    <x v="7"/>
    <x v="3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n v="53.409836065573771"/>
    <x v="0"/>
    <s v="USD"/>
    <n v="1464199591"/>
    <n v="1461607591"/>
    <b v="0"/>
    <n v="61"/>
    <b v="1"/>
    <s v="food/small batch"/>
    <x v="7"/>
    <x v="33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n v="75.130434782608702"/>
    <x v="0"/>
    <s v="USD"/>
    <n v="1443242021"/>
    <n v="1440650021"/>
    <b v="0"/>
    <n v="115"/>
    <b v="1"/>
    <s v="food/small batch"/>
    <x v="7"/>
    <x v="33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n v="75.666666666666671"/>
    <x v="0"/>
    <s v="USD"/>
    <n v="1480174071"/>
    <n v="1477578471"/>
    <b v="0"/>
    <n v="111"/>
    <b v="1"/>
    <s v="food/small batch"/>
    <x v="7"/>
    <x v="33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n v="31.691394658753708"/>
    <x v="0"/>
    <s v="USD"/>
    <n v="1478923200"/>
    <n v="1476184593"/>
    <b v="0"/>
    <n v="337"/>
    <b v="1"/>
    <s v="food/small batch"/>
    <x v="7"/>
    <x v="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n v="47.777777777777779"/>
    <x v="0"/>
    <s v="USD"/>
    <n v="1472621760"/>
    <n v="1472110513"/>
    <b v="0"/>
    <n v="9"/>
    <b v="1"/>
    <s v="food/small batch"/>
    <x v="7"/>
    <x v="3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n v="90"/>
    <x v="0"/>
    <s v="USD"/>
    <n v="1417321515"/>
    <n v="1414725915"/>
    <b v="0"/>
    <n v="120"/>
    <b v="1"/>
    <s v="food/small batch"/>
    <x v="7"/>
    <x v="33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n v="149.31401960784314"/>
    <x v="0"/>
    <s v="USD"/>
    <n v="1414465860"/>
    <n v="1411177456"/>
    <b v="0"/>
    <n v="102"/>
    <b v="1"/>
    <s v="food/small batch"/>
    <x v="7"/>
    <x v="33"/>
    <x v="2448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n v="62.06989247311828"/>
    <x v="0"/>
    <s v="USD"/>
    <n v="1488750490"/>
    <n v="1487022490"/>
    <b v="0"/>
    <n v="186"/>
    <b v="1"/>
    <s v="food/small batch"/>
    <x v="7"/>
    <x v="33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n v="53.4"/>
    <x v="0"/>
    <s v="USD"/>
    <n v="1451430000"/>
    <n v="1448914500"/>
    <b v="0"/>
    <n v="15"/>
    <b v="1"/>
    <s v="food/small batch"/>
    <x v="7"/>
    <x v="33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n v="69.268656716417908"/>
    <x v="0"/>
    <s v="USD"/>
    <n v="1486053409"/>
    <n v="1483461409"/>
    <b v="0"/>
    <n v="67"/>
    <b v="1"/>
    <s v="food/small batch"/>
    <x v="7"/>
    <x v="3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n v="271.50769230769231"/>
    <x v="0"/>
    <s v="USD"/>
    <n v="1489207808"/>
    <n v="1486183808"/>
    <b v="0"/>
    <n v="130"/>
    <b v="1"/>
    <s v="food/small batch"/>
    <x v="7"/>
    <x v="33"/>
    <x v="2452"/>
  </r>
  <r>
    <n v="2455"/>
    <s v="Yo Mama's Sauces &amp; Rubs"/>
    <s v="Mama wants everyone to try her secret recipes for sauces and rubs. She uses only the freshest ingredients for them."/>
    <n v="300"/>
    <n v="546"/>
    <n v="1.82"/>
    <x v="0"/>
    <n v="34.125"/>
    <x v="0"/>
    <s v="USD"/>
    <n v="1461177950"/>
    <n v="1458758750"/>
    <b v="0"/>
    <n v="16"/>
    <b v="1"/>
    <s v="food/small batch"/>
    <x v="7"/>
    <x v="33"/>
    <x v="245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n v="40.492537313432834"/>
    <x v="0"/>
    <s v="USD"/>
    <n v="1488063839"/>
    <n v="1485471839"/>
    <b v="0"/>
    <n v="67"/>
    <b v="1"/>
    <s v="food/small batch"/>
    <x v="7"/>
    <x v="33"/>
    <x v="2454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n v="189.75806451612902"/>
    <x v="0"/>
    <s v="USD"/>
    <n v="1458826056"/>
    <n v="1456237656"/>
    <b v="0"/>
    <n v="124"/>
    <b v="1"/>
    <s v="food/small batch"/>
    <x v="7"/>
    <x v="33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n v="68.862499999999997"/>
    <x v="0"/>
    <s v="USD"/>
    <n v="1465498800"/>
    <n v="1462481718"/>
    <b v="0"/>
    <n v="80"/>
    <b v="1"/>
    <s v="food/small batch"/>
    <x v="7"/>
    <x v="33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n v="108.77659574468085"/>
    <x v="0"/>
    <s v="USD"/>
    <n v="1458742685"/>
    <n v="1454858285"/>
    <b v="0"/>
    <n v="282"/>
    <b v="1"/>
    <s v="food/small batch"/>
    <x v="7"/>
    <x v="33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n v="125.98529411764706"/>
    <x v="0"/>
    <s v="USD"/>
    <n v="1483417020"/>
    <n v="1480480167"/>
    <b v="0"/>
    <n v="68"/>
    <b v="1"/>
    <s v="food/small batch"/>
    <x v="7"/>
    <x v="33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n v="90.523255813953483"/>
    <x v="0"/>
    <s v="USD"/>
    <n v="1317438000"/>
    <n v="1314577097"/>
    <b v="0"/>
    <n v="86"/>
    <b v="1"/>
    <s v="music/indie rock"/>
    <x v="4"/>
    <x v="14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n v="28.880434782608695"/>
    <x v="0"/>
    <s v="USD"/>
    <n v="1342672096"/>
    <n v="1340944096"/>
    <b v="0"/>
    <n v="115"/>
    <b v="1"/>
    <s v="music/indie rock"/>
    <x v="4"/>
    <x v="14"/>
    <x v="2459"/>
  </r>
  <r>
    <n v="2463"/>
    <s v="Emma Ate the Lion &quot;Songs Two Count Too&quot;"/>
    <s v="Emma Ate The Lion's debut full length album"/>
    <n v="2000"/>
    <n v="2325"/>
    <n v="1.1625000000000001"/>
    <x v="0"/>
    <n v="31"/>
    <x v="0"/>
    <s v="USD"/>
    <n v="1366138800"/>
    <n v="1362710425"/>
    <b v="0"/>
    <n v="75"/>
    <b v="1"/>
    <s v="music/indie rock"/>
    <x v="4"/>
    <x v="14"/>
    <x v="2460"/>
  </r>
  <r>
    <n v="2464"/>
    <s v="The Enemy Feathers NEW EP"/>
    <s v="The Enemy Feathers are passing the proverbial hat to see if we can raise enough money to complete Our NEW EP"/>
    <n v="2000"/>
    <n v="2222"/>
    <n v="1.111"/>
    <x v="0"/>
    <n v="51.674418604651166"/>
    <x v="5"/>
    <s v="CAD"/>
    <n v="1443641340"/>
    <n v="1441143397"/>
    <b v="0"/>
    <n v="43"/>
    <b v="1"/>
    <s v="music/indie rock"/>
    <x v="4"/>
    <x v="14"/>
    <x v="2461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n v="26.270833333333332"/>
    <x v="0"/>
    <s v="USD"/>
    <n v="1348420548"/>
    <n v="1345828548"/>
    <b v="0"/>
    <n v="48"/>
    <b v="1"/>
    <s v="music/indie rock"/>
    <x v="4"/>
    <x v="14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n v="48.07692307692308"/>
    <x v="0"/>
    <s v="USD"/>
    <n v="1368066453"/>
    <n v="1365474453"/>
    <b v="0"/>
    <n v="52"/>
    <b v="1"/>
    <s v="music/indie rock"/>
    <x v="4"/>
    <x v="14"/>
    <x v="2463"/>
  </r>
  <r>
    <n v="2467"/>
    <s v="Nature Boy Explorer EP"/>
    <s v="We've finished our first EP and we're taking it on the road in three weeks! Help us fund manufacturing?"/>
    <n v="1000"/>
    <n v="1185"/>
    <n v="1.1850000000000001"/>
    <x v="0"/>
    <n v="27.558139534883722"/>
    <x v="0"/>
    <s v="USD"/>
    <n v="1336669200"/>
    <n v="1335473931"/>
    <b v="0"/>
    <n v="43"/>
    <b v="1"/>
    <s v="music/indie rock"/>
    <x v="4"/>
    <x v="14"/>
    <x v="246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n v="36.97137931034483"/>
    <x v="0"/>
    <s v="USD"/>
    <n v="1351400400"/>
    <n v="1348285321"/>
    <b v="0"/>
    <n v="58"/>
    <b v="1"/>
    <s v="music/indie rock"/>
    <x v="4"/>
    <x v="14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n v="29.021276595744681"/>
    <x v="0"/>
    <s v="USD"/>
    <n v="1297160329"/>
    <n v="1295000329"/>
    <b v="0"/>
    <n v="47"/>
    <b v="1"/>
    <s v="music/indie rock"/>
    <x v="4"/>
    <x v="14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n v="28.65666666666667"/>
    <x v="0"/>
    <s v="USD"/>
    <n v="1337824055"/>
    <n v="1335232055"/>
    <b v="0"/>
    <n v="36"/>
    <b v="1"/>
    <s v="music/indie rock"/>
    <x v="4"/>
    <x v="14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n v="37.647058823529413"/>
    <x v="0"/>
    <s v="USD"/>
    <n v="1327535392"/>
    <n v="1324079392"/>
    <b v="0"/>
    <n v="17"/>
    <b v="1"/>
    <s v="music/indie rock"/>
    <x v="4"/>
    <x v="14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n v="97.904038461538462"/>
    <x v="0"/>
    <s v="USD"/>
    <n v="1283562180"/>
    <n v="1277433980"/>
    <b v="0"/>
    <n v="104"/>
    <b v="1"/>
    <s v="music/indie rock"/>
    <x v="4"/>
    <x v="14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n v="42.553191489361701"/>
    <x v="0"/>
    <s v="USD"/>
    <n v="1352573869"/>
    <n v="1349978269"/>
    <b v="0"/>
    <n v="47"/>
    <b v="1"/>
    <s v="music/indie rock"/>
    <x v="4"/>
    <x v="14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n v="131.58368421052631"/>
    <x v="0"/>
    <s v="USD"/>
    <n v="1286756176"/>
    <n v="1282868176"/>
    <b v="0"/>
    <n v="38"/>
    <b v="1"/>
    <s v="music/indie rock"/>
    <x v="4"/>
    <x v="14"/>
    <x v="2471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n v="32.320987654320987"/>
    <x v="0"/>
    <s v="USD"/>
    <n v="1278799200"/>
    <n v="1273647255"/>
    <b v="0"/>
    <n v="81"/>
    <b v="1"/>
    <s v="music/indie rock"/>
    <x v="4"/>
    <x v="14"/>
    <x v="2472"/>
  </r>
  <r>
    <n v="2476"/>
    <s v="Arts &amp; Crafts"/>
    <s v="Eleven songs, the accumulation of several memorable occurrences in a sleepy town; stories of fiction &amp; fact."/>
    <n v="3200"/>
    <n v="3360.72"/>
    <n v="1.050225"/>
    <x v="0"/>
    <n v="61.103999999999999"/>
    <x v="0"/>
    <s v="USD"/>
    <n v="1415004770"/>
    <n v="1412149970"/>
    <b v="0"/>
    <n v="55"/>
    <b v="1"/>
    <s v="music/indie rock"/>
    <x v="4"/>
    <x v="14"/>
    <x v="2473"/>
  </r>
  <r>
    <n v="2477"/>
    <s v="Debut Album"/>
    <s v="Releasing my first album in August, and I need your help in order to get it done!"/>
    <n v="750"/>
    <n v="1285"/>
    <n v="1.7133333333333334"/>
    <x v="0"/>
    <n v="31.341463414634145"/>
    <x v="0"/>
    <s v="USD"/>
    <n v="1344789345"/>
    <n v="1340901345"/>
    <b v="0"/>
    <n v="41"/>
    <b v="1"/>
    <s v="music/indie rock"/>
    <x v="4"/>
    <x v="14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n v="129.1139240506329"/>
    <x v="0"/>
    <s v="USD"/>
    <n v="1358117313"/>
    <n v="1355525313"/>
    <b v="0"/>
    <n v="79"/>
    <b v="1"/>
    <s v="music/indie rock"/>
    <x v="4"/>
    <x v="14"/>
    <x v="2475"/>
  </r>
  <r>
    <n v="2479"/>
    <s v="FUEL FAKE NATIVES"/>
    <s v="Fake Natives is headed on tour this summer. Help them fill their tank with fossil fuels."/>
    <n v="300"/>
    <n v="400.33"/>
    <n v="1.3344333333333334"/>
    <x v="0"/>
    <n v="25.020624999999999"/>
    <x v="0"/>
    <s v="USD"/>
    <n v="1343440800"/>
    <n v="1342545994"/>
    <b v="0"/>
    <n v="16"/>
    <b v="1"/>
    <s v="music/indie rock"/>
    <x v="4"/>
    <x v="14"/>
    <x v="2476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n v="250"/>
    <x v="0"/>
    <s v="USD"/>
    <n v="1444516084"/>
    <n v="1439332084"/>
    <b v="0"/>
    <n v="8"/>
    <b v="1"/>
    <s v="music/indie rock"/>
    <x v="4"/>
    <x v="1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n v="47.541473684210523"/>
    <x v="0"/>
    <s v="USD"/>
    <n v="1335799808"/>
    <n v="1333207808"/>
    <b v="0"/>
    <n v="95"/>
    <b v="1"/>
    <s v="music/indie rock"/>
    <x v="4"/>
    <x v="14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n v="40.04"/>
    <x v="0"/>
    <s v="USD"/>
    <n v="1312224383"/>
    <n v="1308336383"/>
    <b v="0"/>
    <n v="25"/>
    <b v="1"/>
    <s v="music/indie rock"/>
    <x v="4"/>
    <x v="14"/>
    <x v="2479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n v="65.84210526315789"/>
    <x v="0"/>
    <s v="USD"/>
    <n v="1335891603"/>
    <n v="1330711203"/>
    <b v="0"/>
    <n v="19"/>
    <b v="1"/>
    <s v="music/indie rock"/>
    <x v="4"/>
    <x v="14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n v="46.401222222222216"/>
    <x v="0"/>
    <s v="USD"/>
    <n v="1316124003"/>
    <n v="1313532003"/>
    <b v="0"/>
    <n v="90"/>
    <b v="1"/>
    <s v="music/indie rock"/>
    <x v="4"/>
    <x v="1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n v="50.365853658536587"/>
    <x v="0"/>
    <s v="USD"/>
    <n v="1318463879"/>
    <n v="1315439879"/>
    <b v="0"/>
    <n v="41"/>
    <b v="1"/>
    <s v="music/indie rock"/>
    <x v="4"/>
    <x v="14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n v="26.566666666666666"/>
    <x v="0"/>
    <s v="USD"/>
    <n v="1335113976"/>
    <n v="1332521976"/>
    <b v="0"/>
    <n v="30"/>
    <b v="1"/>
    <s v="music/indie rock"/>
    <x v="4"/>
    <x v="14"/>
    <x v="2483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n v="39.493684210526318"/>
    <x v="0"/>
    <s v="USD"/>
    <n v="1338083997"/>
    <n v="1335491997"/>
    <b v="0"/>
    <n v="38"/>
    <b v="1"/>
    <s v="music/indie rock"/>
    <x v="4"/>
    <x v="14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n v="49.246153846153845"/>
    <x v="0"/>
    <s v="USD"/>
    <n v="1321459908"/>
    <n v="1318864308"/>
    <b v="0"/>
    <n v="65"/>
    <b v="1"/>
    <s v="music/indie rock"/>
    <x v="4"/>
    <x v="14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n v="62.38"/>
    <x v="0"/>
    <s v="USD"/>
    <n v="1368117239"/>
    <n v="1365525239"/>
    <b v="0"/>
    <n v="75"/>
    <b v="1"/>
    <s v="music/indie rock"/>
    <x v="4"/>
    <x v="14"/>
    <x v="2486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n v="37.9375"/>
    <x v="0"/>
    <s v="USD"/>
    <n v="1340429276"/>
    <n v="1335245276"/>
    <b v="0"/>
    <n v="16"/>
    <b v="1"/>
    <s v="music/indie rock"/>
    <x v="4"/>
    <x v="14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n v="51.6"/>
    <x v="0"/>
    <s v="USD"/>
    <n v="1295142660"/>
    <n v="1293739714"/>
    <b v="0"/>
    <n v="10"/>
    <b v="1"/>
    <s v="music/indie rock"/>
    <x v="4"/>
    <x v="14"/>
    <x v="2488"/>
  </r>
  <r>
    <n v="2492"/>
    <s v="SUPER NICE EP 2012"/>
    <s v="We're a band from Hawaii trying to produce our first EP and we need help!"/>
    <n v="600"/>
    <n v="750"/>
    <n v="1.25"/>
    <x v="0"/>
    <n v="27.777777777777779"/>
    <x v="0"/>
    <s v="USD"/>
    <n v="1339840740"/>
    <n v="1335397188"/>
    <b v="0"/>
    <n v="27"/>
    <b v="1"/>
    <s v="music/indie rock"/>
    <x v="4"/>
    <x v="14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n v="99.382239382239376"/>
    <x v="0"/>
    <s v="USD"/>
    <n v="1367208140"/>
    <n v="1363320140"/>
    <b v="0"/>
    <n v="259"/>
    <b v="1"/>
    <s v="music/indie rock"/>
    <x v="4"/>
    <x v="14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n v="38.848205128205123"/>
    <x v="0"/>
    <s v="USD"/>
    <n v="1337786944"/>
    <n v="1335194944"/>
    <b v="0"/>
    <n v="39"/>
    <b v="1"/>
    <s v="music/indie rock"/>
    <x v="4"/>
    <x v="1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n v="45.548809523809524"/>
    <x v="0"/>
    <s v="USD"/>
    <n v="1339022575"/>
    <n v="1336430575"/>
    <b v="0"/>
    <n v="42"/>
    <b v="1"/>
    <s v="music/indie rock"/>
    <x v="4"/>
    <x v="14"/>
    <x v="2492"/>
  </r>
  <r>
    <n v="2496"/>
    <s v="Lynn Haven - The First Album, &quot;Fair Weather Friends&quot;"/>
    <s v="Be a part of making the first Lynn Haven album, &quot;Fair Weather Friends.&quot;"/>
    <n v="6000"/>
    <n v="6000"/>
    <n v="1"/>
    <x v="0"/>
    <n v="600"/>
    <x v="0"/>
    <s v="USD"/>
    <n v="1364597692"/>
    <n v="1361577292"/>
    <b v="0"/>
    <n v="10"/>
    <b v="1"/>
    <s v="music/indie rock"/>
    <x v="4"/>
    <x v="14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n v="80.551071428571419"/>
    <x v="0"/>
    <s v="USD"/>
    <n v="1312578338"/>
    <n v="1309986338"/>
    <b v="0"/>
    <n v="56"/>
    <b v="1"/>
    <s v="music/indie rock"/>
    <x v="4"/>
    <x v="14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n v="52.8"/>
    <x v="0"/>
    <s v="USD"/>
    <n v="1422400387"/>
    <n v="1421190787"/>
    <b v="0"/>
    <n v="20"/>
    <b v="1"/>
    <s v="music/indie rock"/>
    <x v="4"/>
    <x v="14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n v="47.676470588235297"/>
    <x v="0"/>
    <s v="USD"/>
    <n v="1356976800"/>
    <n v="1352820837"/>
    <b v="0"/>
    <n v="170"/>
    <b v="1"/>
    <s v="music/indie rock"/>
    <x v="4"/>
    <x v="14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n v="23.448275862068964"/>
    <x v="0"/>
    <s v="USD"/>
    <n v="1340476375"/>
    <n v="1337884375"/>
    <b v="0"/>
    <n v="29"/>
    <b v="1"/>
    <s v="music/indie rock"/>
    <x v="4"/>
    <x v="14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n v="40.142857142857146"/>
    <x v="5"/>
    <s v="CAD"/>
    <n v="1443379104"/>
    <n v="1440787104"/>
    <b v="0"/>
    <n v="7"/>
    <b v="0"/>
    <s v="food/restaurants"/>
    <x v="7"/>
    <x v="34"/>
    <x v="2498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n v="17.2"/>
    <x v="0"/>
    <s v="USD"/>
    <n v="1411328918"/>
    <n v="1407440918"/>
    <b v="0"/>
    <n v="5"/>
    <b v="0"/>
    <s v="food/restaurants"/>
    <x v="7"/>
    <x v="34"/>
    <x v="249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e v="#DIV/0!"/>
    <x v="0"/>
    <s v="USD"/>
    <n v="1465333560"/>
    <n v="1462743308"/>
    <b v="0"/>
    <n v="0"/>
    <b v="0"/>
    <s v="food/restaurants"/>
    <x v="7"/>
    <x v="34"/>
    <x v="2500"/>
  </r>
  <r>
    <n v="2504"/>
    <s v="Halal Restaurant and Internet Cafe"/>
    <s v="Halal Restaurant and Internet Cafe 20 percent of profits will go to building masjids."/>
    <n v="35000"/>
    <n v="0"/>
    <n v="0"/>
    <x v="2"/>
    <e v="#DIV/0!"/>
    <x v="0"/>
    <s v="USD"/>
    <n v="1416014534"/>
    <n v="1413418934"/>
    <b v="0"/>
    <n v="0"/>
    <b v="0"/>
    <s v="food/restaurants"/>
    <x v="7"/>
    <x v="34"/>
    <x v="2501"/>
  </r>
  <r>
    <n v="2505"/>
    <s v="PASTATUTION"/>
    <s v="PASTATUTION- The act or practice of engaging in Pasta Making for money.  _x000a__x000a_Help us get the Arcobaleno Pasta Extruder!"/>
    <n v="7000"/>
    <n v="0"/>
    <n v="0"/>
    <x v="2"/>
    <e v="#DIV/0!"/>
    <x v="0"/>
    <s v="USD"/>
    <n v="1426292416"/>
    <n v="1423704016"/>
    <b v="0"/>
    <n v="0"/>
    <b v="0"/>
    <s v="food/restaurants"/>
    <x v="7"/>
    <x v="34"/>
    <x v="2502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n v="15"/>
    <x v="1"/>
    <s v="GBP"/>
    <n v="1443906000"/>
    <n v="1441955269"/>
    <b v="0"/>
    <n v="2"/>
    <b v="0"/>
    <s v="food/restaurants"/>
    <x v="7"/>
    <x v="34"/>
    <x v="2503"/>
  </r>
  <r>
    <n v="2507"/>
    <s v="Help Cafe Talavera get a New Kitchen!"/>
    <s v="Unique dishes for a unique city!."/>
    <n v="42850"/>
    <n v="0"/>
    <n v="0"/>
    <x v="2"/>
    <e v="#DIV/0!"/>
    <x v="0"/>
    <s v="USD"/>
    <n v="1431308704"/>
    <n v="1428716704"/>
    <b v="0"/>
    <n v="0"/>
    <b v="0"/>
    <s v="food/restaurants"/>
    <x v="7"/>
    <x v="3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e v="#DIV/0!"/>
    <x v="0"/>
    <s v="USD"/>
    <n v="1408056634"/>
    <n v="1405464634"/>
    <b v="0"/>
    <n v="0"/>
    <b v="0"/>
    <s v="food/restaurants"/>
    <x v="7"/>
    <x v="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n v="35.714285714285715"/>
    <x v="1"/>
    <s v="GBP"/>
    <n v="1429554349"/>
    <n v="1424719549"/>
    <b v="0"/>
    <n v="28"/>
    <b v="0"/>
    <s v="food/restaurants"/>
    <x v="7"/>
    <x v="34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n v="37.5"/>
    <x v="0"/>
    <s v="USD"/>
    <n v="1431647772"/>
    <n v="1426463772"/>
    <b v="0"/>
    <n v="2"/>
    <b v="0"/>
    <s v="food/restaurants"/>
    <x v="7"/>
    <x v="34"/>
    <x v="2507"/>
  </r>
  <r>
    <n v="2511"/>
    <s v="loluli's"/>
    <s v="Fresh Fast Food. A bbq ramen bar thats healthy, tasty and made to order right in front of your eyes....... From flame to bowl"/>
    <n v="100000"/>
    <n v="0"/>
    <n v="0"/>
    <x v="2"/>
    <e v="#DIV/0!"/>
    <x v="1"/>
    <s v="GBP"/>
    <n v="1454323413"/>
    <n v="1451731413"/>
    <b v="0"/>
    <n v="0"/>
    <b v="0"/>
    <s v="food/restaurants"/>
    <x v="7"/>
    <x v="34"/>
    <x v="2508"/>
  </r>
  <r>
    <n v="2512"/>
    <s v="Somethin' Tasty"/>
    <s v="Somethin' Tasty is a unique coffee, pastry &amp; retail store. We consign from all local sources: pottery, glass &amp; art."/>
    <n v="1150"/>
    <n v="0"/>
    <n v="0"/>
    <x v="2"/>
    <e v="#DIV/0!"/>
    <x v="0"/>
    <s v="USD"/>
    <n v="1418504561"/>
    <n v="1417208561"/>
    <b v="0"/>
    <n v="0"/>
    <b v="0"/>
    <s v="food/restaurants"/>
    <x v="7"/>
    <x v="34"/>
    <x v="250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e v="#DIV/0!"/>
    <x v="12"/>
    <s v="EUR"/>
    <n v="1488067789"/>
    <n v="1482883789"/>
    <b v="0"/>
    <n v="0"/>
    <b v="0"/>
    <s v="food/restaurants"/>
    <x v="7"/>
    <x v="34"/>
    <x v="2510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n v="52.5"/>
    <x v="0"/>
    <s v="USD"/>
    <n v="1408526477"/>
    <n v="1407057677"/>
    <b v="0"/>
    <n v="4"/>
    <b v="0"/>
    <s v="food/restaurants"/>
    <x v="7"/>
    <x v="3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n v="77.5"/>
    <x v="0"/>
    <s v="USD"/>
    <n v="1424635753"/>
    <n v="1422043753"/>
    <b v="0"/>
    <n v="12"/>
    <b v="0"/>
    <s v="food/restaurants"/>
    <x v="7"/>
    <x v="34"/>
    <x v="2512"/>
  </r>
  <r>
    <n v="2516"/>
    <s v="Morning Glory"/>
    <s v="Hi, everyone my name is Alex, and i want to create not just a cafe spot, but a place that gives everyone a nice warm homey feeling."/>
    <n v="22000"/>
    <n v="0"/>
    <n v="0"/>
    <x v="2"/>
    <e v="#DIV/0!"/>
    <x v="0"/>
    <s v="USD"/>
    <n v="1417279252"/>
    <n v="1414683652"/>
    <b v="0"/>
    <n v="0"/>
    <b v="0"/>
    <s v="food/restaurants"/>
    <x v="7"/>
    <x v="34"/>
    <x v="2513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n v="53.545454545454547"/>
    <x v="5"/>
    <s v="CAD"/>
    <n v="1426788930"/>
    <n v="1424200530"/>
    <b v="0"/>
    <n v="33"/>
    <b v="0"/>
    <s v="food/restaurants"/>
    <x v="7"/>
    <x v="34"/>
    <x v="251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e v="#DIV/0!"/>
    <x v="0"/>
    <s v="USD"/>
    <n v="1415899228"/>
    <n v="1413303628"/>
    <b v="0"/>
    <n v="0"/>
    <b v="0"/>
    <s v="food/restaurants"/>
    <x v="7"/>
    <x v="34"/>
    <x v="2515"/>
  </r>
  <r>
    <n v="2519"/>
    <s v="Kelli's Kitchen"/>
    <s v="Better than your mom's, better than Cracker Barrel, only at Kelli's Kitchen (all from scratch)."/>
    <n v="150000"/>
    <n v="65"/>
    <n v="4.3333333333333331E-4"/>
    <x v="2"/>
    <n v="16.25"/>
    <x v="0"/>
    <s v="USD"/>
    <n v="1405741404"/>
    <n v="1403149404"/>
    <b v="0"/>
    <n v="4"/>
    <b v="0"/>
    <s v="food/restaurants"/>
    <x v="7"/>
    <x v="3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e v="#DIV/0!"/>
    <x v="0"/>
    <s v="USD"/>
    <n v="1476559260"/>
    <n v="1472567085"/>
    <b v="0"/>
    <n v="0"/>
    <b v="0"/>
    <s v="food/restaurants"/>
    <x v="7"/>
    <x v="34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n v="103.68174242424243"/>
    <x v="0"/>
    <s v="USD"/>
    <n v="1444778021"/>
    <n v="1442963621"/>
    <b v="0"/>
    <n v="132"/>
    <b v="1"/>
    <s v="music/classical music"/>
    <x v="4"/>
    <x v="35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n v="185.18518518518519"/>
    <x v="0"/>
    <s v="USD"/>
    <n v="1461336720"/>
    <n v="1459431960"/>
    <b v="0"/>
    <n v="27"/>
    <b v="1"/>
    <s v="music/classical music"/>
    <x v="4"/>
    <x v="35"/>
    <x v="2519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n v="54.153846153846153"/>
    <x v="0"/>
    <s v="USD"/>
    <n v="1416270292"/>
    <n v="1413674692"/>
    <b v="0"/>
    <n v="26"/>
    <b v="1"/>
    <s v="music/classical music"/>
    <x v="4"/>
    <x v="35"/>
    <x v="2520"/>
  </r>
  <r>
    <n v="2524"/>
    <s v="Les Bostonades' First CD"/>
    <s v="We're bringing some of our favorite music from the past 10 years to disc for the first time ever."/>
    <n v="7500"/>
    <n v="7620"/>
    <n v="1.016"/>
    <x v="0"/>
    <n v="177.2093023255814"/>
    <x v="0"/>
    <s v="USD"/>
    <n v="1419136200"/>
    <n v="1416338557"/>
    <b v="0"/>
    <n v="43"/>
    <b v="1"/>
    <s v="music/classical music"/>
    <x v="4"/>
    <x v="35"/>
    <x v="2521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n v="100.325"/>
    <x v="0"/>
    <s v="USD"/>
    <n v="1340914571"/>
    <n v="1338322571"/>
    <b v="0"/>
    <n v="80"/>
    <b v="1"/>
    <s v="music/classical music"/>
    <x v="4"/>
    <x v="3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n v="136.90909090909091"/>
    <x v="0"/>
    <s v="USD"/>
    <n v="1418014740"/>
    <n v="1415585474"/>
    <b v="0"/>
    <n v="33"/>
    <b v="1"/>
    <s v="music/classical music"/>
    <x v="4"/>
    <x v="35"/>
    <x v="2523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n v="57.535211267605632"/>
    <x v="0"/>
    <s v="USD"/>
    <n v="1382068740"/>
    <n v="1380477691"/>
    <b v="0"/>
    <n v="71"/>
    <b v="1"/>
    <s v="music/classical music"/>
    <x v="4"/>
    <x v="35"/>
    <x v="2524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n v="52.962839506172834"/>
    <x v="1"/>
    <s v="GBP"/>
    <n v="1440068400"/>
    <n v="1438459303"/>
    <b v="0"/>
    <n v="81"/>
    <b v="1"/>
    <s v="music/classical music"/>
    <x v="4"/>
    <x v="35"/>
    <x v="2525"/>
  </r>
  <r>
    <n v="2529"/>
    <s v="UrbanArias is DC's Contemporary Opera Company"/>
    <s v="Opera. Short. New."/>
    <n v="6000"/>
    <n v="6257"/>
    <n v="1.0428333333333333"/>
    <x v="0"/>
    <n v="82.328947368421055"/>
    <x v="0"/>
    <s v="USD"/>
    <n v="1332636975"/>
    <n v="1328752575"/>
    <b v="0"/>
    <n v="76"/>
    <b v="1"/>
    <s v="music/classical music"/>
    <x v="4"/>
    <x v="3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n v="135.41666666666666"/>
    <x v="0"/>
    <s v="USD"/>
    <n v="1429505400"/>
    <n v="1426711505"/>
    <b v="0"/>
    <n v="48"/>
    <b v="1"/>
    <s v="music/classical music"/>
    <x v="4"/>
    <x v="35"/>
    <x v="2527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n v="74.06557377049181"/>
    <x v="0"/>
    <s v="USD"/>
    <n v="1439611140"/>
    <n v="1437668354"/>
    <b v="0"/>
    <n v="61"/>
    <b v="1"/>
    <s v="music/classical music"/>
    <x v="4"/>
    <x v="35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n v="84.083333333333329"/>
    <x v="0"/>
    <s v="USD"/>
    <n v="1345148566"/>
    <n v="1342556566"/>
    <b v="0"/>
    <n v="60"/>
    <b v="1"/>
    <s v="music/classical music"/>
    <x v="4"/>
    <x v="35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n v="61.029411764705884"/>
    <x v="0"/>
    <s v="USD"/>
    <n v="1362160868"/>
    <n v="1359568911"/>
    <b v="0"/>
    <n v="136"/>
    <b v="1"/>
    <s v="music/classical music"/>
    <x v="4"/>
    <x v="35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n v="150"/>
    <x v="0"/>
    <s v="USD"/>
    <n v="1262325600"/>
    <n v="1257871712"/>
    <b v="0"/>
    <n v="14"/>
    <b v="1"/>
    <s v="music/classical music"/>
    <x v="4"/>
    <x v="35"/>
    <x v="2531"/>
  </r>
  <r>
    <n v="2535"/>
    <s v="Mark Hayes Requiem Recording"/>
    <s v="Mark Hayes: Requiem Recording"/>
    <n v="20000"/>
    <n v="20755"/>
    <n v="1.03775"/>
    <x v="0"/>
    <n v="266.08974358974359"/>
    <x v="0"/>
    <s v="USD"/>
    <n v="1417463945"/>
    <n v="1414781945"/>
    <b v="0"/>
    <n v="78"/>
    <b v="1"/>
    <s v="music/classical music"/>
    <x v="4"/>
    <x v="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n v="7.25"/>
    <x v="0"/>
    <s v="USD"/>
    <n v="1375151566"/>
    <n v="1373337166"/>
    <b v="0"/>
    <n v="4"/>
    <b v="1"/>
    <s v="music/classical music"/>
    <x v="4"/>
    <x v="35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n v="100"/>
    <x v="0"/>
    <s v="USD"/>
    <n v="1312212855"/>
    <n v="1307028855"/>
    <b v="0"/>
    <n v="11"/>
    <b v="1"/>
    <s v="music/classical music"/>
    <x v="4"/>
    <x v="35"/>
    <x v="2534"/>
  </r>
  <r>
    <n v="2538"/>
    <s v="Me, Myself and Albinoni"/>
    <s v="I will record 2 of Tomaso Albinoni's concertos for 2 oboes playing both parts myself."/>
    <n v="18000"/>
    <n v="20343.169999999998"/>
    <n v="1.130176111111111"/>
    <x v="0"/>
    <n v="109.96308108108107"/>
    <x v="0"/>
    <s v="USD"/>
    <n v="1361681940"/>
    <n v="1359029661"/>
    <b v="0"/>
    <n v="185"/>
    <b v="1"/>
    <s v="music/classical music"/>
    <x v="4"/>
    <x v="35"/>
    <x v="25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n v="169.91525423728814"/>
    <x v="0"/>
    <s v="USD"/>
    <n v="1422913152"/>
    <n v="1417729152"/>
    <b v="0"/>
    <n v="59"/>
    <b v="1"/>
    <s v="music/classical music"/>
    <x v="4"/>
    <x v="35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n v="95.740740740740748"/>
    <x v="0"/>
    <s v="USD"/>
    <n v="1319904721"/>
    <n v="1314720721"/>
    <b v="0"/>
    <n v="27"/>
    <b v="1"/>
    <s v="music/classical music"/>
    <x v="4"/>
    <x v="35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n v="59.460317460317462"/>
    <x v="1"/>
    <s v="GBP"/>
    <n v="1380192418"/>
    <n v="1375008418"/>
    <b v="0"/>
    <n v="63"/>
    <b v="1"/>
    <s v="music/classical music"/>
    <x v="4"/>
    <x v="35"/>
    <x v="2538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n v="55.769230769230766"/>
    <x v="0"/>
    <s v="USD"/>
    <n v="1380599940"/>
    <n v="1377252857"/>
    <b v="0"/>
    <n v="13"/>
    <b v="1"/>
    <s v="music/classical music"/>
    <x v="4"/>
    <x v="35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n v="30.076923076923077"/>
    <x v="0"/>
    <s v="USD"/>
    <n v="1293937200"/>
    <n v="1291257298"/>
    <b v="0"/>
    <n v="13"/>
    <b v="1"/>
    <s v="music/classical music"/>
    <x v="4"/>
    <x v="35"/>
    <x v="2540"/>
  </r>
  <r>
    <n v="2544"/>
    <s v="Singing City Children's Choir"/>
    <s v="Bringing choral music and performance opportunities to under-served youth in West Philadelphia"/>
    <n v="5000"/>
    <n v="5041"/>
    <n v="1.0082"/>
    <x v="0"/>
    <n v="88.438596491228068"/>
    <x v="0"/>
    <s v="USD"/>
    <n v="1341750569"/>
    <n v="1339158569"/>
    <b v="0"/>
    <n v="57"/>
    <b v="1"/>
    <s v="music/classical music"/>
    <x v="4"/>
    <x v="35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n v="64.032786885245898"/>
    <x v="0"/>
    <s v="USD"/>
    <n v="1424997000"/>
    <n v="1421983138"/>
    <b v="0"/>
    <n v="61"/>
    <b v="1"/>
    <s v="music/classical music"/>
    <x v="4"/>
    <x v="3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n v="60.153846153846153"/>
    <x v="0"/>
    <s v="USD"/>
    <n v="1380949200"/>
    <n v="1378586179"/>
    <b v="0"/>
    <n v="65"/>
    <b v="1"/>
    <s v="music/classical music"/>
    <x v="4"/>
    <x v="35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n v="49.194029850746269"/>
    <x v="0"/>
    <s v="USD"/>
    <n v="1333560803"/>
    <n v="1330972403"/>
    <b v="0"/>
    <n v="134"/>
    <b v="1"/>
    <s v="music/classical music"/>
    <x v="4"/>
    <x v="35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n v="165.16216216216216"/>
    <x v="6"/>
    <s v="EUR"/>
    <n v="1475209620"/>
    <n v="1473087637"/>
    <b v="0"/>
    <n v="37"/>
    <b v="1"/>
    <s v="music/classical music"/>
    <x v="4"/>
    <x v="35"/>
    <x v="254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n v="43.621621621621621"/>
    <x v="1"/>
    <s v="GBP"/>
    <n v="1370019600"/>
    <n v="1366999870"/>
    <b v="0"/>
    <n v="37"/>
    <b v="1"/>
    <s v="music/classical music"/>
    <x v="4"/>
    <x v="35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n v="43.7"/>
    <x v="0"/>
    <s v="USD"/>
    <n v="1444276740"/>
    <n v="1439392406"/>
    <b v="0"/>
    <n v="150"/>
    <b v="1"/>
    <s v="music/classical music"/>
    <x v="4"/>
    <x v="35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n v="67.419642857142861"/>
    <x v="0"/>
    <s v="USD"/>
    <n v="1332362880"/>
    <n v="1329890585"/>
    <b v="0"/>
    <n v="56"/>
    <b v="1"/>
    <s v="music/classical music"/>
    <x v="4"/>
    <x v="35"/>
    <x v="2548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n v="177.5"/>
    <x v="0"/>
    <s v="USD"/>
    <n v="1488741981"/>
    <n v="1486149981"/>
    <b v="0"/>
    <n v="18"/>
    <b v="1"/>
    <s v="music/classical music"/>
    <x v="4"/>
    <x v="35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n v="38.883333333333333"/>
    <x v="0"/>
    <s v="USD"/>
    <n v="1348202807"/>
    <n v="1343018807"/>
    <b v="0"/>
    <n v="60"/>
    <b v="1"/>
    <s v="music/classical music"/>
    <x v="4"/>
    <x v="35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n v="54.985074626865675"/>
    <x v="0"/>
    <s v="USD"/>
    <n v="1433131140"/>
    <n v="1430445163"/>
    <b v="0"/>
    <n v="67"/>
    <b v="1"/>
    <s v="music/classical music"/>
    <x v="4"/>
    <x v="35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n v="61.342857142857142"/>
    <x v="0"/>
    <s v="USD"/>
    <n v="1338219793"/>
    <n v="1335541393"/>
    <b v="0"/>
    <n v="35"/>
    <b v="1"/>
    <s v="music/classical music"/>
    <x v="4"/>
    <x v="3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n v="23.117647058823529"/>
    <x v="0"/>
    <s v="USD"/>
    <n v="1356392857"/>
    <n v="1352504857"/>
    <b v="0"/>
    <n v="34"/>
    <b v="1"/>
    <s v="music/classical music"/>
    <x v="4"/>
    <x v="35"/>
    <x v="2553"/>
  </r>
  <r>
    <n v="2557"/>
    <s v="European Tour"/>
    <s v="Raising money for our concert tour of Switzerland and Germany in June/July 2014"/>
    <n v="900"/>
    <n v="1066"/>
    <n v="1.1844444444444444"/>
    <x v="0"/>
    <n v="29.611111111111111"/>
    <x v="1"/>
    <s v="GBP"/>
    <n v="1400176386"/>
    <n v="1397584386"/>
    <b v="0"/>
    <n v="36"/>
    <b v="1"/>
    <s v="music/classical music"/>
    <x v="4"/>
    <x v="35"/>
    <x v="2554"/>
  </r>
  <r>
    <n v="2558"/>
    <s v="Hopkins Sinfonia 2015 Season"/>
    <s v="The Hopkins Sinfonia is looking for your support to run our 2015 Season made up of five concerts."/>
    <n v="1250"/>
    <n v="1361"/>
    <n v="1.0888"/>
    <x v="0"/>
    <n v="75.611111111111114"/>
    <x v="2"/>
    <s v="AUD"/>
    <n v="1430488740"/>
    <n v="1427747906"/>
    <b v="0"/>
    <n v="18"/>
    <b v="1"/>
    <s v="music/classical music"/>
    <x v="4"/>
    <x v="35"/>
    <x v="255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n v="35.6"/>
    <x v="0"/>
    <s v="USD"/>
    <n v="1321385820"/>
    <n v="1318539484"/>
    <b v="0"/>
    <n v="25"/>
    <b v="1"/>
    <s v="music/classical music"/>
    <x v="4"/>
    <x v="35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n v="143"/>
    <x v="1"/>
    <s v="GBP"/>
    <n v="1425682174"/>
    <n v="1423090174"/>
    <b v="0"/>
    <n v="21"/>
    <b v="1"/>
    <s v="music/classical music"/>
    <x v="4"/>
    <x v="35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e v="#DIV/0!"/>
    <x v="5"/>
    <s v="CAD"/>
    <n v="1444740089"/>
    <n v="1442148089"/>
    <b v="0"/>
    <n v="0"/>
    <b v="0"/>
    <s v="food/food trucks"/>
    <x v="7"/>
    <x v="1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n v="25"/>
    <x v="12"/>
    <s v="EUR"/>
    <n v="1476189339"/>
    <n v="1471005339"/>
    <b v="0"/>
    <n v="3"/>
    <b v="0"/>
    <s v="food/food trucks"/>
    <x v="7"/>
    <x v="19"/>
    <x v="2559"/>
  </r>
  <r>
    <n v="2563"/>
    <s v="Phoenix Pearl Boba Tea Truck (Canceled)"/>
    <s v="Michigan based bubble tea and specialty ice cream food truck"/>
    <n v="20000"/>
    <n v="0"/>
    <n v="0"/>
    <x v="1"/>
    <e v="#DIV/0!"/>
    <x v="0"/>
    <s v="USD"/>
    <n v="1438226451"/>
    <n v="1433042451"/>
    <b v="0"/>
    <n v="0"/>
    <b v="0"/>
    <s v="food/food trucks"/>
    <x v="7"/>
    <x v="19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e v="#DIV/0!"/>
    <x v="5"/>
    <s v="CAD"/>
    <n v="1406854699"/>
    <n v="1404262699"/>
    <b v="0"/>
    <n v="0"/>
    <b v="0"/>
    <s v="food/food trucks"/>
    <x v="7"/>
    <x v="19"/>
    <x v="2561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n v="100"/>
    <x v="0"/>
    <s v="USD"/>
    <n v="1462827000"/>
    <n v="1457710589"/>
    <b v="0"/>
    <n v="1"/>
    <b v="0"/>
    <s v="food/food trucks"/>
    <x v="7"/>
    <x v="1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e v="#DIV/0!"/>
    <x v="0"/>
    <s v="USD"/>
    <n v="1408663948"/>
    <n v="1406071948"/>
    <b v="0"/>
    <n v="0"/>
    <b v="0"/>
    <s v="food/food trucks"/>
    <x v="7"/>
    <x v="19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n v="60"/>
    <x v="0"/>
    <s v="USD"/>
    <n v="1429823138"/>
    <n v="1427231138"/>
    <b v="0"/>
    <n v="2"/>
    <b v="0"/>
    <s v="food/food trucks"/>
    <x v="7"/>
    <x v="19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n v="50"/>
    <x v="1"/>
    <s v="GBP"/>
    <n v="1472745594"/>
    <n v="1470153594"/>
    <b v="0"/>
    <n v="1"/>
    <b v="0"/>
    <s v="food/food trucks"/>
    <x v="7"/>
    <x v="19"/>
    <x v="2565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n v="72.5"/>
    <x v="0"/>
    <s v="USD"/>
    <n v="1442457112"/>
    <n v="1439865112"/>
    <b v="0"/>
    <n v="2"/>
    <b v="0"/>
    <s v="food/food trucks"/>
    <x v="7"/>
    <x v="1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n v="29.5"/>
    <x v="0"/>
    <s v="USD"/>
    <n v="1486590035"/>
    <n v="1483998035"/>
    <b v="0"/>
    <n v="2"/>
    <b v="0"/>
    <s v="food/food trucks"/>
    <x v="7"/>
    <x v="19"/>
    <x v="2567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n v="62.5"/>
    <x v="2"/>
    <s v="AUD"/>
    <n v="1463645521"/>
    <n v="1458461521"/>
    <b v="0"/>
    <n v="4"/>
    <b v="0"/>
    <s v="food/food trucks"/>
    <x v="7"/>
    <x v="19"/>
    <x v="2568"/>
  </r>
  <r>
    <n v="2572"/>
    <s v="A Dream of Naughty Nachos (Canceled)"/>
    <s v="Mesquite smoked brisket nachos, food truck style, with homemade salsa to make your taste buds dance."/>
    <n v="30000"/>
    <n v="0"/>
    <n v="0"/>
    <x v="1"/>
    <e v="#DIV/0!"/>
    <x v="0"/>
    <s v="USD"/>
    <n v="1428893517"/>
    <n v="1426301517"/>
    <b v="0"/>
    <n v="0"/>
    <b v="0"/>
    <s v="food/food trucks"/>
    <x v="7"/>
    <x v="19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e v="#DIV/0!"/>
    <x v="0"/>
    <s v="USD"/>
    <n v="1408803149"/>
    <n v="1404915149"/>
    <b v="0"/>
    <n v="0"/>
    <b v="0"/>
    <s v="food/food trucks"/>
    <x v="7"/>
    <x v="1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e v="#DIV/0!"/>
    <x v="0"/>
    <s v="USD"/>
    <n v="1463600945"/>
    <n v="1461786545"/>
    <b v="0"/>
    <n v="0"/>
    <b v="0"/>
    <s v="food/food trucks"/>
    <x v="7"/>
    <x v="19"/>
    <x v="257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e v="#DIV/0!"/>
    <x v="0"/>
    <s v="USD"/>
    <n v="1421030194"/>
    <n v="1418438194"/>
    <b v="0"/>
    <n v="0"/>
    <b v="0"/>
    <s v="food/food trucks"/>
    <x v="7"/>
    <x v="19"/>
    <x v="2572"/>
  </r>
  <r>
    <n v="2576"/>
    <s v="2 Go Fast Food (Canceled)"/>
    <s v="A New Twist with an American and Philippine fast food Mobile Trailer."/>
    <n v="10000"/>
    <n v="0"/>
    <n v="0"/>
    <x v="1"/>
    <e v="#DIV/0!"/>
    <x v="0"/>
    <s v="USD"/>
    <n v="1428707647"/>
    <n v="1424823247"/>
    <b v="0"/>
    <n v="0"/>
    <b v="0"/>
    <s v="food/food trucks"/>
    <x v="7"/>
    <x v="19"/>
    <x v="257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e v="#DIV/0!"/>
    <x v="0"/>
    <s v="USD"/>
    <n v="1407181297"/>
    <n v="1405021297"/>
    <b v="0"/>
    <n v="0"/>
    <b v="0"/>
    <s v="food/food trucks"/>
    <x v="7"/>
    <x v="19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e v="#DIV/0!"/>
    <x v="0"/>
    <s v="USD"/>
    <n v="1444410000"/>
    <n v="1440203579"/>
    <b v="0"/>
    <n v="0"/>
    <b v="0"/>
    <s v="food/food trucks"/>
    <x v="7"/>
    <x v="1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n v="23.083333333333332"/>
    <x v="0"/>
    <s v="USD"/>
    <n v="1410810903"/>
    <n v="1405626903"/>
    <b v="0"/>
    <n v="12"/>
    <b v="0"/>
    <s v="food/food trucks"/>
    <x v="7"/>
    <x v="1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n v="25.5"/>
    <x v="0"/>
    <s v="USD"/>
    <n v="1431745200"/>
    <n v="1429170603"/>
    <b v="0"/>
    <n v="2"/>
    <b v="0"/>
    <s v="food/food trucks"/>
    <x v="7"/>
    <x v="19"/>
    <x v="2577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n v="48.18181818181818"/>
    <x v="0"/>
    <s v="USD"/>
    <n v="1447689898"/>
    <n v="1445094298"/>
    <b v="0"/>
    <n v="11"/>
    <b v="0"/>
    <s v="food/food trucks"/>
    <x v="7"/>
    <x v="19"/>
    <x v="2578"/>
  </r>
  <r>
    <n v="2582"/>
    <s v="Drunken Wings"/>
    <s v="The place where chicken meets liquor for the first time!"/>
    <n v="90000"/>
    <n v="1"/>
    <n v="1.1111111111111112E-5"/>
    <x v="2"/>
    <n v="1"/>
    <x v="0"/>
    <s v="USD"/>
    <n v="1477784634"/>
    <n v="1475192634"/>
    <b v="0"/>
    <n v="1"/>
    <b v="0"/>
    <s v="food/food trucks"/>
    <x v="7"/>
    <x v="19"/>
    <x v="2579"/>
  </r>
  <r>
    <n v="2583"/>
    <s v="Crazy Daisy Food Truck"/>
    <s v="Crazy Daisy will become the newest member of the food truck distributors in Kansas City, Missouri."/>
    <n v="1000"/>
    <n v="5"/>
    <n v="5.0000000000000001E-3"/>
    <x v="2"/>
    <n v="1"/>
    <x v="0"/>
    <s v="USD"/>
    <n v="1426526880"/>
    <n v="1421346480"/>
    <b v="0"/>
    <n v="5"/>
    <b v="0"/>
    <s v="food/food trucks"/>
    <x v="7"/>
    <x v="19"/>
    <x v="2580"/>
  </r>
  <r>
    <n v="2584"/>
    <s v="Culinary Arts Food Truck Style"/>
    <s v="Bringing quality food to the masses using local premium ingredients, but at a food truck price!"/>
    <n v="10000"/>
    <n v="0"/>
    <n v="0"/>
    <x v="2"/>
    <e v="#DIV/0!"/>
    <x v="0"/>
    <s v="USD"/>
    <n v="1434341369"/>
    <n v="1431749369"/>
    <b v="0"/>
    <n v="0"/>
    <b v="0"/>
    <s v="food/food trucks"/>
    <x v="7"/>
    <x v="1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n v="50"/>
    <x v="0"/>
    <s v="USD"/>
    <n v="1404601632"/>
    <n v="1402009632"/>
    <b v="0"/>
    <n v="1"/>
    <b v="0"/>
    <s v="food/food trucks"/>
    <x v="7"/>
    <x v="19"/>
    <x v="2582"/>
  </r>
  <r>
    <n v="2586"/>
    <s v="Inspire Healthy Eating"/>
    <s v="I would like to bring fresh salad and food to the streets of London at a reasonable price."/>
    <n v="3000"/>
    <n v="5"/>
    <n v="1.6666666666666668E-3"/>
    <x v="2"/>
    <n v="5"/>
    <x v="1"/>
    <s v="GBP"/>
    <n v="1451030136"/>
    <n v="1448438136"/>
    <b v="0"/>
    <n v="1"/>
    <b v="0"/>
    <s v="food/food trucks"/>
    <x v="7"/>
    <x v="19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n v="202.83333333333334"/>
    <x v="0"/>
    <s v="USD"/>
    <n v="1451491953"/>
    <n v="1448899953"/>
    <b v="0"/>
    <n v="6"/>
    <b v="0"/>
    <s v="food/food trucks"/>
    <x v="7"/>
    <x v="19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n v="29.125"/>
    <x v="0"/>
    <s v="USD"/>
    <n v="1427807640"/>
    <n v="1423325626"/>
    <b v="0"/>
    <n v="8"/>
    <b v="0"/>
    <s v="food/food trucks"/>
    <x v="7"/>
    <x v="19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n v="5"/>
    <x v="8"/>
    <s v="DKK"/>
    <n v="1458733927"/>
    <n v="1456145527"/>
    <b v="0"/>
    <n v="1"/>
    <b v="0"/>
    <s v="food/food trucks"/>
    <x v="7"/>
    <x v="1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e v="#DIV/0!"/>
    <x v="2"/>
    <s v="AUD"/>
    <n v="1453817297"/>
    <n v="1453212497"/>
    <b v="0"/>
    <n v="0"/>
    <b v="0"/>
    <s v="food/food trucks"/>
    <x v="7"/>
    <x v="19"/>
    <x v="258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n v="13"/>
    <x v="0"/>
    <s v="USD"/>
    <n v="1457901924"/>
    <n v="1452721524"/>
    <b v="0"/>
    <n v="2"/>
    <b v="0"/>
    <s v="food/food trucks"/>
    <x v="7"/>
    <x v="19"/>
    <x v="2588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n v="50"/>
    <x v="0"/>
    <s v="USD"/>
    <n v="1412536421"/>
    <n v="1409944421"/>
    <b v="0"/>
    <n v="1"/>
    <b v="0"/>
    <s v="food/food trucks"/>
    <x v="7"/>
    <x v="19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e v="#DIV/0!"/>
    <x v="0"/>
    <s v="USD"/>
    <n v="1429993026"/>
    <n v="1427401026"/>
    <b v="0"/>
    <n v="0"/>
    <b v="0"/>
    <s v="food/food trucks"/>
    <x v="7"/>
    <x v="19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n v="1"/>
    <x v="0"/>
    <s v="USD"/>
    <n v="1407453228"/>
    <n v="1404861228"/>
    <b v="0"/>
    <n v="1"/>
    <b v="0"/>
    <s v="food/food trucks"/>
    <x v="7"/>
    <x v="19"/>
    <x v="2591"/>
  </r>
  <r>
    <n v="2595"/>
    <s v="Food Truck for Little Fox Bakery"/>
    <s v="Looking to put the best baked goods in Bowling Green on wheels"/>
    <n v="15000"/>
    <n v="1825"/>
    <n v="0.12166666666666667"/>
    <x v="2"/>
    <n v="96.05263157894737"/>
    <x v="0"/>
    <s v="USD"/>
    <n v="1487915500"/>
    <n v="1485323500"/>
    <b v="0"/>
    <n v="19"/>
    <b v="0"/>
    <s v="food/food trucks"/>
    <x v="7"/>
    <x v="19"/>
    <x v="2592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n v="305.77777777777777"/>
    <x v="5"/>
    <s v="CAD"/>
    <n v="1407427009"/>
    <n v="1404835009"/>
    <b v="0"/>
    <n v="27"/>
    <b v="0"/>
    <s v="food/food trucks"/>
    <x v="7"/>
    <x v="1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n v="12.142857142857142"/>
    <x v="1"/>
    <s v="GBP"/>
    <n v="1466323917"/>
    <n v="1463731917"/>
    <b v="0"/>
    <n v="7"/>
    <b v="0"/>
    <s v="food/food trucks"/>
    <x v="7"/>
    <x v="19"/>
    <x v="2594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n v="83.571428571428569"/>
    <x v="0"/>
    <s v="USD"/>
    <n v="1443039001"/>
    <n v="1440447001"/>
    <b v="0"/>
    <n v="14"/>
    <b v="0"/>
    <s v="food/food trucks"/>
    <x v="7"/>
    <x v="19"/>
    <x v="2595"/>
  </r>
  <r>
    <n v="2599"/>
    <s v="Empty Ramekins Catering Group"/>
    <s v="The Empty Ramekins Catering Group is looking for your help to start up in Miami Florida!!!!"/>
    <n v="9041"/>
    <n v="90"/>
    <n v="9.9546510341776348E-3"/>
    <x v="2"/>
    <n v="18"/>
    <x v="0"/>
    <s v="USD"/>
    <n v="1407089147"/>
    <n v="1403201147"/>
    <b v="0"/>
    <n v="5"/>
    <b v="0"/>
    <s v="food/food trucks"/>
    <x v="7"/>
    <x v="19"/>
    <x v="2596"/>
  </r>
  <r>
    <n v="2600"/>
    <s v="Help Buttz Return From the Ashes"/>
    <s v="On Sunday November 8, 2015 our food truck burned to the ground. Please help us get rebuilt."/>
    <n v="50000"/>
    <n v="3466"/>
    <n v="6.9320000000000007E-2"/>
    <x v="2"/>
    <n v="115.53333333333333"/>
    <x v="0"/>
    <s v="USD"/>
    <n v="1458938200"/>
    <n v="1453757800"/>
    <b v="0"/>
    <n v="30"/>
    <b v="0"/>
    <s v="food/food trucks"/>
    <x v="7"/>
    <x v="19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n v="21.900662251655628"/>
    <x v="0"/>
    <s v="USD"/>
    <n v="1347508740"/>
    <n v="1346276349"/>
    <b v="1"/>
    <n v="151"/>
    <b v="1"/>
    <s v="technology/space exploration"/>
    <x v="2"/>
    <x v="36"/>
    <x v="2598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n v="80.022494887525568"/>
    <x v="0"/>
    <s v="USD"/>
    <n v="1415827200"/>
    <n v="1412358968"/>
    <b v="1"/>
    <n v="489"/>
    <b v="1"/>
    <s v="technology/space exploration"/>
    <x v="2"/>
    <x v="36"/>
    <x v="2599"/>
  </r>
  <r>
    <n v="2603"/>
    <s v="Manned Mock Mars Mission"/>
    <s v="I will be building a mock space station and simulate living on Mars for two weeks."/>
    <n v="1750"/>
    <n v="1776"/>
    <n v="1.0148571428571429"/>
    <x v="0"/>
    <n v="35.520000000000003"/>
    <x v="0"/>
    <s v="USD"/>
    <n v="1387835654"/>
    <n v="1386626054"/>
    <b v="1"/>
    <n v="50"/>
    <b v="1"/>
    <s v="technology/space exploration"/>
    <x v="2"/>
    <x v="36"/>
    <x v="2600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n v="64.933333333333323"/>
    <x v="0"/>
    <s v="USD"/>
    <n v="1335662023"/>
    <n v="1333070023"/>
    <b v="1"/>
    <n v="321"/>
    <b v="1"/>
    <s v="technology/space exploration"/>
    <x v="2"/>
    <x v="36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n v="60.965703745743475"/>
    <x v="0"/>
    <s v="USD"/>
    <n v="1466168390"/>
    <n v="1463576390"/>
    <b v="1"/>
    <n v="1762"/>
    <b v="1"/>
    <s v="technology/space exploration"/>
    <x v="2"/>
    <x v="36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n v="31.444155844155844"/>
    <x v="0"/>
    <s v="USD"/>
    <n v="1398791182"/>
    <n v="1396026382"/>
    <b v="1"/>
    <n v="385"/>
    <b v="1"/>
    <s v="technology/space exploration"/>
    <x v="2"/>
    <x v="3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n v="81.949748743718587"/>
    <x v="0"/>
    <s v="USD"/>
    <n v="1439344800"/>
    <n v="1435611572"/>
    <b v="1"/>
    <n v="398"/>
    <b v="1"/>
    <s v="technology/space exploration"/>
    <x v="2"/>
    <x v="36"/>
    <x v="2604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n v="58.92763157894737"/>
    <x v="0"/>
    <s v="USD"/>
    <n v="1489536000"/>
    <n v="1485976468"/>
    <b v="1"/>
    <n v="304"/>
    <b v="1"/>
    <s v="technology/space exploration"/>
    <x v="2"/>
    <x v="36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n v="157.29347633136095"/>
    <x v="0"/>
    <s v="USD"/>
    <n v="1342330951"/>
    <n v="1339738951"/>
    <b v="1"/>
    <n v="676"/>
    <b v="1"/>
    <s v="technology/space exploration"/>
    <x v="2"/>
    <x v="36"/>
    <x v="260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n v="55.758509532062391"/>
    <x v="0"/>
    <s v="USD"/>
    <n v="1471849140"/>
    <n v="1468444125"/>
    <b v="1"/>
    <n v="577"/>
    <b v="1"/>
    <s v="technology/space exploration"/>
    <x v="2"/>
    <x v="36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n v="83.802893802893806"/>
    <x v="12"/>
    <s v="EUR"/>
    <n v="1483397940"/>
    <n v="1480493014"/>
    <b v="1"/>
    <n v="3663"/>
    <b v="1"/>
    <s v="technology/space exploration"/>
    <x v="2"/>
    <x v="36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n v="58.422210884353746"/>
    <x v="0"/>
    <s v="USD"/>
    <n v="1420773970"/>
    <n v="1418095570"/>
    <b v="1"/>
    <n v="294"/>
    <b v="1"/>
    <s v="technology/space exploration"/>
    <x v="2"/>
    <x v="36"/>
    <x v="2609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n v="270.57142857142856"/>
    <x v="0"/>
    <s v="USD"/>
    <n v="1348256294"/>
    <n v="1345664294"/>
    <b v="1"/>
    <n v="28"/>
    <b v="1"/>
    <s v="technology/space exploration"/>
    <x v="2"/>
    <x v="36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n v="107.1"/>
    <x v="0"/>
    <s v="USD"/>
    <n v="1398834000"/>
    <n v="1396371612"/>
    <b v="1"/>
    <n v="100"/>
    <b v="1"/>
    <s v="technology/space exploration"/>
    <x v="2"/>
    <x v="36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n v="47.180555555555557"/>
    <x v="1"/>
    <s v="GBP"/>
    <n v="1462017600"/>
    <n v="1458820564"/>
    <b v="0"/>
    <n v="72"/>
    <b v="1"/>
    <s v="technology/space exploration"/>
    <x v="2"/>
    <x v="36"/>
    <x v="2612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n v="120.30882352941177"/>
    <x v="0"/>
    <s v="USD"/>
    <n v="1440546729"/>
    <n v="1437954729"/>
    <b v="1"/>
    <n v="238"/>
    <b v="1"/>
    <s v="technology/space exploration"/>
    <x v="2"/>
    <x v="3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n v="27.59748427672956"/>
    <x v="0"/>
    <s v="USD"/>
    <n v="1413838751"/>
    <n v="1411246751"/>
    <b v="1"/>
    <n v="159"/>
    <b v="1"/>
    <s v="technology/space exploration"/>
    <x v="2"/>
    <x v="36"/>
    <x v="2614"/>
  </r>
  <r>
    <n v="2618"/>
    <s v="SPACE ART FEATURING ASTRONAUTS #WeBelieveInAstronauts"/>
    <s v="LTD ED COLLECTIBLE SPACE ART FEAT. ASTRONAUTS"/>
    <n v="15000"/>
    <n v="15808"/>
    <n v="1.0538666666666667"/>
    <x v="0"/>
    <n v="205.2987012987013"/>
    <x v="0"/>
    <s v="USD"/>
    <n v="1449000061"/>
    <n v="1443812461"/>
    <b v="1"/>
    <n v="77"/>
    <b v="1"/>
    <s v="technology/space exploration"/>
    <x v="2"/>
    <x v="36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n v="35.547169811320757"/>
    <x v="0"/>
    <s v="USD"/>
    <n v="1445598000"/>
    <n v="1443302004"/>
    <b v="1"/>
    <n v="53"/>
    <b v="1"/>
    <s v="technology/space exploration"/>
    <x v="2"/>
    <x v="36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n v="74.639488409272587"/>
    <x v="2"/>
    <s v="AUD"/>
    <n v="1444525200"/>
    <n v="1441339242"/>
    <b v="1"/>
    <n v="1251"/>
    <b v="1"/>
    <s v="technology/space exploration"/>
    <x v="2"/>
    <x v="36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n v="47.058064516129029"/>
    <x v="0"/>
    <s v="USD"/>
    <n v="1432230988"/>
    <n v="1429638988"/>
    <b v="1"/>
    <n v="465"/>
    <b v="1"/>
    <s v="technology/space exploration"/>
    <x v="2"/>
    <x v="36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n v="26.591351351351353"/>
    <x v="13"/>
    <s v="EUR"/>
    <n v="1483120216"/>
    <n v="1479232216"/>
    <b v="0"/>
    <n v="74"/>
    <b v="1"/>
    <s v="technology/space exploration"/>
    <x v="2"/>
    <x v="3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n v="36.774193548387096"/>
    <x v="0"/>
    <s v="USD"/>
    <n v="1480658966"/>
    <n v="1479449366"/>
    <b v="0"/>
    <n v="62"/>
    <b v="1"/>
    <s v="technology/space exploration"/>
    <x v="2"/>
    <x v="3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n v="31.820544982698959"/>
    <x v="0"/>
    <s v="USD"/>
    <n v="1347530822"/>
    <n v="1345716422"/>
    <b v="0"/>
    <n v="3468"/>
    <b v="1"/>
    <s v="technology/space exploration"/>
    <x v="2"/>
    <x v="36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n v="27.576923076923077"/>
    <x v="12"/>
    <s v="EUR"/>
    <n v="1478723208"/>
    <n v="1476559608"/>
    <b v="0"/>
    <n v="52"/>
    <b v="1"/>
    <s v="technology/space exploration"/>
    <x v="2"/>
    <x v="36"/>
    <x v="2622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n v="56"/>
    <x v="0"/>
    <s v="USD"/>
    <n v="1433343869"/>
    <n v="1430751869"/>
    <b v="0"/>
    <n v="50"/>
    <b v="1"/>
    <s v="technology/space exploration"/>
    <x v="2"/>
    <x v="3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n v="21.555555555555557"/>
    <x v="0"/>
    <s v="USD"/>
    <n v="1448571261"/>
    <n v="1445975661"/>
    <b v="0"/>
    <n v="45"/>
    <b v="1"/>
    <s v="technology/space exploration"/>
    <x v="2"/>
    <x v="36"/>
    <x v="2624"/>
  </r>
  <r>
    <n v="2628"/>
    <s v="Pie In Space!"/>
    <s v="A high school freshman is sending pie into space and you can be a part of it.  GO SCIENCE!!!"/>
    <n v="839"/>
    <n v="926"/>
    <n v="1.1036948748510131"/>
    <x v="0"/>
    <n v="44.095238095238095"/>
    <x v="0"/>
    <s v="USD"/>
    <n v="1417389067"/>
    <n v="1415661067"/>
    <b v="0"/>
    <n v="21"/>
    <b v="1"/>
    <s v="technology/space exploration"/>
    <x v="2"/>
    <x v="36"/>
    <x v="2625"/>
  </r>
  <r>
    <n v="2629"/>
    <s v="Project Dragonfly - Sail to the Stars"/>
    <s v="The first international contest to let students shape the future of interstellar travel."/>
    <n v="5000"/>
    <n v="6387"/>
    <n v="1.2774000000000001"/>
    <x v="0"/>
    <n v="63.87"/>
    <x v="1"/>
    <s v="GBP"/>
    <n v="1431608122"/>
    <n v="1429016122"/>
    <b v="0"/>
    <n v="100"/>
    <b v="1"/>
    <s v="technology/space exploration"/>
    <x v="2"/>
    <x v="36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n v="38.987654320987652"/>
    <x v="2"/>
    <s v="AUD"/>
    <n v="1467280800"/>
    <n v="1464921112"/>
    <b v="0"/>
    <n v="81"/>
    <b v="1"/>
    <s v="technology/space exploration"/>
    <x v="2"/>
    <x v="36"/>
    <x v="2627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n v="80.185489510489504"/>
    <x v="0"/>
    <s v="USD"/>
    <n v="1440907427"/>
    <n v="1438488227"/>
    <b v="0"/>
    <n v="286"/>
    <b v="1"/>
    <s v="technology/space exploration"/>
    <x v="2"/>
    <x v="36"/>
    <x v="2628"/>
  </r>
  <r>
    <n v="2632"/>
    <s v="University Rocket Science"/>
    <s v="Students from 3 universities are designing a dual stage rocket to test experimental rocket technology."/>
    <n v="1070"/>
    <n v="1466"/>
    <n v="1.3700934579439252"/>
    <x v="0"/>
    <n v="34.904761904761905"/>
    <x v="0"/>
    <s v="USD"/>
    <n v="1464485339"/>
    <n v="1462325339"/>
    <b v="0"/>
    <n v="42"/>
    <b v="1"/>
    <s v="technology/space exploration"/>
    <x v="2"/>
    <x v="36"/>
    <x v="262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n v="89.100502512562812"/>
    <x v="0"/>
    <s v="USD"/>
    <n v="1393542000"/>
    <n v="1390938332"/>
    <b v="0"/>
    <n v="199"/>
    <b v="1"/>
    <s v="technology/space exploration"/>
    <x v="2"/>
    <x v="36"/>
    <x v="2630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n v="39.44"/>
    <x v="0"/>
    <s v="USD"/>
    <n v="1475163921"/>
    <n v="1472571921"/>
    <b v="0"/>
    <n v="25"/>
    <b v="1"/>
    <s v="technology/space exploration"/>
    <x v="2"/>
    <x v="36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n v="136.9047619047619"/>
    <x v="5"/>
    <s v="CAD"/>
    <n v="1425937761"/>
    <n v="1422917361"/>
    <b v="0"/>
    <n v="84"/>
    <b v="1"/>
    <s v="technology/space exploration"/>
    <x v="2"/>
    <x v="36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n v="37.46"/>
    <x v="0"/>
    <s v="USD"/>
    <n v="1476579600"/>
    <n v="1474641914"/>
    <b v="0"/>
    <n v="50"/>
    <b v="1"/>
    <s v="technology/space exploration"/>
    <x v="2"/>
    <x v="36"/>
    <x v="2633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n v="31.96153846153846"/>
    <x v="0"/>
    <s v="USD"/>
    <n v="1476277875"/>
    <n v="1474895475"/>
    <b v="0"/>
    <n v="26"/>
    <b v="1"/>
    <s v="technology/space exploration"/>
    <x v="2"/>
    <x v="36"/>
    <x v="2634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n v="25.214285714285715"/>
    <x v="0"/>
    <s v="USD"/>
    <n v="1421358895"/>
    <n v="1418766895"/>
    <b v="0"/>
    <n v="14"/>
    <b v="1"/>
    <s v="technology/space exploration"/>
    <x v="2"/>
    <x v="36"/>
    <x v="263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n v="10.040816326530612"/>
    <x v="1"/>
    <s v="GBP"/>
    <n v="1424378748"/>
    <n v="1421786748"/>
    <b v="0"/>
    <n v="49"/>
    <b v="1"/>
    <s v="technology/space exploration"/>
    <x v="2"/>
    <x v="36"/>
    <x v="26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n v="45.94202898550725"/>
    <x v="0"/>
    <s v="USD"/>
    <n v="1433735474"/>
    <n v="1428551474"/>
    <b v="0"/>
    <n v="69"/>
    <b v="1"/>
    <s v="technology/space exploration"/>
    <x v="2"/>
    <x v="36"/>
    <x v="2637"/>
  </r>
  <r>
    <n v="2641"/>
    <s v="Build Flying Saucer Artificial Intelligent from sea shell"/>
    <s v="Building a Flying saucer that has Artificial Intelligent made from sea shell."/>
    <n v="1500"/>
    <n v="15"/>
    <n v="0.01"/>
    <x v="2"/>
    <n v="15"/>
    <x v="0"/>
    <s v="USD"/>
    <n v="1410811740"/>
    <n v="1409341863"/>
    <b v="0"/>
    <n v="1"/>
    <b v="0"/>
    <s v="technology/space exploration"/>
    <x v="2"/>
    <x v="36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e v="#DIV/0!"/>
    <x v="12"/>
    <s v="EUR"/>
    <n v="1468565820"/>
    <n v="1465970108"/>
    <b v="0"/>
    <n v="0"/>
    <b v="0"/>
    <s v="technology/space exploration"/>
    <x v="2"/>
    <x v="36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n v="223.58248500999335"/>
    <x v="0"/>
    <s v="USD"/>
    <n v="1482307140"/>
    <n v="1479218315"/>
    <b v="1"/>
    <n v="1501"/>
    <b v="0"/>
    <s v="technology/space exploration"/>
    <x v="2"/>
    <x v="36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n v="39.480769230769234"/>
    <x v="0"/>
    <s v="USD"/>
    <n v="1489172435"/>
    <n v="1486580435"/>
    <b v="1"/>
    <n v="52"/>
    <b v="0"/>
    <s v="technology/space exploration"/>
    <x v="2"/>
    <x v="36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n v="91.304347826086953"/>
    <x v="2"/>
    <s v="AUD"/>
    <n v="1415481203"/>
    <n v="1412885603"/>
    <b v="1"/>
    <n v="23"/>
    <b v="0"/>
    <s v="technology/space exploration"/>
    <x v="2"/>
    <x v="36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n v="78.666205607476627"/>
    <x v="0"/>
    <s v="USD"/>
    <n v="1441783869"/>
    <n v="1439191869"/>
    <b v="1"/>
    <n v="535"/>
    <b v="0"/>
    <s v="technology/space exploration"/>
    <x v="2"/>
    <x v="3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n v="12"/>
    <x v="5"/>
    <s v="CAD"/>
    <n v="1439533019"/>
    <n v="1436941019"/>
    <b v="0"/>
    <n v="3"/>
    <b v="0"/>
    <s v="technology/space exploration"/>
    <x v="2"/>
    <x v="36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n v="17.666666666666668"/>
    <x v="0"/>
    <s v="USD"/>
    <n v="1457543360"/>
    <n v="1454951360"/>
    <b v="0"/>
    <n v="6"/>
    <b v="0"/>
    <s v="technology/space exploration"/>
    <x v="2"/>
    <x v="36"/>
    <x v="2644"/>
  </r>
  <r>
    <n v="2649"/>
    <s v="The Mission - Please Check Back Soon (Canceled)"/>
    <s v="They have launched a Kickstarter."/>
    <n v="125000"/>
    <n v="124"/>
    <n v="9.9200000000000004E-4"/>
    <x v="1"/>
    <n v="41.333333333333336"/>
    <x v="0"/>
    <s v="USD"/>
    <n v="1454370941"/>
    <n v="1449186941"/>
    <b v="0"/>
    <n v="3"/>
    <b v="0"/>
    <s v="technology/space exploration"/>
    <x v="2"/>
    <x v="36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n v="71.599999999999994"/>
    <x v="0"/>
    <s v="USD"/>
    <n v="1482332343"/>
    <n v="1479740343"/>
    <b v="0"/>
    <n v="5"/>
    <b v="0"/>
    <s v="technology/space exploration"/>
    <x v="2"/>
    <x v="36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n v="307.8235294117647"/>
    <x v="0"/>
    <s v="USD"/>
    <n v="1450380009"/>
    <n v="1447960809"/>
    <b v="0"/>
    <n v="17"/>
    <b v="0"/>
    <s v="technology/space exploration"/>
    <x v="2"/>
    <x v="36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n v="80.454545454545453"/>
    <x v="2"/>
    <s v="AUD"/>
    <n v="1418183325"/>
    <n v="1415591325"/>
    <b v="0"/>
    <n v="11"/>
    <b v="0"/>
    <s v="technology/space exploration"/>
    <x v="2"/>
    <x v="36"/>
    <x v="2648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n v="83.942857142857136"/>
    <x v="0"/>
    <s v="USD"/>
    <n v="1402632000"/>
    <n v="1399909127"/>
    <b v="0"/>
    <n v="70"/>
    <b v="0"/>
    <s v="technology/space exploration"/>
    <x v="2"/>
    <x v="36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n v="8.5"/>
    <x v="0"/>
    <s v="USD"/>
    <n v="1429622726"/>
    <n v="1424442326"/>
    <b v="0"/>
    <n v="6"/>
    <b v="0"/>
    <s v="technology/space exploration"/>
    <x v="2"/>
    <x v="36"/>
    <x v="2650"/>
  </r>
  <r>
    <n v="2655"/>
    <s v="Balloons (Canceled)"/>
    <s v="Thank you for your support!"/>
    <n v="15000"/>
    <n v="3155"/>
    <n v="0.21033333333333334"/>
    <x v="1"/>
    <n v="73.372093023255815"/>
    <x v="0"/>
    <s v="USD"/>
    <n v="1455048000"/>
    <n v="1452631647"/>
    <b v="0"/>
    <n v="43"/>
    <b v="0"/>
    <s v="technology/space exploration"/>
    <x v="2"/>
    <x v="36"/>
    <x v="2651"/>
  </r>
  <r>
    <n v="2656"/>
    <s v="MoonWatcher: A 24/7 Live Video of the Moon for Everyone (Canceled)"/>
    <s v="MoonWatcher will be bringing the Moon closer to all of us."/>
    <n v="150000"/>
    <n v="17155"/>
    <n v="0.11436666666666667"/>
    <x v="1"/>
    <n v="112.86184210526316"/>
    <x v="0"/>
    <s v="USD"/>
    <n v="1489345200"/>
    <n v="1485966688"/>
    <b v="0"/>
    <n v="152"/>
    <b v="0"/>
    <s v="technology/space exploration"/>
    <x v="2"/>
    <x v="3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n v="95.277627118644077"/>
    <x v="0"/>
    <s v="USD"/>
    <n v="1470187800"/>
    <n v="1467325053"/>
    <b v="0"/>
    <n v="59"/>
    <b v="0"/>
    <s v="technology/space exploration"/>
    <x v="2"/>
    <x v="36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n v="22.75"/>
    <x v="0"/>
    <s v="USD"/>
    <n v="1469913194"/>
    <n v="1467321194"/>
    <b v="0"/>
    <n v="4"/>
    <b v="0"/>
    <s v="technology/space exploration"/>
    <x v="2"/>
    <x v="36"/>
    <x v="2654"/>
  </r>
  <r>
    <n v="2659"/>
    <s v="test (Canceled)"/>
    <s v="test"/>
    <n v="49000"/>
    <n v="1333"/>
    <n v="2.720408163265306E-2"/>
    <x v="1"/>
    <n v="133.30000000000001"/>
    <x v="0"/>
    <s v="USD"/>
    <n v="1429321210"/>
    <n v="1426729210"/>
    <b v="0"/>
    <n v="10"/>
    <b v="0"/>
    <s v="technology/space exploration"/>
    <x v="2"/>
    <x v="36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n v="3.8"/>
    <x v="0"/>
    <s v="USD"/>
    <n v="1448388418"/>
    <n v="1443200818"/>
    <b v="0"/>
    <n v="5"/>
    <b v="0"/>
    <s v="technology/space exploration"/>
    <x v="2"/>
    <x v="36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n v="85.75"/>
    <x v="0"/>
    <s v="USD"/>
    <n v="1382742010"/>
    <n v="1380150010"/>
    <b v="0"/>
    <n v="60"/>
    <b v="1"/>
    <s v="technology/makerspaces"/>
    <x v="2"/>
    <x v="37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n v="267"/>
    <x v="0"/>
    <s v="USD"/>
    <n v="1440179713"/>
    <n v="1437587713"/>
    <b v="0"/>
    <n v="80"/>
    <b v="1"/>
    <s v="technology/makerspaces"/>
    <x v="2"/>
    <x v="37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n v="373.55803571428572"/>
    <x v="5"/>
    <s v="CAD"/>
    <n v="1441378800"/>
    <n v="1438873007"/>
    <b v="0"/>
    <n v="56"/>
    <b v="1"/>
    <s v="technology/makerspaces"/>
    <x v="2"/>
    <x v="3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n v="174.03846153846155"/>
    <x v="0"/>
    <s v="USD"/>
    <n v="1449644340"/>
    <n v="1446683797"/>
    <b v="0"/>
    <n v="104"/>
    <b v="1"/>
    <s v="technology/makerspaces"/>
    <x v="2"/>
    <x v="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n v="93.695652173913047"/>
    <x v="0"/>
    <s v="USD"/>
    <n v="1430774974"/>
    <n v="1426886974"/>
    <b v="0"/>
    <n v="46"/>
    <b v="1"/>
    <s v="technology/makerspaces"/>
    <x v="2"/>
    <x v="37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n v="77.327718446601949"/>
    <x v="0"/>
    <s v="USD"/>
    <n v="1443214800"/>
    <n v="1440008439"/>
    <b v="0"/>
    <n v="206"/>
    <b v="1"/>
    <s v="technology/makerspaces"/>
    <x v="2"/>
    <x v="37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n v="92.222222222222229"/>
    <x v="0"/>
    <s v="USD"/>
    <n v="1455142416"/>
    <n v="1452550416"/>
    <b v="0"/>
    <n v="18"/>
    <b v="1"/>
    <s v="technology/makerspaces"/>
    <x v="2"/>
    <x v="37"/>
    <x v="2663"/>
  </r>
  <r>
    <n v="2668"/>
    <s v="UOttawa Makermobile"/>
    <s v="Creativity on the go! |_x000a_CrÃ©ativitÃ© en mouvement !"/>
    <n v="1000"/>
    <n v="1707"/>
    <n v="1.7070000000000001"/>
    <x v="0"/>
    <n v="60.964285714285715"/>
    <x v="5"/>
    <s v="CAD"/>
    <n v="1447079520"/>
    <n v="1443449265"/>
    <b v="0"/>
    <n v="28"/>
    <b v="1"/>
    <s v="technology/makerspaces"/>
    <x v="2"/>
    <x v="37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n v="91"/>
    <x v="0"/>
    <s v="USD"/>
    <n v="1452387096"/>
    <n v="1447203096"/>
    <b v="0"/>
    <n v="11"/>
    <b v="1"/>
    <s v="technology/makerspaces"/>
    <x v="2"/>
    <x v="37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n v="41.583333333333336"/>
    <x v="2"/>
    <s v="AUD"/>
    <n v="1406593780"/>
    <n v="1404174580"/>
    <b v="1"/>
    <n v="60"/>
    <b v="0"/>
    <s v="technology/makerspaces"/>
    <x v="2"/>
    <x v="37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n v="33.761904761904759"/>
    <x v="0"/>
    <s v="USD"/>
    <n v="1419017880"/>
    <n v="1416419916"/>
    <b v="1"/>
    <n v="84"/>
    <b v="0"/>
    <s v="technology/makerspaces"/>
    <x v="2"/>
    <x v="37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n v="70.61702127659575"/>
    <x v="0"/>
    <s v="USD"/>
    <n v="1451282400"/>
    <n v="1449436390"/>
    <b v="1"/>
    <n v="47"/>
    <b v="0"/>
    <s v="technology/makerspaces"/>
    <x v="2"/>
    <x v="37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n v="167.15151515151516"/>
    <x v="0"/>
    <s v="USD"/>
    <n v="1414622700"/>
    <n v="1412081999"/>
    <b v="1"/>
    <n v="66"/>
    <b v="0"/>
    <s v="technology/makerspaces"/>
    <x v="2"/>
    <x v="37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n v="128.61988304093566"/>
    <x v="0"/>
    <s v="USD"/>
    <n v="1467694740"/>
    <n v="1465398670"/>
    <b v="1"/>
    <n v="171"/>
    <b v="0"/>
    <s v="technology/makerspaces"/>
    <x v="2"/>
    <x v="37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n v="65.41379310344827"/>
    <x v="0"/>
    <s v="USD"/>
    <n v="1415655289"/>
    <n v="1413059689"/>
    <b v="1"/>
    <n v="29"/>
    <b v="0"/>
    <s v="technology/makerspaces"/>
    <x v="2"/>
    <x v="37"/>
    <x v="2671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n v="117.55555555555556"/>
    <x v="5"/>
    <s v="CAD"/>
    <n v="1463929174"/>
    <n v="1461337174"/>
    <b v="0"/>
    <n v="9"/>
    <b v="0"/>
    <s v="technology/makerspaces"/>
    <x v="2"/>
    <x v="37"/>
    <x v="2672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n v="126.48148148148148"/>
    <x v="0"/>
    <s v="USD"/>
    <n v="1404348143"/>
    <n v="1401756143"/>
    <b v="0"/>
    <n v="27"/>
    <b v="0"/>
    <s v="technology/makerspaces"/>
    <x v="2"/>
    <x v="3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n v="550"/>
    <x v="3"/>
    <s v="EUR"/>
    <n v="1443121765"/>
    <n v="1440529765"/>
    <b v="0"/>
    <n v="2"/>
    <b v="0"/>
    <s v="technology/makerspaces"/>
    <x v="2"/>
    <x v="37"/>
    <x v="2674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n v="44"/>
    <x v="0"/>
    <s v="USD"/>
    <n v="1425081694"/>
    <n v="1422489694"/>
    <b v="0"/>
    <n v="3"/>
    <b v="0"/>
    <s v="technology/makerspaces"/>
    <x v="2"/>
    <x v="37"/>
    <x v="2675"/>
  </r>
  <r>
    <n v="2680"/>
    <s v="iHeart Pillow"/>
    <s v="iHeartPillow, Connecting loved ones"/>
    <n v="32000"/>
    <n v="276"/>
    <n v="8.6250000000000007E-3"/>
    <x v="2"/>
    <n v="69"/>
    <x v="3"/>
    <s v="EUR"/>
    <n v="1459915491"/>
    <n v="1457327091"/>
    <b v="0"/>
    <n v="4"/>
    <b v="0"/>
    <s v="technology/makerspaces"/>
    <x v="2"/>
    <x v="37"/>
    <x v="2676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n v="27.5"/>
    <x v="0"/>
    <s v="USD"/>
    <n v="1405027750"/>
    <n v="1402867750"/>
    <b v="0"/>
    <n v="2"/>
    <b v="0"/>
    <s v="food/food trucks"/>
    <x v="7"/>
    <x v="19"/>
    <x v="2677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n v="84.9"/>
    <x v="0"/>
    <s v="USD"/>
    <n v="1416635940"/>
    <n v="1413838540"/>
    <b v="0"/>
    <n v="20"/>
    <b v="0"/>
    <s v="food/food trucks"/>
    <x v="7"/>
    <x v="19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n v="12"/>
    <x v="0"/>
    <s v="USD"/>
    <n v="1425233240"/>
    <n v="1422641240"/>
    <b v="0"/>
    <n v="3"/>
    <b v="0"/>
    <s v="food/food trucks"/>
    <x v="7"/>
    <x v="19"/>
    <x v="267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n v="200"/>
    <x v="0"/>
    <s v="USD"/>
    <n v="1407621425"/>
    <n v="1404165425"/>
    <b v="0"/>
    <n v="4"/>
    <b v="0"/>
    <s v="food/food trucks"/>
    <x v="7"/>
    <x v="19"/>
    <x v="2680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n v="10"/>
    <x v="0"/>
    <s v="USD"/>
    <n v="1430149330"/>
    <n v="1424968930"/>
    <b v="0"/>
    <n v="1"/>
    <b v="0"/>
    <s v="food/food trucks"/>
    <x v="7"/>
    <x v="19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e v="#DIV/0!"/>
    <x v="0"/>
    <s v="USD"/>
    <n v="1412119423"/>
    <n v="1410391423"/>
    <b v="0"/>
    <n v="0"/>
    <b v="0"/>
    <s v="food/food trucks"/>
    <x v="7"/>
    <x v="19"/>
    <x v="2682"/>
  </r>
  <r>
    <n v="2687"/>
    <s v="Munch Wagon"/>
    <s v="Your American Pizzas, Wings, Stuffed Gouda Burger, Sweet &amp; Russet Potato Fries served on a food Truck!!"/>
    <n v="15000"/>
    <n v="0"/>
    <n v="0"/>
    <x v="2"/>
    <e v="#DIV/0!"/>
    <x v="0"/>
    <s v="USD"/>
    <n v="1435591318"/>
    <n v="1432999318"/>
    <b v="0"/>
    <n v="0"/>
    <b v="0"/>
    <s v="food/food trucks"/>
    <x v="7"/>
    <x v="19"/>
    <x v="2683"/>
  </r>
  <r>
    <n v="2688"/>
    <s v="Mac N Cheez Food Truck"/>
    <s v="The amazing gourmet Mac N Cheez Food Truck Campaigne!"/>
    <n v="50000"/>
    <n v="74"/>
    <n v="1.48E-3"/>
    <x v="2"/>
    <n v="5.2857142857142856"/>
    <x v="0"/>
    <s v="USD"/>
    <n v="1424746800"/>
    <n v="1422067870"/>
    <b v="0"/>
    <n v="14"/>
    <b v="0"/>
    <s v="food/food trucks"/>
    <x v="7"/>
    <x v="19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n v="1"/>
    <x v="0"/>
    <s v="USD"/>
    <n v="1469919890"/>
    <n v="1467327890"/>
    <b v="0"/>
    <n v="1"/>
    <b v="0"/>
    <s v="food/food trucks"/>
    <x v="7"/>
    <x v="1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n v="72.762711864406782"/>
    <x v="0"/>
    <s v="USD"/>
    <n v="1433298676"/>
    <n v="1429410676"/>
    <b v="0"/>
    <n v="118"/>
    <b v="0"/>
    <s v="food/food trucks"/>
    <x v="7"/>
    <x v="19"/>
    <x v="2686"/>
  </r>
  <r>
    <n v="2691"/>
    <s v="Cook"/>
    <s v="A Great New local Food Truck serving up ethnic fusion inspired eats in Ottawa."/>
    <n v="65000"/>
    <n v="35"/>
    <n v="5.3846153846153844E-4"/>
    <x v="2"/>
    <n v="17.5"/>
    <x v="5"/>
    <s v="CAD"/>
    <n v="1431278557"/>
    <n v="1427390557"/>
    <b v="0"/>
    <n v="2"/>
    <b v="0"/>
    <s v="food/food trucks"/>
    <x v="7"/>
    <x v="19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n v="25"/>
    <x v="0"/>
    <s v="USD"/>
    <n v="1427266860"/>
    <n v="1424678460"/>
    <b v="0"/>
    <n v="1"/>
    <b v="0"/>
    <s v="food/food trucks"/>
    <x v="7"/>
    <x v="19"/>
    <x v="2688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n v="13.333333333333334"/>
    <x v="0"/>
    <s v="USD"/>
    <n v="1407899966"/>
    <n v="1405307966"/>
    <b v="0"/>
    <n v="3"/>
    <b v="0"/>
    <s v="food/food trucks"/>
    <x v="7"/>
    <x v="19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n v="1"/>
    <x v="0"/>
    <s v="USD"/>
    <n v="1411701739"/>
    <n v="1409109739"/>
    <b v="0"/>
    <n v="1"/>
    <b v="0"/>
    <s v="food/food trucks"/>
    <x v="7"/>
    <x v="19"/>
    <x v="2690"/>
  </r>
  <r>
    <n v="2695"/>
    <s v="Fat daddy mac food truck"/>
    <s v="I am creating food magic on the go! Amazing food isn't just for sitdown restaraunts anymore!"/>
    <n v="15000"/>
    <n v="71"/>
    <n v="4.7333333333333333E-3"/>
    <x v="2"/>
    <n v="23.666666666666668"/>
    <x v="0"/>
    <s v="USD"/>
    <n v="1428981718"/>
    <n v="1423801318"/>
    <b v="0"/>
    <n v="3"/>
    <b v="0"/>
    <s v="food/food trucks"/>
    <x v="7"/>
    <x v="19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n v="89.21052631578948"/>
    <x v="0"/>
    <s v="USD"/>
    <n v="1419538560"/>
    <n v="1416600960"/>
    <b v="0"/>
    <n v="38"/>
    <b v="0"/>
    <s v="food/food trucks"/>
    <x v="7"/>
    <x v="19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n v="116.55769230769231"/>
    <x v="0"/>
    <s v="USD"/>
    <n v="1438552800"/>
    <n v="1435876423"/>
    <b v="0"/>
    <n v="52"/>
    <b v="0"/>
    <s v="food/food trucks"/>
    <x v="7"/>
    <x v="19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n v="13.005000000000001"/>
    <x v="0"/>
    <s v="USD"/>
    <n v="1403904808"/>
    <n v="1401312808"/>
    <b v="0"/>
    <n v="2"/>
    <b v="0"/>
    <s v="food/food trucks"/>
    <x v="7"/>
    <x v="19"/>
    <x v="2694"/>
  </r>
  <r>
    <n v="2699"/>
    <s v="my bakery truck"/>
    <s v="Hi, I want make my first bakery. Food truck was great, but I not have a car licence. So, help me to be my dream!"/>
    <n v="2"/>
    <n v="0"/>
    <n v="0"/>
    <x v="2"/>
    <e v="#DIV/0!"/>
    <x v="5"/>
    <s v="CAD"/>
    <n v="1407533463"/>
    <n v="1404941463"/>
    <b v="0"/>
    <n v="0"/>
    <b v="0"/>
    <s v="food/food trucks"/>
    <x v="7"/>
    <x v="19"/>
    <x v="2695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n v="17.5"/>
    <x v="0"/>
    <s v="USD"/>
    <n v="1411073972"/>
    <n v="1408481972"/>
    <b v="0"/>
    <n v="4"/>
    <b v="0"/>
    <s v="food/food trucks"/>
    <x v="7"/>
    <x v="19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n v="34.130434782608695"/>
    <x v="17"/>
    <s v="EUR"/>
    <n v="1491586534"/>
    <n v="1488911734"/>
    <b v="0"/>
    <n v="46"/>
    <b v="0"/>
    <s v="theater/spaces"/>
    <x v="1"/>
    <x v="38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n v="132.34615384615384"/>
    <x v="0"/>
    <s v="USD"/>
    <n v="1491416077"/>
    <n v="1488827677"/>
    <b v="1"/>
    <n v="26"/>
    <b v="0"/>
    <s v="theater/spaces"/>
    <x v="1"/>
    <x v="38"/>
    <x v="2698"/>
  </r>
  <r>
    <n v="2703"/>
    <s v="Bisagra Teatro: Foro Multidisciplinario"/>
    <s v="Â¡Tu nuevo espacio cultural multidisciplinario en el centro de Pachuca, Hidalgo"/>
    <n v="40000"/>
    <n v="41500"/>
    <n v="1.0375000000000001"/>
    <x v="3"/>
    <n v="922.22222222222217"/>
    <x v="14"/>
    <s v="MXN"/>
    <n v="1490196830"/>
    <n v="1485016430"/>
    <b v="0"/>
    <n v="45"/>
    <b v="0"/>
    <s v="theater/spaces"/>
    <x v="1"/>
    <x v="38"/>
    <x v="2699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n v="163.57142857142858"/>
    <x v="0"/>
    <s v="USD"/>
    <n v="1491421314"/>
    <n v="1487709714"/>
    <b v="0"/>
    <n v="7"/>
    <b v="0"/>
    <s v="theater/spaces"/>
    <x v="1"/>
    <x v="38"/>
    <x v="2700"/>
  </r>
  <r>
    <n v="2705"/>
    <s v="Fischer Theatre Marquee"/>
    <s v="Help light the lights at the historic Fischer Theatre in Danville, IL."/>
    <n v="16500"/>
    <n v="1739"/>
    <n v="0.10539393939393939"/>
    <x v="3"/>
    <n v="217.375"/>
    <x v="0"/>
    <s v="USD"/>
    <n v="1490389158"/>
    <n v="1486504758"/>
    <b v="0"/>
    <n v="8"/>
    <b v="0"/>
    <s v="theater/spaces"/>
    <x v="1"/>
    <x v="3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n v="149.44486692015209"/>
    <x v="0"/>
    <s v="USD"/>
    <n v="1413442740"/>
    <n v="1410937483"/>
    <b v="1"/>
    <n v="263"/>
    <b v="1"/>
    <s v="theater/spaces"/>
    <x v="1"/>
    <x v="38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n v="71.237487309644663"/>
    <x v="0"/>
    <s v="USD"/>
    <n v="1369637940"/>
    <n v="1367088443"/>
    <b v="1"/>
    <n v="394"/>
    <b v="1"/>
    <s v="theater/spaces"/>
    <x v="1"/>
    <x v="38"/>
    <x v="2703"/>
  </r>
  <r>
    <n v="2708"/>
    <s v="Angel Comedy Club"/>
    <s v="Angel Comedy Club: A permanent home for Londonâ€™s loveliest comedy night - a community comedy club"/>
    <n v="20000"/>
    <n v="46643.07"/>
    <n v="2.3321535"/>
    <x v="0"/>
    <n v="44.464318398474738"/>
    <x v="1"/>
    <s v="GBP"/>
    <n v="1469119526"/>
    <n v="1463935526"/>
    <b v="1"/>
    <n v="1049"/>
    <b v="1"/>
    <s v="theater/spaces"/>
    <x v="1"/>
    <x v="3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n v="164.94480519480518"/>
    <x v="0"/>
    <s v="USD"/>
    <n v="1475553540"/>
    <n v="1472528141"/>
    <b v="1"/>
    <n v="308"/>
    <b v="1"/>
    <s v="theater/spaces"/>
    <x v="1"/>
    <x v="38"/>
    <x v="2705"/>
  </r>
  <r>
    <n v="2710"/>
    <s v="House of Yes"/>
    <s v="Building Brooklyn's own creative venue for circus, theater and events of all types."/>
    <n v="60000"/>
    <n v="92340.21"/>
    <n v="1.5390035000000002"/>
    <x v="0"/>
    <n v="84.871516544117654"/>
    <x v="0"/>
    <s v="USD"/>
    <n v="1407549600"/>
    <n v="1404797428"/>
    <b v="1"/>
    <n v="1088"/>
    <b v="1"/>
    <s v="theater/spaces"/>
    <x v="1"/>
    <x v="38"/>
    <x v="2706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n v="53.945205479452056"/>
    <x v="1"/>
    <s v="GBP"/>
    <n v="1403301660"/>
    <n v="1400694790"/>
    <b v="1"/>
    <n v="73"/>
    <b v="1"/>
    <s v="theater/spaces"/>
    <x v="1"/>
    <x v="38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n v="50.531468531468533"/>
    <x v="0"/>
    <s v="USD"/>
    <n v="1373738400"/>
    <n v="1370568560"/>
    <b v="1"/>
    <n v="143"/>
    <b v="1"/>
    <s v="theater/spaces"/>
    <x v="1"/>
    <x v="38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n v="108.00140845070422"/>
    <x v="0"/>
    <s v="USD"/>
    <n v="1450971684"/>
    <n v="1447515684"/>
    <b v="1"/>
    <n v="1420"/>
    <b v="1"/>
    <s v="theater/spaces"/>
    <x v="1"/>
    <x v="38"/>
    <x v="2709"/>
  </r>
  <r>
    <n v="2714"/>
    <s v="The Crane Theater"/>
    <s v="The Crane will be the new home for independent theater in Northeast Minneapolis"/>
    <n v="25000"/>
    <n v="29089"/>
    <n v="1.1635599999999999"/>
    <x v="0"/>
    <n v="95.373770491803285"/>
    <x v="0"/>
    <s v="USD"/>
    <n v="1476486000"/>
    <n v="1474040596"/>
    <b v="1"/>
    <n v="305"/>
    <b v="1"/>
    <s v="theater/spaces"/>
    <x v="1"/>
    <x v="38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n v="57.631016333938291"/>
    <x v="0"/>
    <s v="USD"/>
    <n v="1456047228"/>
    <n v="1453109628"/>
    <b v="1"/>
    <n v="551"/>
    <b v="1"/>
    <s v="theater/spaces"/>
    <x v="1"/>
    <x v="3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n v="64.160481283422456"/>
    <x v="12"/>
    <s v="EUR"/>
    <n v="1444291193"/>
    <n v="1441699193"/>
    <b v="1"/>
    <n v="187"/>
    <b v="1"/>
    <s v="theater/spaces"/>
    <x v="1"/>
    <x v="38"/>
    <x v="2712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n v="92.387692307692305"/>
    <x v="0"/>
    <s v="USD"/>
    <n v="1417906649"/>
    <n v="1414015049"/>
    <b v="1"/>
    <n v="325"/>
    <b v="1"/>
    <s v="theater/spaces"/>
    <x v="1"/>
    <x v="38"/>
    <x v="2713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n v="125.97972972972973"/>
    <x v="0"/>
    <s v="USD"/>
    <n v="1462316400"/>
    <n v="1459865945"/>
    <b v="1"/>
    <n v="148"/>
    <b v="1"/>
    <s v="theater/spaces"/>
    <x v="1"/>
    <x v="3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n v="94.637681159420296"/>
    <x v="0"/>
    <s v="USD"/>
    <n v="1460936694"/>
    <n v="1455756294"/>
    <b v="0"/>
    <n v="69"/>
    <b v="1"/>
    <s v="theater/spaces"/>
    <x v="1"/>
    <x v="38"/>
    <x v="2715"/>
  </r>
  <r>
    <n v="2720"/>
    <s v="The Comedy Project"/>
    <s v="An improv, sketch and experimental comedy and cocktail venue in downtown Grand Rapids, Michigan"/>
    <n v="25000"/>
    <n v="29531"/>
    <n v="1.1812400000000001"/>
    <x v="0"/>
    <n v="170.69942196531792"/>
    <x v="0"/>
    <s v="USD"/>
    <n v="1478866253"/>
    <n v="1476270653"/>
    <b v="0"/>
    <n v="173"/>
    <b v="1"/>
    <s v="theater/spaces"/>
    <x v="1"/>
    <x v="38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n v="40.762081784386616"/>
    <x v="1"/>
    <s v="GBP"/>
    <n v="1378494000"/>
    <n v="1375880598"/>
    <b v="0"/>
    <n v="269"/>
    <b v="1"/>
    <s v="technology/hardware"/>
    <x v="2"/>
    <x v="3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n v="68.254054054054052"/>
    <x v="0"/>
    <s v="USD"/>
    <n v="1485722053"/>
    <n v="1480538053"/>
    <b v="0"/>
    <n v="185"/>
    <b v="1"/>
    <s v="technology/hardware"/>
    <x v="2"/>
    <x v="30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n v="95.48863636363636"/>
    <x v="0"/>
    <s v="USD"/>
    <n v="1420060088"/>
    <n v="1414872488"/>
    <b v="0"/>
    <n v="176"/>
    <b v="1"/>
    <s v="technology/hardware"/>
    <x v="2"/>
    <x v="30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n v="7.1902649656526005"/>
    <x v="1"/>
    <s v="GBP"/>
    <n v="1439625059"/>
    <n v="1436860259"/>
    <b v="0"/>
    <n v="1019"/>
    <b v="1"/>
    <s v="technology/hardware"/>
    <x v="2"/>
    <x v="30"/>
    <x v="272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n v="511.65486725663715"/>
    <x v="5"/>
    <s v="CAD"/>
    <n v="1488390735"/>
    <n v="1484070735"/>
    <b v="0"/>
    <n v="113"/>
    <b v="1"/>
    <s v="technology/hardware"/>
    <x v="2"/>
    <x v="30"/>
    <x v="2721"/>
  </r>
  <r>
    <n v="2726"/>
    <s v="Krimston TWO - Dual SIM case for iPhone"/>
    <s v="Krimston TWO: iPhone Dual SIM Case"/>
    <n v="100000"/>
    <n v="105745"/>
    <n v="1.05745"/>
    <x v="0"/>
    <n v="261.74504950495049"/>
    <x v="0"/>
    <s v="USD"/>
    <n v="1461333311"/>
    <n v="1458741311"/>
    <b v="0"/>
    <n v="404"/>
    <b v="1"/>
    <s v="technology/hardware"/>
    <x v="2"/>
    <x v="30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n v="69.760961810466767"/>
    <x v="0"/>
    <s v="USD"/>
    <n v="1438964063"/>
    <n v="1436804063"/>
    <b v="0"/>
    <n v="707"/>
    <b v="1"/>
    <s v="technology/hardware"/>
    <x v="2"/>
    <x v="30"/>
    <x v="2723"/>
  </r>
  <r>
    <n v="2728"/>
    <s v="Multi-Function SSD Shield for the Raspberry Pi 2"/>
    <s v="SSD, WiFi, RTC w/Battery and high power USB all in one shield."/>
    <n v="15000"/>
    <n v="30274"/>
    <n v="2.0182666666666669"/>
    <x v="0"/>
    <n v="77.229591836734699"/>
    <x v="0"/>
    <s v="USD"/>
    <n v="1451485434"/>
    <n v="1448461434"/>
    <b v="0"/>
    <n v="392"/>
    <b v="1"/>
    <s v="technology/hardware"/>
    <x v="2"/>
    <x v="30"/>
    <x v="2724"/>
  </r>
  <r>
    <n v="2729"/>
    <s v="McChi Luggage: It's a Luggage, USB Charger and a Table Top"/>
    <s v="A luggage that is more than a luggage! It is what you want it to be."/>
    <n v="7500"/>
    <n v="7833"/>
    <n v="1.0444"/>
    <x v="0"/>
    <n v="340.56521739130437"/>
    <x v="0"/>
    <s v="USD"/>
    <n v="1430459197"/>
    <n v="1427867197"/>
    <b v="0"/>
    <n v="23"/>
    <b v="1"/>
    <s v="technology/hardware"/>
    <x v="2"/>
    <x v="30"/>
    <x v="2725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n v="67.417903225806455"/>
    <x v="0"/>
    <s v="USD"/>
    <n v="1366635575"/>
    <n v="1363611575"/>
    <b v="0"/>
    <n v="682"/>
    <b v="1"/>
    <s v="technology/hardware"/>
    <x v="2"/>
    <x v="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n v="845.70270270270271"/>
    <x v="0"/>
    <s v="USD"/>
    <n v="1413604800"/>
    <n v="1408624622"/>
    <b v="0"/>
    <n v="37"/>
    <b v="1"/>
    <s v="technology/hardware"/>
    <x v="2"/>
    <x v="3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n v="97.191780821917803"/>
    <x v="0"/>
    <s v="USD"/>
    <n v="1369699200"/>
    <n v="1366917828"/>
    <b v="0"/>
    <n v="146"/>
    <b v="1"/>
    <s v="technology/hardware"/>
    <x v="2"/>
    <x v="3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n v="451.84033613445376"/>
    <x v="0"/>
    <s v="USD"/>
    <n v="1428643974"/>
    <n v="1423463574"/>
    <b v="0"/>
    <n v="119"/>
    <b v="1"/>
    <s v="technology/hardware"/>
    <x v="2"/>
    <x v="30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n v="138.66871165644173"/>
    <x v="0"/>
    <s v="USD"/>
    <n v="1476395940"/>
    <n v="1473782592"/>
    <b v="0"/>
    <n v="163"/>
    <b v="1"/>
    <s v="technology/hardware"/>
    <x v="2"/>
    <x v="3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n v="21.640147492625371"/>
    <x v="1"/>
    <s v="GBP"/>
    <n v="1363204800"/>
    <n v="1360551250"/>
    <b v="0"/>
    <n v="339"/>
    <b v="1"/>
    <s v="technology/hardware"/>
    <x v="2"/>
    <x v="3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n v="169.51724137931035"/>
    <x v="5"/>
    <s v="CAD"/>
    <n v="1398268773"/>
    <n v="1395676773"/>
    <b v="0"/>
    <n v="58"/>
    <b v="1"/>
    <s v="technology/hardware"/>
    <x v="2"/>
    <x v="30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n v="161.88210526315791"/>
    <x v="0"/>
    <s v="USD"/>
    <n v="1389812400"/>
    <n v="1386108087"/>
    <b v="0"/>
    <n v="456"/>
    <b v="1"/>
    <s v="technology/hardware"/>
    <x v="2"/>
    <x v="3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n v="493.13333333333333"/>
    <x v="0"/>
    <s v="USD"/>
    <n v="1478402804"/>
    <n v="1473218804"/>
    <b v="0"/>
    <n v="15"/>
    <b v="1"/>
    <s v="technology/hardware"/>
    <x v="2"/>
    <x v="30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n v="22.120418848167539"/>
    <x v="1"/>
    <s v="GBP"/>
    <n v="1399324717"/>
    <n v="1395436717"/>
    <b v="0"/>
    <n v="191"/>
    <b v="1"/>
    <s v="technology/hardware"/>
    <x v="2"/>
    <x v="30"/>
    <x v="2735"/>
  </r>
  <r>
    <n v="2740"/>
    <s v="Vertical Garden Prototype"/>
    <s v="I am interested in testing the plant yields of this vertical garden as well as some other applications"/>
    <n v="300"/>
    <n v="310"/>
    <n v="1.0333333333333334"/>
    <x v="0"/>
    <n v="18.235294117647058"/>
    <x v="0"/>
    <s v="USD"/>
    <n v="1426117552"/>
    <n v="1423529152"/>
    <b v="0"/>
    <n v="17"/>
    <b v="1"/>
    <s v="technology/hardware"/>
    <x v="2"/>
    <x v="30"/>
    <x v="2736"/>
  </r>
  <r>
    <n v="2741"/>
    <s v="Mrs. Brown and Her Lost Puppy."/>
    <s v="Help me publish my 1st children's book as an aspiring author!"/>
    <n v="8000"/>
    <n v="35"/>
    <n v="4.3750000000000004E-3"/>
    <x v="2"/>
    <n v="8.75"/>
    <x v="0"/>
    <s v="USD"/>
    <n v="1413770820"/>
    <n v="1412005602"/>
    <b v="0"/>
    <n v="4"/>
    <b v="0"/>
    <s v="publishing/children's books"/>
    <x v="3"/>
    <x v="39"/>
    <x v="2737"/>
  </r>
  <r>
    <n v="2742"/>
    <s v="What a Zoo!"/>
    <s v="The pachyderms at the Denver Zoo are moving. Follow along on the convoluted journey to their new home."/>
    <n v="2500"/>
    <n v="731"/>
    <n v="0.29239999999999999"/>
    <x v="2"/>
    <n v="40.611111111111114"/>
    <x v="0"/>
    <s v="USD"/>
    <n v="1337102187"/>
    <n v="1335892587"/>
    <b v="0"/>
    <n v="18"/>
    <b v="0"/>
    <s v="publishing/children's books"/>
    <x v="3"/>
    <x v="39"/>
    <x v="2738"/>
  </r>
  <r>
    <n v="2743"/>
    <s v="St. Nick Jr"/>
    <s v="One Christmas every child was naughty, and Santa's son _x000a_St. Nick Jr sacrifices all his gifts over his whole life, for the children"/>
    <n v="5999"/>
    <n v="0"/>
    <n v="0"/>
    <x v="2"/>
    <e v="#DIV/0!"/>
    <x v="0"/>
    <s v="USD"/>
    <n v="1476863607"/>
    <n v="1474271607"/>
    <b v="0"/>
    <n v="0"/>
    <b v="0"/>
    <s v="publishing/children's books"/>
    <x v="3"/>
    <x v="39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n v="37.954545454545453"/>
    <x v="0"/>
    <s v="USD"/>
    <n v="1330478998"/>
    <n v="1327886998"/>
    <b v="0"/>
    <n v="22"/>
    <b v="0"/>
    <s v="publishing/children's books"/>
    <x v="3"/>
    <x v="39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n v="35.734693877551024"/>
    <x v="0"/>
    <s v="USD"/>
    <n v="1342309368"/>
    <n v="1337125368"/>
    <b v="0"/>
    <n v="49"/>
    <b v="0"/>
    <s v="publishing/children's books"/>
    <x v="3"/>
    <x v="39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n v="42.157894736842103"/>
    <x v="0"/>
    <s v="USD"/>
    <n v="1409337911"/>
    <n v="1406745911"/>
    <b v="0"/>
    <n v="19"/>
    <b v="0"/>
    <s v="publishing/children's books"/>
    <x v="3"/>
    <x v="39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n v="35"/>
    <x v="0"/>
    <s v="USD"/>
    <n v="1339816200"/>
    <n v="1337095997"/>
    <b v="0"/>
    <n v="4"/>
    <b v="0"/>
    <s v="publishing/children's books"/>
    <x v="3"/>
    <x v="39"/>
    <x v="2743"/>
  </r>
  <r>
    <n v="2748"/>
    <s v="Native American Language Book for Children"/>
    <s v="Interactive Book with Audio to learn the Ojibwe Language for Children.  Website, Ebook and more!"/>
    <n v="5000"/>
    <n v="53"/>
    <n v="1.06E-2"/>
    <x v="2"/>
    <n v="13.25"/>
    <x v="0"/>
    <s v="USD"/>
    <n v="1472835802"/>
    <n v="1470243802"/>
    <b v="0"/>
    <n v="4"/>
    <b v="0"/>
    <s v="publishing/children's books"/>
    <x v="3"/>
    <x v="39"/>
    <x v="2744"/>
  </r>
  <r>
    <n v="2749"/>
    <s v="A Tree is a Tree, no matter what you see.  CHILDREN'S BOOK"/>
    <s v="Self-publishing my children's book."/>
    <n v="10000"/>
    <n v="110"/>
    <n v="1.0999999999999999E-2"/>
    <x v="2"/>
    <n v="55"/>
    <x v="0"/>
    <s v="USD"/>
    <n v="1428171037"/>
    <n v="1425582637"/>
    <b v="0"/>
    <n v="2"/>
    <b v="0"/>
    <s v="publishing/children's books"/>
    <x v="3"/>
    <x v="39"/>
    <x v="2745"/>
  </r>
  <r>
    <n v="2750"/>
    <s v="My Child, My Blessing"/>
    <s v="This is a journal where parents daily write something positive about their child.  Places for pictures, too."/>
    <n v="1999"/>
    <n v="0"/>
    <n v="0"/>
    <x v="2"/>
    <e v="#DIV/0!"/>
    <x v="0"/>
    <s v="USD"/>
    <n v="1341086400"/>
    <n v="1340055345"/>
    <b v="0"/>
    <n v="0"/>
    <b v="0"/>
    <s v="publishing/children's books"/>
    <x v="3"/>
    <x v="39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e v="#DIV/0!"/>
    <x v="0"/>
    <s v="USD"/>
    <n v="1403039842"/>
    <n v="1397855842"/>
    <b v="0"/>
    <n v="0"/>
    <b v="0"/>
    <s v="publishing/children's books"/>
    <x v="3"/>
    <x v="39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n v="39.285714285714285"/>
    <x v="0"/>
    <s v="USD"/>
    <n v="1324232504"/>
    <n v="1320776504"/>
    <b v="0"/>
    <n v="14"/>
    <b v="0"/>
    <s v="publishing/children's books"/>
    <x v="3"/>
    <x v="39"/>
    <x v="2748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n v="47.5"/>
    <x v="0"/>
    <s v="USD"/>
    <n v="1346017023"/>
    <n v="1343425023"/>
    <b v="0"/>
    <n v="8"/>
    <b v="0"/>
    <s v="publishing/children's books"/>
    <x v="3"/>
    <x v="39"/>
    <x v="274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e v="#DIV/0!"/>
    <x v="0"/>
    <s v="USD"/>
    <n v="1410448551"/>
    <n v="1407856551"/>
    <b v="0"/>
    <n v="0"/>
    <b v="0"/>
    <s v="publishing/children's books"/>
    <x v="3"/>
    <x v="39"/>
    <x v="2750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n v="17.333333333333332"/>
    <x v="17"/>
    <s v="EUR"/>
    <n v="1428519527"/>
    <n v="1425927527"/>
    <b v="0"/>
    <n v="15"/>
    <b v="0"/>
    <s v="publishing/children's books"/>
    <x v="3"/>
    <x v="39"/>
    <x v="2751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n v="31.757575757575758"/>
    <x v="0"/>
    <s v="USD"/>
    <n v="1389476201"/>
    <n v="1386884201"/>
    <b v="0"/>
    <n v="33"/>
    <b v="0"/>
    <s v="publishing/children's books"/>
    <x v="3"/>
    <x v="39"/>
    <x v="2752"/>
  </r>
  <r>
    <n v="2757"/>
    <s v="C is for Crooked"/>
    <s v="A children's letter book that Lampoons Hillary Clinton"/>
    <n v="1500"/>
    <n v="10"/>
    <n v="6.6666666666666671E-3"/>
    <x v="2"/>
    <n v="5"/>
    <x v="0"/>
    <s v="USD"/>
    <n v="1470498332"/>
    <n v="1469202332"/>
    <b v="0"/>
    <n v="2"/>
    <b v="0"/>
    <s v="publishing/children's books"/>
    <x v="3"/>
    <x v="39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n v="39"/>
    <x v="2"/>
    <s v="AUD"/>
    <n v="1476095783"/>
    <n v="1474886183"/>
    <b v="0"/>
    <n v="6"/>
    <b v="0"/>
    <s v="publishing/children's books"/>
    <x v="3"/>
    <x v="39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n v="52.5"/>
    <x v="2"/>
    <s v="AUD"/>
    <n v="1468658866"/>
    <n v="1464943666"/>
    <b v="0"/>
    <n v="2"/>
    <b v="0"/>
    <s v="publishing/children's books"/>
    <x v="3"/>
    <x v="3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e v="#DIV/0!"/>
    <x v="1"/>
    <s v="GBP"/>
    <n v="1371726258"/>
    <n v="1369134258"/>
    <b v="0"/>
    <n v="0"/>
    <b v="0"/>
    <s v="publishing/children's books"/>
    <x v="3"/>
    <x v="39"/>
    <x v="2756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n v="9"/>
    <x v="0"/>
    <s v="USD"/>
    <n v="1357176693"/>
    <n v="1354584693"/>
    <b v="0"/>
    <n v="4"/>
    <b v="0"/>
    <s v="publishing/children's books"/>
    <x v="3"/>
    <x v="39"/>
    <x v="2757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n v="25"/>
    <x v="0"/>
    <s v="USD"/>
    <n v="1332114795"/>
    <n v="1326934395"/>
    <b v="0"/>
    <n v="1"/>
    <b v="0"/>
    <s v="publishing/children's books"/>
    <x v="3"/>
    <x v="39"/>
    <x v="2758"/>
  </r>
  <r>
    <n v="2763"/>
    <s v="My Christmas Star"/>
    <s v="How Santa finds childrens homes without getting lost by following certain stars."/>
    <n v="39400"/>
    <n v="90"/>
    <n v="2.2842639593908631E-3"/>
    <x v="2"/>
    <n v="30"/>
    <x v="0"/>
    <s v="USD"/>
    <n v="1369403684"/>
    <n v="1365515684"/>
    <b v="0"/>
    <n v="3"/>
    <b v="0"/>
    <s v="publishing/children's books"/>
    <x v="3"/>
    <x v="39"/>
    <x v="275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n v="11.25"/>
    <x v="0"/>
    <s v="USD"/>
    <n v="1338404400"/>
    <n v="1335855631"/>
    <b v="0"/>
    <n v="4"/>
    <b v="0"/>
    <s v="publishing/children's books"/>
    <x v="3"/>
    <x v="39"/>
    <x v="276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e v="#DIV/0!"/>
    <x v="0"/>
    <s v="USD"/>
    <n v="1351432428"/>
    <n v="1350050028"/>
    <b v="0"/>
    <n v="0"/>
    <b v="0"/>
    <s v="publishing/children's books"/>
    <x v="3"/>
    <x v="39"/>
    <x v="2761"/>
  </r>
  <r>
    <n v="2766"/>
    <s v="Jambie"/>
    <s v="Jambie is a children's book geared towards kids ages 4-9 years of age. This book teaches young children about making wise decisions."/>
    <n v="5000"/>
    <n v="100"/>
    <n v="0.02"/>
    <x v="2"/>
    <n v="25"/>
    <x v="0"/>
    <s v="USD"/>
    <n v="1313078518"/>
    <n v="1310486518"/>
    <b v="0"/>
    <n v="4"/>
    <b v="0"/>
    <s v="publishing/children's books"/>
    <x v="3"/>
    <x v="39"/>
    <x v="2762"/>
  </r>
  <r>
    <n v="2767"/>
    <s v="the Giant Turnip"/>
    <s v="An animated bedtime story with Dedka, Babka and the rest of the family working together on a BIG problem"/>
    <n v="4000"/>
    <n v="34"/>
    <n v="8.5000000000000006E-3"/>
    <x v="2"/>
    <n v="11.333333333333334"/>
    <x v="5"/>
    <s v="CAD"/>
    <n v="1439766050"/>
    <n v="1434582050"/>
    <b v="0"/>
    <n v="3"/>
    <b v="0"/>
    <s v="publishing/children's books"/>
    <x v="3"/>
    <x v="39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n v="29.470588235294116"/>
    <x v="0"/>
    <s v="USD"/>
    <n v="1333028723"/>
    <n v="1330440323"/>
    <b v="0"/>
    <n v="34"/>
    <b v="0"/>
    <s v="publishing/children's books"/>
    <x v="3"/>
    <x v="39"/>
    <x v="2764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n v="1"/>
    <x v="1"/>
    <s v="GBP"/>
    <n v="1401997790"/>
    <n v="1397677790"/>
    <b v="0"/>
    <n v="2"/>
    <b v="0"/>
    <s v="publishing/children's books"/>
    <x v="3"/>
    <x v="3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n v="63.098484848484851"/>
    <x v="0"/>
    <s v="USD"/>
    <n v="1395158130"/>
    <n v="1392569730"/>
    <b v="0"/>
    <n v="33"/>
    <b v="0"/>
    <s v="publishing/children's books"/>
    <x v="3"/>
    <x v="39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e v="#DIV/0!"/>
    <x v="0"/>
    <s v="USD"/>
    <n v="1359738000"/>
    <n v="1355489140"/>
    <b v="0"/>
    <n v="0"/>
    <b v="0"/>
    <s v="publishing/children's books"/>
    <x v="3"/>
    <x v="39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e v="#DIV/0!"/>
    <x v="0"/>
    <s v="USD"/>
    <n v="1381006294"/>
    <n v="1379710294"/>
    <b v="0"/>
    <n v="0"/>
    <b v="0"/>
    <s v="publishing/children's books"/>
    <x v="3"/>
    <x v="39"/>
    <x v="2768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n v="1"/>
    <x v="5"/>
    <s v="CAD"/>
    <n v="1461530721"/>
    <n v="1460666721"/>
    <b v="0"/>
    <n v="1"/>
    <b v="0"/>
    <s v="publishing/children's books"/>
    <x v="3"/>
    <x v="39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n v="43.846153846153847"/>
    <x v="0"/>
    <s v="USD"/>
    <n v="1362711728"/>
    <n v="1360119728"/>
    <b v="0"/>
    <n v="13"/>
    <b v="0"/>
    <s v="publishing/children's books"/>
    <x v="3"/>
    <x v="39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n v="75"/>
    <x v="0"/>
    <s v="USD"/>
    <n v="1323994754"/>
    <n v="1321402754"/>
    <b v="0"/>
    <n v="2"/>
    <b v="0"/>
    <s v="publishing/children's books"/>
    <x v="3"/>
    <x v="39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n v="45.972222222222221"/>
    <x v="0"/>
    <s v="USD"/>
    <n v="1434092876"/>
    <n v="1431414476"/>
    <b v="0"/>
    <n v="36"/>
    <b v="0"/>
    <s v="publishing/children's books"/>
    <x v="3"/>
    <x v="39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n v="10"/>
    <x v="0"/>
    <s v="USD"/>
    <n v="1437149004"/>
    <n v="1434557004"/>
    <b v="0"/>
    <n v="1"/>
    <b v="0"/>
    <s v="publishing/children's books"/>
    <x v="3"/>
    <x v="39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n v="93.666666666666671"/>
    <x v="0"/>
    <s v="USD"/>
    <n v="1409009306"/>
    <n v="1406417306"/>
    <b v="0"/>
    <n v="15"/>
    <b v="0"/>
    <s v="publishing/children's books"/>
    <x v="3"/>
    <x v="39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n v="53"/>
    <x v="0"/>
    <s v="USD"/>
    <n v="1448204621"/>
    <n v="1445609021"/>
    <b v="0"/>
    <n v="1"/>
    <b v="0"/>
    <s v="publishing/children's books"/>
    <x v="3"/>
    <x v="39"/>
    <x v="2775"/>
  </r>
  <r>
    <n v="2780"/>
    <s v="Travel with baby"/>
    <s v="Turn the World with my kids, and then write a book with the advice for traveling with baby"/>
    <n v="100000"/>
    <n v="0"/>
    <n v="0"/>
    <x v="2"/>
    <e v="#DIV/0!"/>
    <x v="13"/>
    <s v="EUR"/>
    <n v="1489142688"/>
    <n v="1486550688"/>
    <b v="0"/>
    <n v="0"/>
    <b v="0"/>
    <s v="publishing/children's books"/>
    <x v="3"/>
    <x v="39"/>
    <x v="2776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n v="47"/>
    <x v="0"/>
    <s v="USD"/>
    <n v="1423724400"/>
    <n v="1421274954"/>
    <b v="0"/>
    <n v="28"/>
    <b v="1"/>
    <s v="theater/plays"/>
    <x v="1"/>
    <x v="6"/>
    <x v="2777"/>
  </r>
  <r>
    <n v="2782"/>
    <s v="Better Than Ever Productions presents Geezer Game"/>
    <s v="The premiere theatre troupe in SE Michigan offering acting opportunities for the 50+ actor."/>
    <n v="1000"/>
    <n v="1200"/>
    <n v="1.2"/>
    <x v="0"/>
    <n v="66.666666666666671"/>
    <x v="0"/>
    <s v="USD"/>
    <n v="1424149140"/>
    <n v="1421964718"/>
    <b v="0"/>
    <n v="18"/>
    <b v="1"/>
    <s v="theater/plays"/>
    <x v="1"/>
    <x v="6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n v="18.770491803278688"/>
    <x v="1"/>
    <s v="GBP"/>
    <n v="1429793446"/>
    <n v="1428583846"/>
    <b v="0"/>
    <n v="61"/>
    <b v="1"/>
    <s v="theater/plays"/>
    <x v="1"/>
    <x v="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n v="66.111111111111114"/>
    <x v="0"/>
    <s v="USD"/>
    <n v="1414608843"/>
    <n v="1412794443"/>
    <b v="0"/>
    <n v="108"/>
    <b v="1"/>
    <s v="theater/plays"/>
    <x v="1"/>
    <x v="6"/>
    <x v="2780"/>
  </r>
  <r>
    <n v="2785"/>
    <s v="Henry VI: The War of the Roses"/>
    <s v="Bare Theatre and Raleigh Little Theatre present Shakespeare's epic, set in a post-apocalyptic dystopia."/>
    <n v="5000"/>
    <n v="5234"/>
    <n v="1.0468"/>
    <x v="0"/>
    <n v="36.859154929577464"/>
    <x v="0"/>
    <s v="USD"/>
    <n v="1470430800"/>
    <n v="1467865967"/>
    <b v="0"/>
    <n v="142"/>
    <b v="1"/>
    <s v="theater/plays"/>
    <x v="1"/>
    <x v="6"/>
    <x v="2781"/>
  </r>
  <r>
    <n v="2786"/>
    <s v="Fierce"/>
    <s v="A heart-melting farce about sex, art and the lovelorn lay-abouts of London-town."/>
    <n v="2500"/>
    <n v="2946"/>
    <n v="1.1783999999999999"/>
    <x v="0"/>
    <n v="39.810810810810814"/>
    <x v="1"/>
    <s v="GBP"/>
    <n v="1404913180"/>
    <n v="1403703580"/>
    <b v="0"/>
    <n v="74"/>
    <b v="1"/>
    <s v="theater/plays"/>
    <x v="1"/>
    <x v="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n v="31.5"/>
    <x v="0"/>
    <s v="USD"/>
    <n v="1405658752"/>
    <n v="1403066752"/>
    <b v="0"/>
    <n v="38"/>
    <b v="1"/>
    <s v="theater/plays"/>
    <x v="1"/>
    <x v="6"/>
    <x v="2783"/>
  </r>
  <r>
    <n v="2788"/>
    <s v="ACT Underground Theatre, TLDC"/>
    <s v="MOVING FORWARD! WE HAVE REACHED GOAL BUT HAVE MORE TIME!! PLEASE CONSIDER PLEDGING."/>
    <n v="2000"/>
    <n v="2050"/>
    <n v="1.0249999999999999"/>
    <x v="0"/>
    <n v="102.5"/>
    <x v="0"/>
    <s v="USD"/>
    <n v="1469811043"/>
    <n v="1467219043"/>
    <b v="0"/>
    <n v="20"/>
    <b v="1"/>
    <s v="theater/plays"/>
    <x v="1"/>
    <x v="6"/>
    <x v="2784"/>
  </r>
  <r>
    <n v="2789"/>
    <s v="The Adventurers Club"/>
    <s v="BNT's Biggest Adventure So Far: Our 2015 full length production!"/>
    <n v="3000"/>
    <n v="3035"/>
    <n v="1.0116666666666667"/>
    <x v="0"/>
    <n v="126.45833333333333"/>
    <x v="0"/>
    <s v="USD"/>
    <n v="1426132800"/>
    <n v="1424477934"/>
    <b v="0"/>
    <n v="24"/>
    <b v="1"/>
    <s v="theater/plays"/>
    <x v="1"/>
    <x v="6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n v="47.878787878787875"/>
    <x v="0"/>
    <s v="USD"/>
    <n v="1423693903"/>
    <n v="1421101903"/>
    <b v="0"/>
    <n v="66"/>
    <b v="1"/>
    <s v="theater/plays"/>
    <x v="1"/>
    <x v="6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n v="73.214285714285708"/>
    <x v="0"/>
    <s v="USD"/>
    <n v="1473393600"/>
    <n v="1470778559"/>
    <b v="0"/>
    <n v="28"/>
    <b v="1"/>
    <s v="theater/plays"/>
    <x v="1"/>
    <x v="6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n v="89.666666666666671"/>
    <x v="0"/>
    <s v="USD"/>
    <n v="1439357559"/>
    <n v="1435469559"/>
    <b v="0"/>
    <n v="24"/>
    <b v="1"/>
    <s v="theater/plays"/>
    <x v="1"/>
    <x v="6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n v="151.4623287671233"/>
    <x v="2"/>
    <s v="AUD"/>
    <n v="1437473005"/>
    <n v="1434881005"/>
    <b v="0"/>
    <n v="73"/>
    <b v="1"/>
    <s v="theater/plays"/>
    <x v="1"/>
    <x v="6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n v="25"/>
    <x v="1"/>
    <s v="GBP"/>
    <n v="1457031600"/>
    <n v="1455640559"/>
    <b v="0"/>
    <n v="3"/>
    <b v="1"/>
    <s v="theater/plays"/>
    <x v="1"/>
    <x v="6"/>
    <x v="2790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n v="36.5"/>
    <x v="0"/>
    <s v="USD"/>
    <n v="1402095600"/>
    <n v="1400675841"/>
    <b v="0"/>
    <n v="20"/>
    <b v="1"/>
    <s v="theater/plays"/>
    <x v="1"/>
    <x v="6"/>
    <x v="2791"/>
  </r>
  <r>
    <n v="2796"/>
    <s v="Fishcakes"/>
    <s v="Fishcakes is a piece of new writing for the Camden Fringe that explores a story of love, loss, and all the â€˜little things'."/>
    <n v="800"/>
    <n v="924"/>
    <n v="1.155"/>
    <x v="0"/>
    <n v="44"/>
    <x v="1"/>
    <s v="GBP"/>
    <n v="1404564028"/>
    <n v="1401972028"/>
    <b v="0"/>
    <n v="21"/>
    <b v="1"/>
    <s v="theater/plays"/>
    <x v="1"/>
    <x v="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n v="87.357553191489373"/>
    <x v="1"/>
    <s v="GBP"/>
    <n v="1404858840"/>
    <n v="1402266840"/>
    <b v="0"/>
    <n v="94"/>
    <b v="1"/>
    <s v="theater/plays"/>
    <x v="1"/>
    <x v="6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n v="36.474820143884891"/>
    <x v="1"/>
    <s v="GBP"/>
    <n v="1438358400"/>
    <n v="1437063121"/>
    <b v="0"/>
    <n v="139"/>
    <b v="1"/>
    <s v="theater/plays"/>
    <x v="1"/>
    <x v="6"/>
    <x v="2794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n v="44.859538461538463"/>
    <x v="1"/>
    <s v="GBP"/>
    <n v="1466179200"/>
    <n v="1463466070"/>
    <b v="0"/>
    <n v="130"/>
    <b v="1"/>
    <s v="theater/plays"/>
    <x v="1"/>
    <x v="6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n v="42.903225806451616"/>
    <x v="1"/>
    <s v="GBP"/>
    <n v="1420377366"/>
    <n v="1415193366"/>
    <b v="0"/>
    <n v="31"/>
    <b v="1"/>
    <s v="theater/plays"/>
    <x v="1"/>
    <x v="6"/>
    <x v="2796"/>
  </r>
  <r>
    <n v="2801"/>
    <s v="A Dream Play"/>
    <s v="Arise Theatre Company's production of August Strindberg's expressionist masterpiece 'A Dream Play'."/>
    <n v="500"/>
    <n v="666"/>
    <n v="1.3320000000000001"/>
    <x v="0"/>
    <n v="51.230769230769234"/>
    <x v="2"/>
    <s v="AUD"/>
    <n v="1412938800"/>
    <n v="1411019409"/>
    <b v="0"/>
    <n v="13"/>
    <b v="1"/>
    <s v="theater/plays"/>
    <x v="1"/>
    <x v="6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n v="33.944444444444443"/>
    <x v="1"/>
    <s v="GBP"/>
    <n v="1438875107"/>
    <n v="1436283107"/>
    <b v="0"/>
    <n v="90"/>
    <b v="1"/>
    <s v="theater/plays"/>
    <x v="1"/>
    <x v="6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n v="90.744680851063833"/>
    <x v="0"/>
    <s v="USD"/>
    <n v="1437004800"/>
    <n v="1433295276"/>
    <b v="0"/>
    <n v="141"/>
    <b v="1"/>
    <s v="theater/plays"/>
    <x v="1"/>
    <x v="6"/>
    <x v="2799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n v="50"/>
    <x v="1"/>
    <s v="GBP"/>
    <n v="1411987990"/>
    <n v="1409395990"/>
    <b v="0"/>
    <n v="23"/>
    <b v="1"/>
    <s v="theater/plays"/>
    <x v="1"/>
    <x v="6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n v="24.444444444444443"/>
    <x v="1"/>
    <s v="GBP"/>
    <n v="1440245273"/>
    <n v="1438085273"/>
    <b v="0"/>
    <n v="18"/>
    <b v="1"/>
    <s v="theater/plays"/>
    <x v="1"/>
    <x v="6"/>
    <x v="2801"/>
  </r>
  <r>
    <n v="2806"/>
    <s v="And Now: The World!"/>
    <s v="A one woman show about the challenges of being a feminist in a digital age. Touring 6 UK cities. Now with Stretch Goals!"/>
    <n v="3000"/>
    <n v="3363"/>
    <n v="1.121"/>
    <x v="0"/>
    <n v="44.25"/>
    <x v="1"/>
    <s v="GBP"/>
    <n v="1438772400"/>
    <n v="1435645490"/>
    <b v="0"/>
    <n v="76"/>
    <b v="1"/>
    <s v="theater/plays"/>
    <x v="1"/>
    <x v="6"/>
    <x v="2802"/>
  </r>
  <r>
    <n v="2807"/>
    <s v="The Commission Theatre Co."/>
    <s v="Bringing Shakespeare back to the Playwrights"/>
    <n v="5000"/>
    <n v="6300"/>
    <n v="1.26"/>
    <x v="0"/>
    <n v="67.741935483870961"/>
    <x v="0"/>
    <s v="USD"/>
    <n v="1435611438"/>
    <n v="1433019438"/>
    <b v="0"/>
    <n v="93"/>
    <b v="1"/>
    <s v="theater/plays"/>
    <x v="1"/>
    <x v="6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n v="65.376811594202906"/>
    <x v="0"/>
    <s v="USD"/>
    <n v="1440274735"/>
    <n v="1437682735"/>
    <b v="0"/>
    <n v="69"/>
    <b v="1"/>
    <s v="theater/plays"/>
    <x v="1"/>
    <x v="6"/>
    <x v="2804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n v="121.9047619047619"/>
    <x v="0"/>
    <s v="USD"/>
    <n v="1459348740"/>
    <n v="1458647725"/>
    <b v="0"/>
    <n v="21"/>
    <b v="1"/>
    <s v="theater/plays"/>
    <x v="1"/>
    <x v="6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n v="47.456140350877192"/>
    <x v="0"/>
    <s v="USD"/>
    <n v="1401595140"/>
    <n v="1398828064"/>
    <b v="0"/>
    <n v="57"/>
    <b v="1"/>
    <s v="theater/plays"/>
    <x v="1"/>
    <x v="6"/>
    <x v="280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n v="92.842592592592595"/>
    <x v="1"/>
    <s v="GBP"/>
    <n v="1424692503"/>
    <n v="1422100503"/>
    <b v="0"/>
    <n v="108"/>
    <b v="1"/>
    <s v="theater/plays"/>
    <x v="1"/>
    <x v="6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n v="68.253012048192772"/>
    <x v="5"/>
    <s v="CAD"/>
    <n v="1428292800"/>
    <n v="1424368298"/>
    <b v="0"/>
    <n v="83"/>
    <b v="1"/>
    <s v="theater/plays"/>
    <x v="1"/>
    <x v="6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n v="37.209583333333335"/>
    <x v="0"/>
    <s v="USD"/>
    <n v="1481737761"/>
    <n v="1479577761"/>
    <b v="0"/>
    <n v="96"/>
    <b v="1"/>
    <s v="theater/plays"/>
    <x v="1"/>
    <x v="6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n v="25.25"/>
    <x v="1"/>
    <s v="GBP"/>
    <n v="1431164115"/>
    <n v="1428572115"/>
    <b v="0"/>
    <n v="64"/>
    <b v="1"/>
    <s v="theater/plays"/>
    <x v="1"/>
    <x v="6"/>
    <x v="2810"/>
  </r>
  <r>
    <n v="2815"/>
    <s v="Widow's Wedding Dress"/>
    <s v="Set in 1950s Northern Ireland, this play tells the story of two sisters in a community of Travellers, or Irish Gypsies."/>
    <n v="250"/>
    <n v="605"/>
    <n v="2.42"/>
    <x v="0"/>
    <n v="43.214285714285715"/>
    <x v="5"/>
    <s v="CAD"/>
    <n v="1470595109"/>
    <n v="1468003109"/>
    <b v="0"/>
    <n v="14"/>
    <b v="1"/>
    <s v="theater/plays"/>
    <x v="1"/>
    <x v="6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n v="25.130177514792898"/>
    <x v="1"/>
    <s v="GBP"/>
    <n v="1438531200"/>
    <n v="1435921992"/>
    <b v="0"/>
    <n v="169"/>
    <b v="1"/>
    <s v="theater/plays"/>
    <x v="1"/>
    <x v="6"/>
    <x v="2812"/>
  </r>
  <r>
    <n v="2817"/>
    <s v="After The End"/>
    <s v="Let Go Theatre Co's very first production is going ahead in June 2015. Help support a brand new theatre co as we begin our adventure"/>
    <n v="600"/>
    <n v="780"/>
    <n v="1.3"/>
    <x v="0"/>
    <n v="23.636363636363637"/>
    <x v="1"/>
    <s v="GBP"/>
    <n v="1425136462"/>
    <n v="1421680462"/>
    <b v="0"/>
    <n v="33"/>
    <b v="1"/>
    <s v="theater/plays"/>
    <x v="1"/>
    <x v="6"/>
    <x v="2813"/>
  </r>
  <r>
    <n v="2818"/>
    <s v="Joe West's THEATER OF DEATH"/>
    <s v="Joe West and his wonderful theater company THEATER OF DEATH present original plays both horrific and comical."/>
    <n v="10000"/>
    <n v="10603"/>
    <n v="1.0603"/>
    <x v="0"/>
    <n v="103.95098039215686"/>
    <x v="0"/>
    <s v="USD"/>
    <n v="1443018086"/>
    <n v="1441290086"/>
    <b v="0"/>
    <n v="102"/>
    <b v="1"/>
    <s v="theater/plays"/>
    <x v="1"/>
    <x v="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n v="50.384615384615387"/>
    <x v="1"/>
    <s v="GBP"/>
    <n v="1434285409"/>
    <n v="1431693409"/>
    <b v="0"/>
    <n v="104"/>
    <b v="1"/>
    <s v="theater/plays"/>
    <x v="1"/>
    <x v="6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n v="13.6"/>
    <x v="1"/>
    <s v="GBP"/>
    <n v="1456444800"/>
    <n v="1454337589"/>
    <b v="0"/>
    <n v="20"/>
    <b v="1"/>
    <s v="theater/plays"/>
    <x v="1"/>
    <x v="6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n v="28.571428571428573"/>
    <x v="1"/>
    <s v="GBP"/>
    <n v="1411510135"/>
    <n v="1408918135"/>
    <b v="0"/>
    <n v="35"/>
    <b v="1"/>
    <s v="theater/plays"/>
    <x v="1"/>
    <x v="6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n v="63.829787234042556"/>
    <x v="0"/>
    <s v="USD"/>
    <n v="1427469892"/>
    <n v="1424881492"/>
    <b v="0"/>
    <n v="94"/>
    <b v="1"/>
    <s v="theater/plays"/>
    <x v="1"/>
    <x v="6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n v="8.8571428571428577"/>
    <x v="1"/>
    <s v="GBP"/>
    <n v="1427842740"/>
    <n v="1425428206"/>
    <b v="0"/>
    <n v="14"/>
    <b v="1"/>
    <s v="theater/plays"/>
    <x v="1"/>
    <x v="6"/>
    <x v="2819"/>
  </r>
  <r>
    <n v="2824"/>
    <s v="The Rooftop"/>
    <s v="I wrote a One Act play called The Rooftop for a Female Playwright's festival. Every little bit helps!"/>
    <n v="650"/>
    <n v="760"/>
    <n v="1.1692307692307693"/>
    <x v="0"/>
    <n v="50.666666666666664"/>
    <x v="0"/>
    <s v="USD"/>
    <n v="1434159780"/>
    <n v="1431412196"/>
    <b v="0"/>
    <n v="15"/>
    <b v="1"/>
    <s v="theater/plays"/>
    <x v="1"/>
    <x v="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n v="60.784313725490193"/>
    <x v="1"/>
    <s v="GBP"/>
    <n v="1449255686"/>
    <n v="1446663686"/>
    <b v="0"/>
    <n v="51"/>
    <b v="1"/>
    <s v="theater/plays"/>
    <x v="1"/>
    <x v="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n v="113.42105263157895"/>
    <x v="0"/>
    <s v="USD"/>
    <n v="1436511600"/>
    <n v="1434415812"/>
    <b v="0"/>
    <n v="19"/>
    <b v="1"/>
    <s v="theater/plays"/>
    <x v="1"/>
    <x v="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n v="104.56521739130434"/>
    <x v="0"/>
    <s v="USD"/>
    <n v="1464971400"/>
    <n v="1462379066"/>
    <b v="0"/>
    <n v="23"/>
    <b v="1"/>
    <s v="theater/plays"/>
    <x v="1"/>
    <x v="6"/>
    <x v="2823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n v="98.30927835051547"/>
    <x v="1"/>
    <s v="GBP"/>
    <n v="1443826800"/>
    <n v="1441606869"/>
    <b v="0"/>
    <n v="97"/>
    <b v="1"/>
    <s v="theater/plays"/>
    <x v="1"/>
    <x v="6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n v="35.039473684210527"/>
    <x v="1"/>
    <s v="GBP"/>
    <n v="1464863118"/>
    <n v="1462443918"/>
    <b v="0"/>
    <n v="76"/>
    <b v="1"/>
    <s v="theater/plays"/>
    <x v="1"/>
    <x v="6"/>
    <x v="2825"/>
  </r>
  <r>
    <n v="2830"/>
    <s v="Nakhtik and Avalon"/>
    <s v="Avalon is a new South African Township play and Nakhtik is a  danced political lecture."/>
    <n v="3000"/>
    <n v="3000"/>
    <n v="1"/>
    <x v="0"/>
    <n v="272.72727272727275"/>
    <x v="0"/>
    <s v="USD"/>
    <n v="1399867140"/>
    <n v="1398802148"/>
    <b v="0"/>
    <n v="11"/>
    <b v="1"/>
    <s v="theater/plays"/>
    <x v="1"/>
    <x v="6"/>
    <x v="2826"/>
  </r>
  <r>
    <n v="2831"/>
    <s v="Tackett &amp; Pyke put on a Play"/>
    <s v="We each wrote a play and would like to produce them for you for nothing more than art's sake!"/>
    <n v="3000"/>
    <n v="3320"/>
    <n v="1.1066666666666667"/>
    <x v="0"/>
    <n v="63.846153846153847"/>
    <x v="0"/>
    <s v="USD"/>
    <n v="1437076070"/>
    <n v="1434484070"/>
    <b v="0"/>
    <n v="52"/>
    <b v="1"/>
    <s v="theater/plays"/>
    <x v="1"/>
    <x v="6"/>
    <x v="2827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n v="30.189368421052631"/>
    <x v="1"/>
    <s v="GBP"/>
    <n v="1416780000"/>
    <n v="1414342894"/>
    <b v="0"/>
    <n v="95"/>
    <b v="1"/>
    <s v="theater/plays"/>
    <x v="1"/>
    <x v="6"/>
    <x v="2828"/>
  </r>
  <r>
    <n v="2833"/>
    <s v="Star Man Rocket Man"/>
    <s v="A new play about exploring outer space"/>
    <n v="2700"/>
    <n v="2923"/>
    <n v="1.0825925925925926"/>
    <x v="0"/>
    <n v="83.51428571428572"/>
    <x v="0"/>
    <s v="USD"/>
    <n v="1444528800"/>
    <n v="1442804633"/>
    <b v="0"/>
    <n v="35"/>
    <b v="1"/>
    <s v="theater/plays"/>
    <x v="1"/>
    <x v="6"/>
    <x v="2829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n v="64.761904761904759"/>
    <x v="1"/>
    <s v="GBP"/>
    <n v="1422658930"/>
    <n v="1421362930"/>
    <b v="0"/>
    <n v="21"/>
    <b v="1"/>
    <s v="theater/plays"/>
    <x v="1"/>
    <x v="6"/>
    <x v="2830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n v="20.118172043010752"/>
    <x v="1"/>
    <s v="GBP"/>
    <n v="1449273600"/>
    <n v="1446742417"/>
    <b v="0"/>
    <n v="93"/>
    <b v="1"/>
    <s v="theater/plays"/>
    <x v="1"/>
    <x v="6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n v="44.090909090909093"/>
    <x v="0"/>
    <s v="USD"/>
    <n v="1487393940"/>
    <n v="1484115418"/>
    <b v="0"/>
    <n v="11"/>
    <b v="1"/>
    <s v="theater/plays"/>
    <x v="1"/>
    <x v="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n v="40.476190476190474"/>
    <x v="5"/>
    <s v="CAD"/>
    <n v="1449701284"/>
    <n v="1446241684"/>
    <b v="0"/>
    <n v="21"/>
    <b v="1"/>
    <s v="theater/plays"/>
    <x v="1"/>
    <x v="6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n v="44.537037037037038"/>
    <x v="0"/>
    <s v="USD"/>
    <n v="1407967200"/>
    <n v="1406039696"/>
    <b v="0"/>
    <n v="54"/>
    <b v="1"/>
    <s v="theater/plays"/>
    <x v="1"/>
    <x v="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n v="125.80645161290323"/>
    <x v="0"/>
    <s v="USD"/>
    <n v="1408942740"/>
    <n v="1406958354"/>
    <b v="0"/>
    <n v="31"/>
    <b v="1"/>
    <s v="theater/plays"/>
    <x v="1"/>
    <x v="6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n v="19.696969696969695"/>
    <x v="1"/>
    <s v="GBP"/>
    <n v="1426698000"/>
    <n v="1424825479"/>
    <b v="0"/>
    <n v="132"/>
    <b v="1"/>
    <s v="theater/plays"/>
    <x v="1"/>
    <x v="6"/>
    <x v="283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n v="10"/>
    <x v="1"/>
    <s v="GBP"/>
    <n v="1450032297"/>
    <n v="1444844697"/>
    <b v="0"/>
    <n v="1"/>
    <b v="0"/>
    <s v="theater/plays"/>
    <x v="1"/>
    <x v="6"/>
    <x v="283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e v="#DIV/0!"/>
    <x v="1"/>
    <s v="GBP"/>
    <n v="1403348400"/>
    <n v="1401058295"/>
    <b v="0"/>
    <n v="0"/>
    <b v="0"/>
    <s v="theater/plays"/>
    <x v="1"/>
    <x v="6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e v="#DIV/0!"/>
    <x v="0"/>
    <s v="USD"/>
    <n v="1465790400"/>
    <n v="1462210950"/>
    <b v="0"/>
    <n v="0"/>
    <b v="0"/>
    <s v="theater/plays"/>
    <x v="1"/>
    <x v="6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n v="30"/>
    <x v="15"/>
    <s v="EUR"/>
    <n v="1483535180"/>
    <n v="1480943180"/>
    <b v="0"/>
    <n v="1"/>
    <b v="0"/>
    <s v="theater/plays"/>
    <x v="1"/>
    <x v="6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n v="60.666666666666664"/>
    <x v="0"/>
    <s v="USD"/>
    <n v="1433723033"/>
    <n v="1428539033"/>
    <b v="0"/>
    <n v="39"/>
    <b v="0"/>
    <s v="theater/plays"/>
    <x v="1"/>
    <x v="6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e v="#DIV/0!"/>
    <x v="0"/>
    <s v="USD"/>
    <n v="1432917394"/>
    <n v="1429029394"/>
    <b v="0"/>
    <n v="0"/>
    <b v="0"/>
    <s v="theater/plays"/>
    <x v="1"/>
    <x v="6"/>
    <x v="2842"/>
  </r>
  <r>
    <n v="2847"/>
    <s v="COLOR ME"/>
    <s v="Dark secrets come to light when Mariah meets Stella. They find a way to face the south's largest elephant in the room: RACISM."/>
    <n v="2000"/>
    <n v="0"/>
    <n v="0"/>
    <x v="2"/>
    <e v="#DIV/0!"/>
    <x v="0"/>
    <s v="USD"/>
    <n v="1464031265"/>
    <n v="1458847265"/>
    <b v="0"/>
    <n v="0"/>
    <b v="0"/>
    <s v="theater/plays"/>
    <x v="1"/>
    <x v="6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n v="23.333333333333332"/>
    <x v="0"/>
    <s v="USD"/>
    <n v="1432913659"/>
    <n v="1430321659"/>
    <b v="0"/>
    <n v="3"/>
    <b v="0"/>
    <s v="theater/plays"/>
    <x v="1"/>
    <x v="6"/>
    <x v="2844"/>
  </r>
  <r>
    <n v="2849"/>
    <s v="100, Acre Wood"/>
    <s v="NonSens!cal tackles the struggles of four people with mental health issues/disorders inspired by A.A Milne's Winnie the Pooh"/>
    <n v="500"/>
    <n v="5"/>
    <n v="0.01"/>
    <x v="2"/>
    <n v="5"/>
    <x v="1"/>
    <s v="GBP"/>
    <n v="1461406600"/>
    <n v="1458814600"/>
    <b v="0"/>
    <n v="1"/>
    <b v="0"/>
    <s v="theater/plays"/>
    <x v="1"/>
    <x v="6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n v="23.923076923076923"/>
    <x v="0"/>
    <s v="USD"/>
    <n v="1409962211"/>
    <n v="1407370211"/>
    <b v="0"/>
    <n v="13"/>
    <b v="0"/>
    <s v="theater/plays"/>
    <x v="1"/>
    <x v="6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e v="#DIV/0!"/>
    <x v="17"/>
    <s v="EUR"/>
    <n v="1454109420"/>
    <n v="1453334629"/>
    <b v="0"/>
    <n v="0"/>
    <b v="0"/>
    <s v="theater/plays"/>
    <x v="1"/>
    <x v="6"/>
    <x v="2847"/>
  </r>
  <r>
    <n v="2852"/>
    <s v="Freedom Train"/>
    <s v="Just one time back to the past on the Freedom Train will open your eyes and your lives will never ever be the same!"/>
    <n v="5000"/>
    <n v="95"/>
    <n v="1.9E-2"/>
    <x v="2"/>
    <n v="15.833333333333334"/>
    <x v="0"/>
    <s v="USD"/>
    <n v="1403312703"/>
    <n v="1400720703"/>
    <b v="0"/>
    <n v="6"/>
    <b v="0"/>
    <s v="theater/plays"/>
    <x v="1"/>
    <x v="6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e v="#DIV/0!"/>
    <x v="5"/>
    <s v="CAD"/>
    <n v="1410669297"/>
    <n v="1405485297"/>
    <b v="0"/>
    <n v="0"/>
    <b v="0"/>
    <s v="theater/plays"/>
    <x v="1"/>
    <x v="6"/>
    <x v="2849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n v="29.785714285714285"/>
    <x v="1"/>
    <s v="GBP"/>
    <n v="1431018719"/>
    <n v="1429290719"/>
    <b v="0"/>
    <n v="14"/>
    <b v="0"/>
    <s v="theater/plays"/>
    <x v="1"/>
    <x v="6"/>
    <x v="2850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n v="60"/>
    <x v="0"/>
    <s v="USD"/>
    <n v="1454110440"/>
    <n v="1451607071"/>
    <b v="0"/>
    <n v="5"/>
    <b v="0"/>
    <s v="theater/plays"/>
    <x v="1"/>
    <x v="6"/>
    <x v="2851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n v="24.333333333333332"/>
    <x v="0"/>
    <s v="USD"/>
    <n v="1439069640"/>
    <n v="1433897647"/>
    <b v="0"/>
    <n v="6"/>
    <b v="0"/>
    <s v="theater/plays"/>
    <x v="1"/>
    <x v="6"/>
    <x v="2852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n v="500"/>
    <x v="14"/>
    <s v="MXN"/>
    <n v="1487613600"/>
    <n v="1482444295"/>
    <b v="0"/>
    <n v="15"/>
    <b v="0"/>
    <s v="theater/plays"/>
    <x v="1"/>
    <x v="6"/>
    <x v="2853"/>
  </r>
  <r>
    <n v="2858"/>
    <s v="Gay Party Superposh 'Winter Wonderland'"/>
    <s v="Een Gay Party in het centrum van Amersfoort. _x000a_Een geweldige avond uit, met een show, optredens en DJ's."/>
    <n v="1000"/>
    <n v="0"/>
    <n v="0"/>
    <x v="2"/>
    <e v="#DIV/0!"/>
    <x v="9"/>
    <s v="EUR"/>
    <n v="1417778880"/>
    <n v="1415711095"/>
    <b v="0"/>
    <n v="0"/>
    <b v="0"/>
    <s v="theater/plays"/>
    <x v="1"/>
    <x v="6"/>
    <x v="2854"/>
  </r>
  <r>
    <n v="2859"/>
    <s v="Grover Theatre Company (GTC)"/>
    <s v="A theatre company that will create works to inspire young people and get everyone involved."/>
    <n v="2000"/>
    <n v="35"/>
    <n v="1.7500000000000002E-2"/>
    <x v="2"/>
    <n v="35"/>
    <x v="2"/>
    <s v="AUD"/>
    <n v="1444984904"/>
    <n v="1439800904"/>
    <b v="0"/>
    <n v="1"/>
    <b v="0"/>
    <s v="theater/plays"/>
    <x v="1"/>
    <x v="6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n v="29.555555555555557"/>
    <x v="0"/>
    <s v="USD"/>
    <n v="1466363576"/>
    <n v="1461179576"/>
    <b v="0"/>
    <n v="9"/>
    <b v="0"/>
    <s v="theater/plays"/>
    <x v="1"/>
    <x v="6"/>
    <x v="2856"/>
  </r>
  <r>
    <n v="2861"/>
    <s v="Julius Caesar"/>
    <s v="The University of Queensland Drama Production Course is putting on an adaptation of William Shakespeares Julius Caesar"/>
    <n v="250"/>
    <n v="80"/>
    <n v="0.32"/>
    <x v="2"/>
    <n v="26.666666666666668"/>
    <x v="2"/>
    <s v="AUD"/>
    <n v="1443103848"/>
    <n v="1441894248"/>
    <b v="0"/>
    <n v="3"/>
    <b v="0"/>
    <s v="theater/plays"/>
    <x v="1"/>
    <x v="6"/>
    <x v="2857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n v="18.333333333333332"/>
    <x v="0"/>
    <s v="USD"/>
    <n v="1403636229"/>
    <n v="1401044229"/>
    <b v="0"/>
    <n v="3"/>
    <b v="0"/>
    <s v="theater/plays"/>
    <x v="1"/>
    <x v="6"/>
    <x v="2858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n v="20"/>
    <x v="0"/>
    <s v="USD"/>
    <n v="1410279123"/>
    <n v="1405095123"/>
    <b v="0"/>
    <n v="1"/>
    <b v="0"/>
    <s v="theater/plays"/>
    <x v="1"/>
    <x v="6"/>
    <x v="2859"/>
  </r>
  <r>
    <n v="2864"/>
    <s v="'Haunting Julia' by Alan Ayckbourn"/>
    <s v="Accessible, original theatre for all!"/>
    <n v="2500"/>
    <n v="40"/>
    <n v="1.6E-2"/>
    <x v="2"/>
    <n v="13.333333333333334"/>
    <x v="1"/>
    <s v="GBP"/>
    <n v="1437139080"/>
    <n v="1434552207"/>
    <b v="0"/>
    <n v="3"/>
    <b v="0"/>
    <s v="theater/plays"/>
    <x v="1"/>
    <x v="6"/>
    <x v="2860"/>
  </r>
  <r>
    <n v="2865"/>
    <s v="FRINGE 2015 by YER Productions"/>
    <s v="Prepare to be Swept Away. Three short plays from three master playwrights; LANDFALL, SNIPER and DANGERS of TOBACCO!"/>
    <n v="2888"/>
    <n v="0"/>
    <n v="0"/>
    <x v="2"/>
    <e v="#DIV/0!"/>
    <x v="0"/>
    <s v="USD"/>
    <n v="1420512259"/>
    <n v="1415328259"/>
    <b v="0"/>
    <n v="0"/>
    <b v="0"/>
    <s v="theater/plays"/>
    <x v="1"/>
    <x v="6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n v="22.5"/>
    <x v="0"/>
    <s v="USD"/>
    <n v="1476482400"/>
    <n v="1473893721"/>
    <b v="0"/>
    <n v="2"/>
    <b v="0"/>
    <s v="theater/plays"/>
    <x v="1"/>
    <x v="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n v="50.4"/>
    <x v="0"/>
    <s v="USD"/>
    <n v="1467604800"/>
    <n v="1465533672"/>
    <b v="0"/>
    <n v="10"/>
    <b v="0"/>
    <s v="theater/plays"/>
    <x v="1"/>
    <x v="6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n v="105.02933333333334"/>
    <x v="0"/>
    <s v="USD"/>
    <n v="1475697054"/>
    <n v="1473105054"/>
    <b v="0"/>
    <n v="60"/>
    <b v="0"/>
    <s v="theater/plays"/>
    <x v="1"/>
    <x v="6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n v="35.4"/>
    <x v="0"/>
    <s v="USD"/>
    <n v="1468937681"/>
    <n v="1466345681"/>
    <b v="0"/>
    <n v="5"/>
    <b v="0"/>
    <s v="theater/plays"/>
    <x v="1"/>
    <x v="6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n v="83.333333333333329"/>
    <x v="0"/>
    <s v="USD"/>
    <n v="1400301165"/>
    <n v="1397709165"/>
    <b v="0"/>
    <n v="9"/>
    <b v="0"/>
    <s v="theater/plays"/>
    <x v="1"/>
    <x v="6"/>
    <x v="286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n v="35.92307692307692"/>
    <x v="0"/>
    <s v="USD"/>
    <n v="1419183813"/>
    <n v="1417455813"/>
    <b v="0"/>
    <n v="13"/>
    <b v="0"/>
    <s v="theater/plays"/>
    <x v="1"/>
    <x v="6"/>
    <x v="2867"/>
  </r>
  <r>
    <n v="2872"/>
    <s v="Loud Arts"/>
    <s v="Local Theatre group in Loudoun County, Virginia. Looking for funds to start producing shows!"/>
    <n v="3000"/>
    <n v="0"/>
    <n v="0"/>
    <x v="2"/>
    <e v="#DIV/0!"/>
    <x v="0"/>
    <s v="USD"/>
    <n v="1434768438"/>
    <n v="1429584438"/>
    <b v="0"/>
    <n v="0"/>
    <b v="0"/>
    <s v="theater/plays"/>
    <x v="1"/>
    <x v="6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n v="119.125"/>
    <x v="0"/>
    <s v="USD"/>
    <n v="1422473831"/>
    <n v="1419881831"/>
    <b v="0"/>
    <n v="8"/>
    <b v="0"/>
    <s v="theater/plays"/>
    <x v="1"/>
    <x v="6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n v="90.333333333333329"/>
    <x v="0"/>
    <s v="USD"/>
    <n v="1484684186"/>
    <n v="1482092186"/>
    <b v="0"/>
    <n v="3"/>
    <b v="0"/>
    <s v="theater/plays"/>
    <x v="1"/>
    <x v="6"/>
    <x v="2870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n v="2.3333333333333335"/>
    <x v="0"/>
    <s v="USD"/>
    <n v="1462417493"/>
    <n v="1459825493"/>
    <b v="0"/>
    <n v="3"/>
    <b v="0"/>
    <s v="theater/plays"/>
    <x v="1"/>
    <x v="6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e v="#DIV/0!"/>
    <x v="0"/>
    <s v="USD"/>
    <n v="1437069079"/>
    <n v="1434477079"/>
    <b v="0"/>
    <n v="0"/>
    <b v="0"/>
    <s v="theater/plays"/>
    <x v="1"/>
    <x v="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n v="108.33333333333333"/>
    <x v="0"/>
    <s v="USD"/>
    <n v="1480525200"/>
    <n v="1477781724"/>
    <b v="0"/>
    <n v="6"/>
    <b v="0"/>
    <s v="theater/plays"/>
    <x v="1"/>
    <x v="6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n v="15.75"/>
    <x v="1"/>
    <s v="GBP"/>
    <n v="1435934795"/>
    <n v="1430750795"/>
    <b v="0"/>
    <n v="4"/>
    <b v="0"/>
    <s v="theater/plays"/>
    <x v="1"/>
    <x v="6"/>
    <x v="2874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n v="29"/>
    <x v="0"/>
    <s v="USD"/>
    <n v="1453310661"/>
    <n v="1450718661"/>
    <b v="0"/>
    <n v="1"/>
    <b v="0"/>
    <s v="theater/plays"/>
    <x v="1"/>
    <x v="6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n v="96.551724137931032"/>
    <x v="0"/>
    <s v="USD"/>
    <n v="1440090300"/>
    <n v="1436305452"/>
    <b v="0"/>
    <n v="29"/>
    <b v="0"/>
    <s v="theater/plays"/>
    <x v="1"/>
    <x v="6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e v="#DIV/0!"/>
    <x v="0"/>
    <s v="USD"/>
    <n v="1417620036"/>
    <n v="1412432436"/>
    <b v="0"/>
    <n v="0"/>
    <b v="0"/>
    <s v="theater/plays"/>
    <x v="1"/>
    <x v="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n v="63"/>
    <x v="0"/>
    <s v="USD"/>
    <n v="1462112318"/>
    <n v="1459520318"/>
    <b v="0"/>
    <n v="4"/>
    <b v="0"/>
    <s v="theater/plays"/>
    <x v="1"/>
    <x v="6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n v="381.6"/>
    <x v="0"/>
    <s v="USD"/>
    <n v="1454734740"/>
    <n v="1451684437"/>
    <b v="0"/>
    <n v="5"/>
    <b v="0"/>
    <s v="theater/plays"/>
    <x v="1"/>
    <x v="6"/>
    <x v="2879"/>
  </r>
  <r>
    <n v="2884"/>
    <s v="The Lizard King, a play by Jay Jeff Jones"/>
    <s v="Come explore the dream world of Jim Morrison, rock singer, mystic, poet, shaman."/>
    <n v="45000"/>
    <n v="185"/>
    <n v="4.1111111111111114E-3"/>
    <x v="2"/>
    <n v="46.25"/>
    <x v="0"/>
    <s v="USD"/>
    <n v="1417800435"/>
    <n v="1415208435"/>
    <b v="0"/>
    <n v="4"/>
    <b v="0"/>
    <s v="theater/plays"/>
    <x v="1"/>
    <x v="6"/>
    <x v="2880"/>
  </r>
  <r>
    <n v="2885"/>
    <s v="The Wedding"/>
    <s v="An historic and proud work of Polish nationalistic literature performed on stage."/>
    <n v="400"/>
    <n v="130"/>
    <n v="0.32500000000000001"/>
    <x v="2"/>
    <n v="26"/>
    <x v="0"/>
    <s v="USD"/>
    <n v="1426294201"/>
    <n v="1423705801"/>
    <b v="0"/>
    <n v="5"/>
    <b v="0"/>
    <s v="theater/plays"/>
    <x v="1"/>
    <x v="6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n v="10"/>
    <x v="0"/>
    <s v="USD"/>
    <n v="1442635140"/>
    <n v="1442243484"/>
    <b v="0"/>
    <n v="1"/>
    <b v="0"/>
    <s v="theater/plays"/>
    <x v="1"/>
    <x v="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n v="5"/>
    <x v="0"/>
    <s v="USD"/>
    <n v="1420971324"/>
    <n v="1418379324"/>
    <b v="0"/>
    <n v="1"/>
    <b v="0"/>
    <s v="theater/plays"/>
    <x v="1"/>
    <x v="6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e v="#DIV/0!"/>
    <x v="0"/>
    <s v="USD"/>
    <n v="1413608340"/>
    <n v="1412945440"/>
    <b v="0"/>
    <n v="0"/>
    <b v="0"/>
    <s v="theater/plays"/>
    <x v="1"/>
    <x v="6"/>
    <x v="2884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n v="81.571428571428569"/>
    <x v="0"/>
    <s v="USD"/>
    <n v="1409344985"/>
    <n v="1406752985"/>
    <b v="0"/>
    <n v="14"/>
    <b v="0"/>
    <s v="theater/plays"/>
    <x v="1"/>
    <x v="6"/>
    <x v="2885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n v="7"/>
    <x v="0"/>
    <s v="USD"/>
    <n v="1407553200"/>
    <n v="1405100992"/>
    <b v="0"/>
    <n v="3"/>
    <b v="0"/>
    <s v="theater/plays"/>
    <x v="1"/>
    <x v="6"/>
    <x v="288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n v="27.3"/>
    <x v="0"/>
    <s v="USD"/>
    <n v="1460751128"/>
    <n v="1455570728"/>
    <b v="0"/>
    <n v="10"/>
    <b v="0"/>
    <s v="theater/plays"/>
    <x v="1"/>
    <x v="6"/>
    <x v="2887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n v="29.411764705882351"/>
    <x v="0"/>
    <s v="USD"/>
    <n v="1409000400"/>
    <n v="1408381704"/>
    <b v="0"/>
    <n v="17"/>
    <b v="0"/>
    <s v="theater/plays"/>
    <x v="1"/>
    <x v="6"/>
    <x v="2888"/>
  </r>
  <r>
    <n v="2893"/>
    <s v="REDISCOVERING KIA THE PLAY"/>
    <s v="Fundraising for REDISCOVERING KIA THE PLAY"/>
    <n v="5000"/>
    <n v="25"/>
    <n v="5.0000000000000001E-3"/>
    <x v="2"/>
    <n v="12.5"/>
    <x v="0"/>
    <s v="USD"/>
    <n v="1420768800"/>
    <n v="1415644395"/>
    <b v="0"/>
    <n v="2"/>
    <b v="0"/>
    <s v="theater/plays"/>
    <x v="1"/>
    <x v="6"/>
    <x v="2889"/>
  </r>
  <r>
    <n v="2894"/>
    <s v="How Could You Do This To Me (The Stage Play)"/>
    <s v="This Is A Story About A Woman A Man And A Woman"/>
    <n v="50000"/>
    <n v="0"/>
    <n v="0"/>
    <x v="2"/>
    <e v="#DIV/0!"/>
    <x v="0"/>
    <s v="USD"/>
    <n v="1428100815"/>
    <n v="1422920415"/>
    <b v="0"/>
    <n v="0"/>
    <b v="0"/>
    <s v="theater/plays"/>
    <x v="1"/>
    <x v="6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n v="5.75"/>
    <x v="0"/>
    <s v="USD"/>
    <n v="1403470800"/>
    <n v="1403356792"/>
    <b v="0"/>
    <n v="4"/>
    <b v="0"/>
    <s v="theater/plays"/>
    <x v="1"/>
    <x v="6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n v="52.083333333333336"/>
    <x v="0"/>
    <s v="USD"/>
    <n v="1481522400"/>
    <n v="1480283321"/>
    <b v="0"/>
    <n v="12"/>
    <b v="0"/>
    <s v="theater/plays"/>
    <x v="1"/>
    <x v="6"/>
    <x v="2892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n v="183.33333333333334"/>
    <x v="0"/>
    <s v="USD"/>
    <n v="1444577345"/>
    <n v="1441985458"/>
    <b v="0"/>
    <n v="3"/>
    <b v="0"/>
    <s v="theater/plays"/>
    <x v="1"/>
    <x v="6"/>
    <x v="2893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n v="26.333333333333332"/>
    <x v="0"/>
    <s v="USD"/>
    <n v="1446307053"/>
    <n v="1443715053"/>
    <b v="0"/>
    <n v="12"/>
    <b v="0"/>
    <s v="theater/plays"/>
    <x v="1"/>
    <x v="6"/>
    <x v="289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e v="#DIV/0!"/>
    <x v="0"/>
    <s v="USD"/>
    <n v="1469325158"/>
    <n v="1464141158"/>
    <b v="0"/>
    <n v="0"/>
    <b v="0"/>
    <s v="theater/plays"/>
    <x v="1"/>
    <x v="6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n v="486.42857142857144"/>
    <x v="0"/>
    <s v="USD"/>
    <n v="1407562632"/>
    <n v="1404970632"/>
    <b v="0"/>
    <n v="7"/>
    <b v="0"/>
    <s v="theater/plays"/>
    <x v="1"/>
    <x v="6"/>
    <x v="289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n v="3"/>
    <x v="0"/>
    <s v="USD"/>
    <n v="1423345339"/>
    <n v="1418161339"/>
    <b v="0"/>
    <n v="2"/>
    <b v="0"/>
    <s v="theater/plays"/>
    <x v="1"/>
    <x v="6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n v="25"/>
    <x v="0"/>
    <s v="USD"/>
    <n v="1440412396"/>
    <n v="1437820396"/>
    <b v="0"/>
    <n v="1"/>
    <b v="0"/>
    <s v="theater/plays"/>
    <x v="1"/>
    <x v="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n v="9.75"/>
    <x v="0"/>
    <s v="USD"/>
    <n v="1441771218"/>
    <n v="1436587218"/>
    <b v="0"/>
    <n v="4"/>
    <b v="0"/>
    <s v="theater/plays"/>
    <x v="1"/>
    <x v="6"/>
    <x v="2899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n v="18.75"/>
    <x v="1"/>
    <s v="GBP"/>
    <n v="1415534400"/>
    <n v="1414538031"/>
    <b v="0"/>
    <n v="4"/>
    <b v="0"/>
    <s v="theater/plays"/>
    <x v="1"/>
    <x v="6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n v="36.588235294117645"/>
    <x v="0"/>
    <s v="USD"/>
    <n v="1473211313"/>
    <n v="1472001713"/>
    <b v="0"/>
    <n v="17"/>
    <b v="0"/>
    <s v="theater/plays"/>
    <x v="1"/>
    <x v="6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n v="80.714285714285708"/>
    <x v="0"/>
    <s v="USD"/>
    <n v="1438390800"/>
    <n v="1436888066"/>
    <b v="0"/>
    <n v="7"/>
    <b v="0"/>
    <s v="theater/plays"/>
    <x v="1"/>
    <x v="6"/>
    <x v="2902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n v="1"/>
    <x v="0"/>
    <s v="USD"/>
    <n v="1463259837"/>
    <n v="1458075837"/>
    <b v="0"/>
    <n v="2"/>
    <b v="0"/>
    <s v="theater/plays"/>
    <x v="1"/>
    <x v="6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n v="52.8"/>
    <x v="0"/>
    <s v="USD"/>
    <n v="1465407219"/>
    <n v="1462815219"/>
    <b v="0"/>
    <n v="5"/>
    <b v="0"/>
    <s v="theater/plays"/>
    <x v="1"/>
    <x v="6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n v="20"/>
    <x v="0"/>
    <s v="USD"/>
    <n v="1416944760"/>
    <n v="1413527001"/>
    <b v="0"/>
    <n v="1"/>
    <b v="0"/>
    <s v="theater/plays"/>
    <x v="1"/>
    <x v="6"/>
    <x v="2905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n v="1"/>
    <x v="1"/>
    <s v="GBP"/>
    <n v="1434139887"/>
    <n v="1428955887"/>
    <b v="0"/>
    <n v="1"/>
    <b v="0"/>
    <s v="theater/plays"/>
    <x v="1"/>
    <x v="6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n v="46.928571428571431"/>
    <x v="0"/>
    <s v="USD"/>
    <n v="1435429626"/>
    <n v="1431973626"/>
    <b v="0"/>
    <n v="14"/>
    <b v="0"/>
    <s v="theater/plays"/>
    <x v="1"/>
    <x v="6"/>
    <x v="2907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n v="78.07692307692308"/>
    <x v="0"/>
    <s v="USD"/>
    <n v="1452827374"/>
    <n v="1450235374"/>
    <b v="0"/>
    <n v="26"/>
    <b v="0"/>
    <s v="theater/plays"/>
    <x v="1"/>
    <x v="6"/>
    <x v="2908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n v="1"/>
    <x v="0"/>
    <s v="USD"/>
    <n v="1410041339"/>
    <n v="1404857339"/>
    <b v="0"/>
    <n v="2"/>
    <b v="0"/>
    <s v="theater/plays"/>
    <x v="1"/>
    <x v="6"/>
    <x v="2909"/>
  </r>
  <r>
    <n v="2914"/>
    <s v="Hercules the Panto"/>
    <s v="Hercules must complete four challenges in order to meet the father he never knew"/>
    <n v="25000"/>
    <n v="1"/>
    <n v="4.0000000000000003E-5"/>
    <x v="2"/>
    <n v="1"/>
    <x v="1"/>
    <s v="GBP"/>
    <n v="1426365994"/>
    <n v="1421185594"/>
    <b v="0"/>
    <n v="1"/>
    <b v="0"/>
    <s v="theater/plays"/>
    <x v="1"/>
    <x v="6"/>
    <x v="2910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n v="203.66666666666666"/>
    <x v="1"/>
    <s v="GBP"/>
    <n v="1458117190"/>
    <n v="1455528790"/>
    <b v="0"/>
    <n v="3"/>
    <b v="0"/>
    <s v="theater/plays"/>
    <x v="1"/>
    <x v="6"/>
    <x v="2911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n v="20.714285714285715"/>
    <x v="1"/>
    <s v="GBP"/>
    <n v="1400498789"/>
    <n v="1398511589"/>
    <b v="0"/>
    <n v="7"/>
    <b v="0"/>
    <s v="theater/plays"/>
    <x v="1"/>
    <x v="6"/>
    <x v="2912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n v="48.555555555555557"/>
    <x v="0"/>
    <s v="USD"/>
    <n v="1442381847"/>
    <n v="1440826647"/>
    <b v="0"/>
    <n v="9"/>
    <b v="0"/>
    <s v="theater/plays"/>
    <x v="1"/>
    <x v="6"/>
    <x v="2913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n v="68.099999999999994"/>
    <x v="0"/>
    <s v="USD"/>
    <n v="1446131207"/>
    <n v="1443712007"/>
    <b v="0"/>
    <n v="20"/>
    <b v="0"/>
    <s v="theater/plays"/>
    <x v="1"/>
    <x v="6"/>
    <x v="2914"/>
  </r>
  <r>
    <n v="2919"/>
    <s v="While the Stars Fall"/>
    <s v="A full staged reading of a new play about a boy who learns how to be happy from the most unexpected person."/>
    <n v="600"/>
    <n v="51"/>
    <n v="8.5000000000000006E-2"/>
    <x v="2"/>
    <n v="8.5"/>
    <x v="0"/>
    <s v="USD"/>
    <n v="1407250329"/>
    <n v="1404658329"/>
    <b v="0"/>
    <n v="6"/>
    <b v="0"/>
    <s v="theater/plays"/>
    <x v="1"/>
    <x v="6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n v="51.615384615384613"/>
    <x v="5"/>
    <s v="CAD"/>
    <n v="1427306470"/>
    <n v="1424718070"/>
    <b v="0"/>
    <n v="13"/>
    <b v="0"/>
    <s v="theater/plays"/>
    <x v="1"/>
    <x v="6"/>
    <x v="291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n v="43"/>
    <x v="0"/>
    <s v="USD"/>
    <n v="1411679804"/>
    <n v="1409087804"/>
    <b v="0"/>
    <n v="3"/>
    <b v="1"/>
    <s v="theater/musical"/>
    <x v="1"/>
    <x v="40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n v="83.333333333333329"/>
    <x v="1"/>
    <s v="GBP"/>
    <n v="1431982727"/>
    <n v="1428094727"/>
    <b v="0"/>
    <n v="6"/>
    <b v="1"/>
    <s v="theater/musical"/>
    <x v="1"/>
    <x v="40"/>
    <x v="2918"/>
  </r>
  <r>
    <n v="2923"/>
    <s v="Kaylee's Senior Project"/>
    <s v="Spreading the love of theatre, one step at a time. I would like to produce a reading of one of my favorite musicals"/>
    <n v="300"/>
    <n v="300"/>
    <n v="1"/>
    <x v="0"/>
    <n v="30"/>
    <x v="0"/>
    <s v="USD"/>
    <n v="1422068400"/>
    <n v="1420774779"/>
    <b v="0"/>
    <n v="10"/>
    <b v="1"/>
    <s v="theater/musical"/>
    <x v="1"/>
    <x v="4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n v="175.51020408163265"/>
    <x v="0"/>
    <s v="USD"/>
    <n v="1431143940"/>
    <n v="1428585710"/>
    <b v="0"/>
    <n v="147"/>
    <b v="1"/>
    <s v="theater/musical"/>
    <x v="1"/>
    <x v="4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n v="231.66175879396985"/>
    <x v="0"/>
    <s v="USD"/>
    <n v="1410444068"/>
    <n v="1407852068"/>
    <b v="0"/>
    <n v="199"/>
    <b v="1"/>
    <s v="theater/musical"/>
    <x v="1"/>
    <x v="40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n v="75"/>
    <x v="0"/>
    <s v="USD"/>
    <n v="1424715779"/>
    <n v="1423506179"/>
    <b v="0"/>
    <n v="50"/>
    <b v="1"/>
    <s v="theater/musical"/>
    <x v="1"/>
    <x v="40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n v="112.14285714285714"/>
    <x v="0"/>
    <s v="USD"/>
    <n v="1405400400"/>
    <n v="1402934629"/>
    <b v="0"/>
    <n v="21"/>
    <b v="1"/>
    <s v="theater/musical"/>
    <x v="1"/>
    <x v="40"/>
    <x v="2923"/>
  </r>
  <r>
    <n v="2928"/>
    <s v="Music Theatre of Idaho Presents &quot;A Year with Frog and Toad"/>
    <s v="This is a touring production for schools in the Treasure Valley!"/>
    <n v="1000"/>
    <n v="1000"/>
    <n v="1"/>
    <x v="0"/>
    <n v="41.666666666666664"/>
    <x v="0"/>
    <s v="USD"/>
    <n v="1457135846"/>
    <n v="1454543846"/>
    <b v="0"/>
    <n v="24"/>
    <b v="1"/>
    <s v="theater/musical"/>
    <x v="1"/>
    <x v="40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n v="255.17343750000001"/>
    <x v="0"/>
    <s v="USD"/>
    <n v="1401024758"/>
    <n v="1398432758"/>
    <b v="0"/>
    <n v="32"/>
    <b v="1"/>
    <s v="theater/musical"/>
    <x v="1"/>
    <x v="40"/>
    <x v="2925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n v="162.7741935483871"/>
    <x v="1"/>
    <s v="GBP"/>
    <n v="1431007264"/>
    <n v="1428415264"/>
    <b v="0"/>
    <n v="62"/>
    <b v="1"/>
    <s v="theater/musical"/>
    <x v="1"/>
    <x v="4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n v="88.333333333333329"/>
    <x v="5"/>
    <s v="CAD"/>
    <n v="1410761280"/>
    <n v="1408604363"/>
    <b v="0"/>
    <n v="9"/>
    <b v="1"/>
    <s v="theater/musical"/>
    <x v="1"/>
    <x v="4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n v="85.736842105263165"/>
    <x v="2"/>
    <s v="AUD"/>
    <n v="1424516400"/>
    <n v="1421812637"/>
    <b v="0"/>
    <n v="38"/>
    <b v="1"/>
    <s v="theater/musical"/>
    <x v="1"/>
    <x v="4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n v="47.574074074074076"/>
    <x v="0"/>
    <s v="USD"/>
    <n v="1465081053"/>
    <n v="1462489053"/>
    <b v="0"/>
    <n v="54"/>
    <b v="1"/>
    <s v="theater/musical"/>
    <x v="1"/>
    <x v="40"/>
    <x v="2929"/>
  </r>
  <r>
    <n v="2934"/>
    <s v="Songs for a New World"/>
    <s v="Powerful community theatre production of Jason Robert Brown's &quot;Songs for a New World&quot; in London, Ontario."/>
    <n v="2500"/>
    <n v="2700"/>
    <n v="1.08"/>
    <x v="0"/>
    <n v="72.972972972972968"/>
    <x v="5"/>
    <s v="CAD"/>
    <n v="1402845364"/>
    <n v="1400253364"/>
    <b v="0"/>
    <n v="37"/>
    <b v="1"/>
    <s v="theater/musical"/>
    <x v="1"/>
    <x v="40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n v="90.538461538461533"/>
    <x v="0"/>
    <s v="USD"/>
    <n v="1472490000"/>
    <n v="1467468008"/>
    <b v="0"/>
    <n v="39"/>
    <b v="1"/>
    <s v="theater/musical"/>
    <x v="1"/>
    <x v="4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n v="37.647058823529413"/>
    <x v="0"/>
    <s v="USD"/>
    <n v="1413176340"/>
    <n v="1412091423"/>
    <b v="0"/>
    <n v="34"/>
    <b v="1"/>
    <s v="theater/musical"/>
    <x v="1"/>
    <x v="40"/>
    <x v="2932"/>
  </r>
  <r>
    <n v="2937"/>
    <s v="UCAS"/>
    <s v="UCAS is a new British musical premiering at the Edinburgh Fringe Festival 2014."/>
    <n v="1500"/>
    <n v="2000"/>
    <n v="1.3333333333333333"/>
    <x v="0"/>
    <n v="36.363636363636367"/>
    <x v="1"/>
    <s v="GBP"/>
    <n v="1405249113"/>
    <n v="1402657113"/>
    <b v="0"/>
    <n v="55"/>
    <b v="1"/>
    <s v="theater/musical"/>
    <x v="1"/>
    <x v="40"/>
    <x v="2933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n v="126.71875"/>
    <x v="0"/>
    <s v="USD"/>
    <n v="1422636814"/>
    <n v="1420044814"/>
    <b v="0"/>
    <n v="32"/>
    <b v="1"/>
    <s v="theater/musical"/>
    <x v="1"/>
    <x v="40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n v="329.2"/>
    <x v="0"/>
    <s v="USD"/>
    <n v="1409187600"/>
    <n v="1406316312"/>
    <b v="0"/>
    <n v="25"/>
    <b v="1"/>
    <s v="theater/musical"/>
    <x v="1"/>
    <x v="4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n v="81.242424242424249"/>
    <x v="0"/>
    <s v="USD"/>
    <n v="1421606018"/>
    <n v="1418150018"/>
    <b v="0"/>
    <n v="33"/>
    <b v="1"/>
    <s v="theater/musical"/>
    <x v="1"/>
    <x v="40"/>
    <x v="2936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n v="1"/>
    <x v="0"/>
    <s v="USD"/>
    <n v="1425250955"/>
    <n v="1422658955"/>
    <b v="0"/>
    <n v="1"/>
    <b v="0"/>
    <s v="theater/spaces"/>
    <x v="1"/>
    <x v="38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n v="202.22772277227722"/>
    <x v="5"/>
    <s v="CAD"/>
    <n v="1450297080"/>
    <n v="1448565459"/>
    <b v="0"/>
    <n v="202"/>
    <b v="0"/>
    <s v="theater/spaces"/>
    <x v="1"/>
    <x v="38"/>
    <x v="29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e v="#DIV/0!"/>
    <x v="0"/>
    <s v="USD"/>
    <n v="1428894380"/>
    <n v="1426302380"/>
    <b v="0"/>
    <n v="0"/>
    <b v="0"/>
    <s v="theater/spaces"/>
    <x v="1"/>
    <x v="38"/>
    <x v="2939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n v="100"/>
    <x v="0"/>
    <s v="USD"/>
    <n v="1433714198"/>
    <n v="1431122198"/>
    <b v="0"/>
    <n v="1"/>
    <b v="0"/>
    <s v="theater/spaces"/>
    <x v="1"/>
    <x v="38"/>
    <x v="294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e v="#DIV/0!"/>
    <x v="0"/>
    <s v="USD"/>
    <n v="1432437660"/>
    <n v="1429845660"/>
    <b v="0"/>
    <n v="0"/>
    <b v="0"/>
    <s v="theater/spaces"/>
    <x v="1"/>
    <x v="38"/>
    <x v="2941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n v="1"/>
    <x v="1"/>
    <s v="GBP"/>
    <n v="1471265092"/>
    <n v="1468673092"/>
    <b v="0"/>
    <n v="2"/>
    <b v="0"/>
    <s v="theater/spaces"/>
    <x v="1"/>
    <x v="38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n v="82.461538461538467"/>
    <x v="0"/>
    <s v="USD"/>
    <n v="1480007460"/>
    <n v="1475760567"/>
    <b v="0"/>
    <n v="13"/>
    <b v="0"/>
    <s v="theater/spaces"/>
    <x v="1"/>
    <x v="38"/>
    <x v="2943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n v="2.6666666666666665"/>
    <x v="0"/>
    <s v="USD"/>
    <n v="1433259293"/>
    <n v="1428075293"/>
    <b v="0"/>
    <n v="9"/>
    <b v="0"/>
    <s v="theater/spaces"/>
    <x v="1"/>
    <x v="3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n v="12.5"/>
    <x v="0"/>
    <s v="USD"/>
    <n v="1447965917"/>
    <n v="1445370317"/>
    <b v="0"/>
    <n v="2"/>
    <b v="0"/>
    <s v="theater/spaces"/>
    <x v="1"/>
    <x v="38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e v="#DIV/0!"/>
    <x v="0"/>
    <s v="USD"/>
    <n v="1453538752"/>
    <n v="1450946752"/>
    <b v="0"/>
    <n v="0"/>
    <b v="0"/>
    <s v="theater/spaces"/>
    <x v="1"/>
    <x v="38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n v="18.896551724137932"/>
    <x v="0"/>
    <s v="USD"/>
    <n v="1412536573"/>
    <n v="1408648573"/>
    <b v="0"/>
    <n v="58"/>
    <b v="0"/>
    <s v="theater/spaces"/>
    <x v="1"/>
    <x v="38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n v="200.625"/>
    <x v="0"/>
    <s v="USD"/>
    <n v="1476676800"/>
    <n v="1473957239"/>
    <b v="0"/>
    <n v="8"/>
    <b v="0"/>
    <s v="theater/spaces"/>
    <x v="1"/>
    <x v="38"/>
    <x v="294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n v="201.66666666666666"/>
    <x v="0"/>
    <s v="USD"/>
    <n v="1444330821"/>
    <n v="1441738821"/>
    <b v="0"/>
    <n v="3"/>
    <b v="0"/>
    <s v="theater/spaces"/>
    <x v="1"/>
    <x v="38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e v="#DIV/0!"/>
    <x v="0"/>
    <s v="USD"/>
    <n v="1489669203"/>
    <n v="1487944803"/>
    <b v="0"/>
    <n v="0"/>
    <b v="0"/>
    <s v="theater/spaces"/>
    <x v="1"/>
    <x v="38"/>
    <x v="2950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n v="65"/>
    <x v="0"/>
    <s v="USD"/>
    <n v="1434476849"/>
    <n v="1431884849"/>
    <b v="0"/>
    <n v="11"/>
    <b v="0"/>
    <s v="theater/spaces"/>
    <x v="1"/>
    <x v="38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n v="66.099999999999994"/>
    <x v="0"/>
    <s v="USD"/>
    <n v="1462402850"/>
    <n v="1459810850"/>
    <b v="0"/>
    <n v="20"/>
    <b v="0"/>
    <s v="theater/spaces"/>
    <x v="1"/>
    <x v="38"/>
    <x v="2952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n v="93.333333333333329"/>
    <x v="0"/>
    <s v="USD"/>
    <n v="1427498172"/>
    <n v="1422317772"/>
    <b v="0"/>
    <n v="3"/>
    <b v="0"/>
    <s v="theater/spaces"/>
    <x v="1"/>
    <x v="38"/>
    <x v="2953"/>
  </r>
  <r>
    <n v="2958"/>
    <s v="Uprising Theater (Canceled)"/>
    <s v="Chicago Based Theater Company and Venue Dedicated to Social Justice and Mainstreaming the Palestinian Narrative"/>
    <n v="80000"/>
    <n v="0"/>
    <n v="0"/>
    <x v="1"/>
    <e v="#DIV/0!"/>
    <x v="0"/>
    <s v="USD"/>
    <n v="1462729317"/>
    <n v="1457548917"/>
    <b v="0"/>
    <n v="0"/>
    <b v="0"/>
    <s v="theater/spaces"/>
    <x v="1"/>
    <x v="3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e v="#DIV/0!"/>
    <x v="1"/>
    <s v="GBP"/>
    <n v="1465258325"/>
    <n v="1462666325"/>
    <b v="0"/>
    <n v="0"/>
    <b v="0"/>
    <s v="theater/spaces"/>
    <x v="1"/>
    <x v="38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e v="#DIV/0!"/>
    <x v="0"/>
    <s v="USD"/>
    <n v="1410459023"/>
    <n v="1407867023"/>
    <b v="0"/>
    <n v="0"/>
    <b v="0"/>
    <s v="theater/spaces"/>
    <x v="1"/>
    <x v="38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n v="50.75"/>
    <x v="0"/>
    <s v="USD"/>
    <n v="1427342400"/>
    <n v="1424927159"/>
    <b v="0"/>
    <n v="108"/>
    <b v="1"/>
    <s v="theater/plays"/>
    <x v="1"/>
    <x v="6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n v="60.9"/>
    <x v="0"/>
    <s v="USD"/>
    <n v="1425193140"/>
    <n v="1422769906"/>
    <b v="0"/>
    <n v="20"/>
    <b v="1"/>
    <s v="theater/plays"/>
    <x v="1"/>
    <x v="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n v="109.03061224489795"/>
    <x v="0"/>
    <s v="USD"/>
    <n v="1435835824"/>
    <n v="1433243824"/>
    <b v="0"/>
    <n v="98"/>
    <b v="1"/>
    <s v="theater/plays"/>
    <x v="1"/>
    <x v="6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n v="25.692295918367346"/>
    <x v="0"/>
    <s v="USD"/>
    <n v="1407360720"/>
    <n v="1404769819"/>
    <b v="0"/>
    <n v="196"/>
    <b v="1"/>
    <s v="theater/plays"/>
    <x v="1"/>
    <x v="6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n v="41.92307692307692"/>
    <x v="0"/>
    <s v="USD"/>
    <n v="1436290233"/>
    <n v="1433698233"/>
    <b v="0"/>
    <n v="39"/>
    <b v="1"/>
    <s v="theater/plays"/>
    <x v="1"/>
    <x v="6"/>
    <x v="2961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n v="88.7734375"/>
    <x v="0"/>
    <s v="USD"/>
    <n v="1442425412"/>
    <n v="1439833412"/>
    <b v="0"/>
    <n v="128"/>
    <b v="1"/>
    <s v="theater/plays"/>
    <x v="1"/>
    <x v="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n v="80.225352112676063"/>
    <x v="0"/>
    <s v="USD"/>
    <n v="1425872692"/>
    <n v="1423284292"/>
    <b v="0"/>
    <n v="71"/>
    <b v="1"/>
    <s v="theater/plays"/>
    <x v="1"/>
    <x v="6"/>
    <x v="2963"/>
  </r>
  <r>
    <n v="2968"/>
    <s v="The Curse of the Babywoman @ FringeNYC"/>
    <s v="The Curse of the Babywoman is real â€” and it is coming to FringeNYC this August."/>
    <n v="3500"/>
    <n v="3710"/>
    <n v="1.06"/>
    <x v="0"/>
    <n v="78.936170212765958"/>
    <x v="0"/>
    <s v="USD"/>
    <n v="1471406340"/>
    <n v="1470227660"/>
    <b v="0"/>
    <n v="47"/>
    <b v="1"/>
    <s v="theater/plays"/>
    <x v="1"/>
    <x v="6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n v="95.588235294117652"/>
    <x v="5"/>
    <s v="CAD"/>
    <n v="1430693460"/>
    <n v="1428087153"/>
    <b v="0"/>
    <n v="17"/>
    <b v="1"/>
    <s v="theater/plays"/>
    <x v="1"/>
    <x v="6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n v="69.890109890109883"/>
    <x v="0"/>
    <s v="USD"/>
    <n v="1405699451"/>
    <n v="1403107451"/>
    <b v="0"/>
    <n v="91"/>
    <b v="1"/>
    <s v="theater/plays"/>
    <x v="1"/>
    <x v="6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n v="74.534883720930239"/>
    <x v="0"/>
    <s v="USD"/>
    <n v="1409500078"/>
    <n v="1406908078"/>
    <b v="0"/>
    <n v="43"/>
    <b v="1"/>
    <s v="theater/plays"/>
    <x v="1"/>
    <x v="6"/>
    <x v="2967"/>
  </r>
  <r>
    <n v="2972"/>
    <s v="A Bad Plan"/>
    <s v="A group of artists. A mythical art piece. A harrowing quest. And some margaritas."/>
    <n v="2000"/>
    <n v="2107"/>
    <n v="1.0535000000000001"/>
    <x v="0"/>
    <n v="123.94117647058823"/>
    <x v="0"/>
    <s v="USD"/>
    <n v="1480899600"/>
    <n v="1479609520"/>
    <b v="0"/>
    <n v="17"/>
    <b v="1"/>
    <s v="theater/plays"/>
    <x v="1"/>
    <x v="6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n v="264.84848484848487"/>
    <x v="0"/>
    <s v="USD"/>
    <n v="1451620800"/>
    <n v="1449171508"/>
    <b v="0"/>
    <n v="33"/>
    <b v="1"/>
    <s v="theater/plays"/>
    <x v="1"/>
    <x v="6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n v="58.620689655172413"/>
    <x v="0"/>
    <s v="USD"/>
    <n v="1411695300"/>
    <n v="1409275671"/>
    <b v="0"/>
    <n v="87"/>
    <b v="1"/>
    <s v="theater/plays"/>
    <x v="1"/>
    <x v="6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n v="70.884955752212392"/>
    <x v="0"/>
    <s v="USD"/>
    <n v="1417057200"/>
    <n v="1414599886"/>
    <b v="0"/>
    <n v="113"/>
    <b v="1"/>
    <s v="theater/plays"/>
    <x v="1"/>
    <x v="6"/>
    <x v="2971"/>
  </r>
  <r>
    <n v="2976"/>
    <s v="Pizza Delique"/>
    <s v="A play that addresses an important social issue, brought to light by members of the UoM Drama Society."/>
    <n v="70"/>
    <n v="120"/>
    <n v="1.7142857142857142"/>
    <x v="0"/>
    <n v="8.5714285714285712"/>
    <x v="1"/>
    <s v="GBP"/>
    <n v="1457870400"/>
    <n v="1456421530"/>
    <b v="0"/>
    <n v="14"/>
    <b v="1"/>
    <s v="theater/plays"/>
    <x v="1"/>
    <x v="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n v="113.56666666666666"/>
    <x v="0"/>
    <s v="USD"/>
    <n v="1427076840"/>
    <n v="1421960934"/>
    <b v="0"/>
    <n v="30"/>
    <b v="1"/>
    <s v="theater/plays"/>
    <x v="1"/>
    <x v="6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n v="60.6875"/>
    <x v="0"/>
    <s v="USD"/>
    <n v="1413784740"/>
    <n v="1412954547"/>
    <b v="0"/>
    <n v="16"/>
    <b v="1"/>
    <s v="theater/plays"/>
    <x v="1"/>
    <x v="6"/>
    <x v="2974"/>
  </r>
  <r>
    <n v="2979"/>
    <s v="'ART'"/>
    <s v="Dear Stone returns with Yasmina Reza's 'ART', a compelling, clever exploration of friendship under duress. Thanks for watching!"/>
    <n v="5000"/>
    <n v="5070"/>
    <n v="1.014"/>
    <x v="0"/>
    <n v="110.21739130434783"/>
    <x v="0"/>
    <s v="USD"/>
    <n v="1420524000"/>
    <n v="1419104823"/>
    <b v="0"/>
    <n v="46"/>
    <b v="1"/>
    <s v="theater/plays"/>
    <x v="1"/>
    <x v="6"/>
    <x v="2975"/>
  </r>
  <r>
    <n v="2980"/>
    <s v="INDEPENDENCE NYC"/>
    <s v="1 director, 4 actors, and a whole lotta determination. Help us bring this brilliant story to the heart of NYC!"/>
    <n v="3000"/>
    <n v="3275"/>
    <n v="1.0916666666666666"/>
    <x v="0"/>
    <n v="136.45833333333334"/>
    <x v="0"/>
    <s v="USD"/>
    <n v="1440381600"/>
    <n v="1438639130"/>
    <b v="0"/>
    <n v="24"/>
    <b v="1"/>
    <s v="theater/plays"/>
    <x v="1"/>
    <x v="6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n v="53.164948453608247"/>
    <x v="17"/>
    <s v="EUR"/>
    <n v="1443014756"/>
    <n v="1439126756"/>
    <b v="1"/>
    <n v="97"/>
    <b v="1"/>
    <s v="theater/spaces"/>
    <x v="1"/>
    <x v="38"/>
    <x v="2977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n v="86.491525423728817"/>
    <x v="1"/>
    <s v="GBP"/>
    <n v="1455208143"/>
    <n v="1452616143"/>
    <b v="1"/>
    <n v="59"/>
    <b v="1"/>
    <s v="theater/spaces"/>
    <x v="1"/>
    <x v="38"/>
    <x v="297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n v="155.23827397260274"/>
    <x v="0"/>
    <s v="USD"/>
    <n v="1415722236"/>
    <n v="1410534636"/>
    <b v="1"/>
    <n v="1095"/>
    <b v="1"/>
    <s v="theater/spaces"/>
    <x v="1"/>
    <x v="38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n v="115.08256880733946"/>
    <x v="0"/>
    <s v="USD"/>
    <n v="1472020881"/>
    <n v="1469428881"/>
    <b v="1"/>
    <n v="218"/>
    <b v="1"/>
    <s v="theater/spaces"/>
    <x v="1"/>
    <x v="38"/>
    <x v="2980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n v="109.5945945945946"/>
    <x v="4"/>
    <s v="NZD"/>
    <n v="1477886400"/>
    <n v="1476228128"/>
    <b v="0"/>
    <n v="111"/>
    <b v="1"/>
    <s v="theater/spaces"/>
    <x v="1"/>
    <x v="38"/>
    <x v="2981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n v="45.214285714285715"/>
    <x v="1"/>
    <s v="GBP"/>
    <n v="1462100406"/>
    <n v="1456920006"/>
    <b v="0"/>
    <n v="56"/>
    <b v="1"/>
    <s v="theater/spaces"/>
    <x v="1"/>
    <x v="38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n v="104.15169811320754"/>
    <x v="0"/>
    <s v="USD"/>
    <n v="1476316800"/>
    <n v="1473837751"/>
    <b v="0"/>
    <n v="265"/>
    <b v="1"/>
    <s v="theater/spaces"/>
    <x v="1"/>
    <x v="38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n v="35.714285714285715"/>
    <x v="1"/>
    <s v="GBP"/>
    <n v="1466412081"/>
    <n v="1463820081"/>
    <b v="0"/>
    <n v="28"/>
    <b v="1"/>
    <s v="theater/spaces"/>
    <x v="1"/>
    <x v="38"/>
    <x v="2984"/>
  </r>
  <r>
    <n v="2989"/>
    <s v="Let's Light Up The Gem!"/>
    <s v="Bring the movies back to Bethel, Maine."/>
    <n v="20000"/>
    <n v="35307"/>
    <n v="1.76535"/>
    <x v="0"/>
    <n v="96.997252747252745"/>
    <x v="0"/>
    <s v="USD"/>
    <n v="1450673940"/>
    <n v="1448756962"/>
    <b v="0"/>
    <n v="364"/>
    <b v="1"/>
    <s v="theater/spaces"/>
    <x v="1"/>
    <x v="38"/>
    <x v="2985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n v="370.37037037037038"/>
    <x v="0"/>
    <s v="USD"/>
    <n v="1452174420"/>
    <n v="1449150420"/>
    <b v="0"/>
    <n v="27"/>
    <b v="1"/>
    <s v="theater/spaces"/>
    <x v="1"/>
    <x v="38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n v="94.408602150537632"/>
    <x v="0"/>
    <s v="USD"/>
    <n v="1485547530"/>
    <n v="1483646730"/>
    <b v="0"/>
    <n v="93"/>
    <b v="1"/>
    <s v="theater/spaces"/>
    <x v="1"/>
    <x v="38"/>
    <x v="2987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n v="48.984375"/>
    <x v="0"/>
    <s v="USD"/>
    <n v="1476037510"/>
    <n v="1473445510"/>
    <b v="0"/>
    <n v="64"/>
    <b v="1"/>
    <s v="theater/spaces"/>
    <x v="1"/>
    <x v="38"/>
    <x v="2988"/>
  </r>
  <r>
    <n v="2993"/>
    <s v="TRUE WEST: Think, Dog! Productions"/>
    <s v="Help us build the Kitchen from Hell!"/>
    <n v="1000"/>
    <n v="1003"/>
    <n v="1.0029999999999999"/>
    <x v="0"/>
    <n v="45.590909090909093"/>
    <x v="0"/>
    <s v="USD"/>
    <n v="1455998867"/>
    <n v="1453406867"/>
    <b v="0"/>
    <n v="22"/>
    <b v="1"/>
    <s v="theater/spaces"/>
    <x v="1"/>
    <x v="38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n v="23.275254237288134"/>
    <x v="1"/>
    <s v="GBP"/>
    <n v="1412335772"/>
    <n v="1409743772"/>
    <b v="0"/>
    <n v="59"/>
    <b v="1"/>
    <s v="theater/spaces"/>
    <x v="1"/>
    <x v="38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n v="63.2289156626506"/>
    <x v="0"/>
    <s v="USD"/>
    <n v="1484841471"/>
    <n v="1482249471"/>
    <b v="0"/>
    <n v="249"/>
    <b v="1"/>
    <s v="theater/spaces"/>
    <x v="1"/>
    <x v="38"/>
    <x v="2991"/>
  </r>
  <r>
    <n v="2996"/>
    <s v="Sea Tea Improv's Comedy Theater in Hartford, CT"/>
    <s v="A permanent home for comedy in Connecticut in the heart of downtown Hartford."/>
    <n v="35000"/>
    <n v="60180"/>
    <n v="1.7194285714285715"/>
    <x v="0"/>
    <n v="153.5204081632653"/>
    <x v="0"/>
    <s v="USD"/>
    <n v="1432677240"/>
    <n v="1427493240"/>
    <b v="0"/>
    <n v="392"/>
    <b v="1"/>
    <s v="theater/spaces"/>
    <x v="1"/>
    <x v="38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n v="90.2"/>
    <x v="0"/>
    <s v="USD"/>
    <n v="1488171540"/>
    <n v="1486661793"/>
    <b v="0"/>
    <n v="115"/>
    <b v="1"/>
    <s v="theater/spaces"/>
    <x v="1"/>
    <x v="38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n v="118.97113163972287"/>
    <x v="0"/>
    <s v="USD"/>
    <n v="1402892700"/>
    <n v="1400474329"/>
    <b v="0"/>
    <n v="433"/>
    <b v="1"/>
    <s v="theater/spaces"/>
    <x v="1"/>
    <x v="38"/>
    <x v="2994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n v="80.25"/>
    <x v="0"/>
    <s v="USD"/>
    <n v="1488333600"/>
    <n v="1487094360"/>
    <b v="0"/>
    <n v="20"/>
    <b v="1"/>
    <s v="theater/spaces"/>
    <x v="1"/>
    <x v="38"/>
    <x v="807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n v="62.5"/>
    <x v="0"/>
    <s v="USD"/>
    <n v="1485885600"/>
    <n v="1484682670"/>
    <b v="0"/>
    <n v="8"/>
    <b v="1"/>
    <s v="theater/spaces"/>
    <x v="1"/>
    <x v="38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n v="131.37719999999999"/>
    <x v="0"/>
    <s v="USD"/>
    <n v="1468445382"/>
    <n v="1465853382"/>
    <b v="0"/>
    <n v="175"/>
    <b v="1"/>
    <s v="theater/spaces"/>
    <x v="1"/>
    <x v="38"/>
    <x v="2996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n v="73.032980769230775"/>
    <x v="0"/>
    <s v="USD"/>
    <n v="1356552252"/>
    <n v="1353960252"/>
    <b v="0"/>
    <n v="104"/>
    <b v="1"/>
    <s v="theater/spaces"/>
    <x v="1"/>
    <x v="38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n v="178.52941176470588"/>
    <x v="0"/>
    <s v="USD"/>
    <n v="1456811940"/>
    <n v="1454098976"/>
    <b v="0"/>
    <n v="17"/>
    <b v="1"/>
    <s v="theater/spaces"/>
    <x v="1"/>
    <x v="38"/>
    <x v="299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n v="162.90974729241879"/>
    <x v="0"/>
    <s v="USD"/>
    <n v="1416089324"/>
    <n v="1413493724"/>
    <b v="0"/>
    <n v="277"/>
    <b v="1"/>
    <s v="theater/spaces"/>
    <x v="1"/>
    <x v="38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n v="108.24237288135593"/>
    <x v="0"/>
    <s v="USD"/>
    <n v="1412611905"/>
    <n v="1410019905"/>
    <b v="0"/>
    <n v="118"/>
    <b v="1"/>
    <s v="theater/spaces"/>
    <x v="1"/>
    <x v="38"/>
    <x v="3000"/>
  </r>
  <r>
    <n v="3006"/>
    <s v="ONTARIO STREET THEATRE in Port Hope."/>
    <s v="We're an affordable theatre and rental space that can be molded into anything by anyone."/>
    <n v="8000"/>
    <n v="8620"/>
    <n v="1.0774999999999999"/>
    <x v="0"/>
    <n v="88.865979381443296"/>
    <x v="5"/>
    <s v="CAD"/>
    <n v="1418580591"/>
    <n v="1415988591"/>
    <b v="0"/>
    <n v="97"/>
    <b v="1"/>
    <s v="theater/spaces"/>
    <x v="1"/>
    <x v="38"/>
    <x v="3001"/>
  </r>
  <r>
    <n v="3007"/>
    <s v="Bethlem"/>
    <s v="Consuite for 2015 CoreCon.  An adventure into insanity."/>
    <n v="600"/>
    <n v="1080"/>
    <n v="1.8"/>
    <x v="0"/>
    <n v="54"/>
    <x v="0"/>
    <s v="USD"/>
    <n v="1429938683"/>
    <n v="1428124283"/>
    <b v="0"/>
    <n v="20"/>
    <b v="1"/>
    <s v="theater/spaces"/>
    <x v="1"/>
    <x v="38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n v="116.73076923076923"/>
    <x v="0"/>
    <s v="USD"/>
    <n v="1453352719"/>
    <n v="1450760719"/>
    <b v="0"/>
    <n v="26"/>
    <b v="1"/>
    <s v="theater/spaces"/>
    <x v="1"/>
    <x v="38"/>
    <x v="3003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n v="233.8984375"/>
    <x v="0"/>
    <s v="USD"/>
    <n v="1417012840"/>
    <n v="1414417240"/>
    <b v="0"/>
    <n v="128"/>
    <b v="1"/>
    <s v="theater/spaces"/>
    <x v="1"/>
    <x v="38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n v="158"/>
    <x v="0"/>
    <s v="USD"/>
    <n v="1424548719"/>
    <n v="1419364719"/>
    <b v="0"/>
    <n v="15"/>
    <b v="1"/>
    <s v="theater/spaces"/>
    <x v="1"/>
    <x v="38"/>
    <x v="3005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n v="14.84"/>
    <x v="3"/>
    <s v="EUR"/>
    <n v="1450911540"/>
    <n v="1448536516"/>
    <b v="0"/>
    <n v="25"/>
    <b v="1"/>
    <s v="theater/spaces"/>
    <x v="1"/>
    <x v="38"/>
    <x v="3006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n v="85.181818181818187"/>
    <x v="0"/>
    <s v="USD"/>
    <n v="1423587130"/>
    <n v="1421772730"/>
    <b v="0"/>
    <n v="55"/>
    <b v="1"/>
    <s v="theater/spaces"/>
    <x v="1"/>
    <x v="38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n v="146.69158878504672"/>
    <x v="0"/>
    <s v="USD"/>
    <n v="1434917049"/>
    <n v="1432325049"/>
    <b v="0"/>
    <n v="107"/>
    <b v="1"/>
    <s v="theater/spaces"/>
    <x v="1"/>
    <x v="38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n v="50.764811490125673"/>
    <x v="0"/>
    <s v="USD"/>
    <n v="1415163600"/>
    <n v="1412737080"/>
    <b v="0"/>
    <n v="557"/>
    <b v="1"/>
    <s v="theater/spaces"/>
    <x v="1"/>
    <x v="38"/>
    <x v="3009"/>
  </r>
  <r>
    <n v="3015"/>
    <s v="A Sign for 34 West"/>
    <s v="We're turning an old yogurt shop into a live theater in downtown Charleston.   Please help us hang our sign!"/>
    <n v="3400"/>
    <n v="3508"/>
    <n v="1.0317647058823529"/>
    <x v="0"/>
    <n v="87.7"/>
    <x v="0"/>
    <s v="USD"/>
    <n v="1402459200"/>
    <n v="1401125238"/>
    <b v="0"/>
    <n v="40"/>
    <b v="1"/>
    <s v="theater/spaces"/>
    <x v="1"/>
    <x v="3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n v="242.27777777777777"/>
    <x v="0"/>
    <s v="USD"/>
    <n v="1405688952"/>
    <n v="1400504952"/>
    <b v="0"/>
    <n v="36"/>
    <b v="1"/>
    <s v="theater/spaces"/>
    <x v="1"/>
    <x v="38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n v="146.44654088050314"/>
    <x v="0"/>
    <s v="USD"/>
    <n v="1408566243"/>
    <n v="1405974243"/>
    <b v="0"/>
    <n v="159"/>
    <b v="1"/>
    <s v="theater/spaces"/>
    <x v="1"/>
    <x v="38"/>
    <x v="3012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n v="103.17073170731707"/>
    <x v="6"/>
    <s v="EUR"/>
    <n v="1437429600"/>
    <n v="1433747376"/>
    <b v="0"/>
    <n v="41"/>
    <b v="1"/>
    <s v="theater/spaces"/>
    <x v="1"/>
    <x v="3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n v="80.464601769911511"/>
    <x v="0"/>
    <s v="USD"/>
    <n v="1401159600"/>
    <n v="1398801620"/>
    <b v="0"/>
    <n v="226"/>
    <b v="1"/>
    <s v="theater/spaces"/>
    <x v="1"/>
    <x v="38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n v="234.66666666666666"/>
    <x v="0"/>
    <s v="USD"/>
    <n v="1439583533"/>
    <n v="1434399533"/>
    <b v="0"/>
    <n v="30"/>
    <b v="1"/>
    <s v="theater/spaces"/>
    <x v="1"/>
    <x v="38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n v="50.689320388349515"/>
    <x v="0"/>
    <s v="USD"/>
    <n v="1479794340"/>
    <n v="1476715869"/>
    <b v="0"/>
    <n v="103"/>
    <b v="1"/>
    <s v="theater/spaces"/>
    <x v="1"/>
    <x v="38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n v="162.70967741935485"/>
    <x v="0"/>
    <s v="USD"/>
    <n v="1472338409"/>
    <n v="1468450409"/>
    <b v="0"/>
    <n v="62"/>
    <b v="1"/>
    <s v="theater/spaces"/>
    <x v="1"/>
    <x v="38"/>
    <x v="3017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n v="120.16666666666667"/>
    <x v="1"/>
    <s v="GBP"/>
    <n v="1434039186"/>
    <n v="1430151186"/>
    <b v="0"/>
    <n v="6"/>
    <b v="1"/>
    <s v="theater/spaces"/>
    <x v="1"/>
    <x v="38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n v="67.697802197802204"/>
    <x v="0"/>
    <s v="USD"/>
    <n v="1349567475"/>
    <n v="1346975475"/>
    <b v="0"/>
    <n v="182"/>
    <b v="1"/>
    <s v="theater/spaces"/>
    <x v="1"/>
    <x v="38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n v="52.103448275862071"/>
    <x v="1"/>
    <s v="GBP"/>
    <n v="1401465600"/>
    <n v="1399032813"/>
    <b v="0"/>
    <n v="145"/>
    <b v="1"/>
    <s v="theater/spaces"/>
    <x v="1"/>
    <x v="38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n v="51.6"/>
    <x v="1"/>
    <s v="GBP"/>
    <n v="1488538892"/>
    <n v="1487329292"/>
    <b v="0"/>
    <n v="25"/>
    <b v="1"/>
    <s v="theater/spaces"/>
    <x v="1"/>
    <x v="38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n v="164.3"/>
    <x v="0"/>
    <s v="USD"/>
    <n v="1426866851"/>
    <n v="1424278451"/>
    <b v="0"/>
    <n v="320"/>
    <b v="1"/>
    <s v="theater/spaces"/>
    <x v="1"/>
    <x v="38"/>
    <x v="3022"/>
  </r>
  <r>
    <n v="3028"/>
    <s v="A Home for Vegas Theatre Hub"/>
    <s v="We have a space! Help us fill it with a stage, chairs, gear and audiences' laughter!"/>
    <n v="5000"/>
    <n v="8401"/>
    <n v="1.6801999999999999"/>
    <x v="0"/>
    <n v="84.858585858585855"/>
    <x v="0"/>
    <s v="USD"/>
    <n v="1471242025"/>
    <n v="1468650025"/>
    <b v="0"/>
    <n v="99"/>
    <b v="1"/>
    <s v="theater/spaces"/>
    <x v="1"/>
    <x v="3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n v="94.548850574712645"/>
    <x v="0"/>
    <s v="USD"/>
    <n v="1416285300"/>
    <n v="1413824447"/>
    <b v="0"/>
    <n v="348"/>
    <b v="1"/>
    <s v="theater/spaces"/>
    <x v="1"/>
    <x v="38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n v="45.536585365853661"/>
    <x v="0"/>
    <s v="USD"/>
    <n v="1442426171"/>
    <n v="1439834171"/>
    <b v="0"/>
    <n v="41"/>
    <b v="1"/>
    <s v="theater/spaces"/>
    <x v="1"/>
    <x v="38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n v="51.724137931034484"/>
    <x v="0"/>
    <s v="USD"/>
    <n v="1476479447"/>
    <n v="1471295447"/>
    <b v="0"/>
    <n v="29"/>
    <b v="1"/>
    <s v="theater/spaces"/>
    <x v="1"/>
    <x v="38"/>
    <x v="3026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n v="50.88"/>
    <x v="0"/>
    <s v="USD"/>
    <n v="1441933459"/>
    <n v="1439341459"/>
    <b v="0"/>
    <n v="25"/>
    <b v="1"/>
    <s v="theater/spaces"/>
    <x v="1"/>
    <x v="38"/>
    <x v="3027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n v="191.13043478260869"/>
    <x v="0"/>
    <s v="USD"/>
    <n v="1471487925"/>
    <n v="1468895925"/>
    <b v="0"/>
    <n v="23"/>
    <b v="1"/>
    <s v="theater/spaces"/>
    <x v="1"/>
    <x v="38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n v="89.314285714285717"/>
    <x v="0"/>
    <s v="USD"/>
    <n v="1477972740"/>
    <n v="1475326255"/>
    <b v="0"/>
    <n v="1260"/>
    <b v="1"/>
    <s v="theater/spaces"/>
    <x v="1"/>
    <x v="38"/>
    <x v="3029"/>
  </r>
  <r>
    <n v="3035"/>
    <s v="The Coalition Theater"/>
    <s v="Help create a permanent home for live comedy shows and classes in Downtown RVA."/>
    <n v="25000"/>
    <n v="27196.71"/>
    <n v="1.0878684000000001"/>
    <x v="0"/>
    <n v="88.588631921824103"/>
    <x v="0"/>
    <s v="USD"/>
    <n v="1367674009"/>
    <n v="1365082009"/>
    <b v="0"/>
    <n v="307"/>
    <b v="1"/>
    <s v="theater/spaces"/>
    <x v="1"/>
    <x v="38"/>
    <x v="3030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n v="96.300911854103347"/>
    <x v="0"/>
    <s v="USD"/>
    <n v="1376654340"/>
    <n v="1373568644"/>
    <b v="0"/>
    <n v="329"/>
    <b v="1"/>
    <s v="theater/spaces"/>
    <x v="1"/>
    <x v="38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n v="33.3125"/>
    <x v="0"/>
    <s v="USD"/>
    <n v="1285995540"/>
    <n v="1279574773"/>
    <b v="0"/>
    <n v="32"/>
    <b v="1"/>
    <s v="theater/spaces"/>
    <x v="1"/>
    <x v="38"/>
    <x v="3032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n v="37.222222222222221"/>
    <x v="0"/>
    <s v="USD"/>
    <n v="1457071397"/>
    <n v="1451887397"/>
    <b v="0"/>
    <n v="27"/>
    <b v="1"/>
    <s v="theater/spaces"/>
    <x v="1"/>
    <x v="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n v="92.130423728813554"/>
    <x v="0"/>
    <s v="USD"/>
    <n v="1388303940"/>
    <n v="1386011038"/>
    <b v="0"/>
    <n v="236"/>
    <b v="1"/>
    <s v="theater/spaces"/>
    <x v="1"/>
    <x v="38"/>
    <x v="3034"/>
  </r>
  <r>
    <n v="3040"/>
    <s v="Jayhawk Makeover"/>
    <s v="48 hours of deck screws, dry wall, hard hats and needed renovation to help the Jayhawk rise from the ashes."/>
    <n v="3000"/>
    <n v="3225"/>
    <n v="1.075"/>
    <x v="0"/>
    <n v="76.785714285714292"/>
    <x v="0"/>
    <s v="USD"/>
    <n v="1435359600"/>
    <n v="1434999621"/>
    <b v="0"/>
    <n v="42"/>
    <b v="1"/>
    <s v="theater/spaces"/>
    <x v="1"/>
    <x v="38"/>
    <x v="3035"/>
  </r>
  <r>
    <n v="3041"/>
    <s v="Lend a Hand in Our Home"/>
    <s v="Privet! Hello! Bon Jour! We are the Arlekin Players Theatre and we need a home."/>
    <n v="8300"/>
    <n v="9170"/>
    <n v="1.1048192771084338"/>
    <x v="0"/>
    <n v="96.526315789473685"/>
    <x v="0"/>
    <s v="USD"/>
    <n v="1453323048"/>
    <n v="1450731048"/>
    <b v="0"/>
    <n v="95"/>
    <b v="1"/>
    <s v="theater/spaces"/>
    <x v="1"/>
    <x v="3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n v="51.891891891891895"/>
    <x v="1"/>
    <s v="GBP"/>
    <n v="1444149047"/>
    <n v="1441557047"/>
    <b v="0"/>
    <n v="37"/>
    <b v="1"/>
    <s v="theater/spaces"/>
    <x v="1"/>
    <x v="38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n v="128.9140625"/>
    <x v="5"/>
    <s v="CAD"/>
    <n v="1429152600"/>
    <n v="1426815699"/>
    <b v="0"/>
    <n v="128"/>
    <b v="1"/>
    <s v="theater/spaces"/>
    <x v="1"/>
    <x v="38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n v="84.108974358974365"/>
    <x v="0"/>
    <s v="USD"/>
    <n v="1454433998"/>
    <n v="1453137998"/>
    <b v="0"/>
    <n v="156"/>
    <b v="1"/>
    <s v="theater/spaces"/>
    <x v="1"/>
    <x v="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n v="82.941562500000003"/>
    <x v="0"/>
    <s v="USD"/>
    <n v="1408679055"/>
    <n v="1406087055"/>
    <b v="0"/>
    <n v="64"/>
    <b v="1"/>
    <s v="theater/spaces"/>
    <x v="1"/>
    <x v="38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n v="259.94827586206895"/>
    <x v="0"/>
    <s v="USD"/>
    <n v="1410324720"/>
    <n v="1407784586"/>
    <b v="0"/>
    <n v="58"/>
    <b v="1"/>
    <s v="theater/spaces"/>
    <x v="1"/>
    <x v="38"/>
    <x v="3041"/>
  </r>
  <r>
    <n v="3047"/>
    <s v="Acting V Senior Showcase"/>
    <s v="Hi! We're the Graduating Seniors Acting V Seniors at Temple University! Welcome to our Kick starter Page!"/>
    <n v="500"/>
    <n v="745"/>
    <n v="1.49"/>
    <x v="0"/>
    <n v="37.25"/>
    <x v="0"/>
    <s v="USD"/>
    <n v="1461762960"/>
    <n v="1457999054"/>
    <b v="0"/>
    <n v="20"/>
    <b v="1"/>
    <s v="theater/spaces"/>
    <x v="1"/>
    <x v="38"/>
    <x v="3042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n v="177.02127659574469"/>
    <x v="0"/>
    <s v="USD"/>
    <n v="1420060920"/>
    <n v="1417556262"/>
    <b v="0"/>
    <n v="47"/>
    <b v="1"/>
    <s v="theater/spaces"/>
    <x v="1"/>
    <x v="3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n v="74.074074074074076"/>
    <x v="0"/>
    <s v="USD"/>
    <n v="1434241255"/>
    <n v="1431649255"/>
    <b v="0"/>
    <n v="54"/>
    <b v="1"/>
    <s v="theater/spaces"/>
    <x v="1"/>
    <x v="38"/>
    <x v="3044"/>
  </r>
  <r>
    <n v="3050"/>
    <s v="The Black Pearl Consuite at CoreCon VIII: On Ancient Seas"/>
    <s v="Help fund The Black Pearl Consuite at CoreCon VIII: On Ancient Seas!"/>
    <n v="600"/>
    <n v="636"/>
    <n v="1.06"/>
    <x v="0"/>
    <n v="70.666666666666671"/>
    <x v="0"/>
    <s v="USD"/>
    <n v="1462420960"/>
    <n v="1459828960"/>
    <b v="0"/>
    <n v="9"/>
    <b v="1"/>
    <s v="theater/spaces"/>
    <x v="1"/>
    <x v="38"/>
    <x v="3045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n v="23.62857142857143"/>
    <x v="1"/>
    <s v="GBP"/>
    <n v="1486547945"/>
    <n v="1483955945"/>
    <b v="1"/>
    <n v="35"/>
    <b v="0"/>
    <s v="theater/spaces"/>
    <x v="1"/>
    <x v="38"/>
    <x v="3046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n v="37.5"/>
    <x v="0"/>
    <s v="USD"/>
    <n v="1432828740"/>
    <n v="1430237094"/>
    <b v="0"/>
    <n v="2"/>
    <b v="0"/>
    <s v="theater/spaces"/>
    <x v="1"/>
    <x v="38"/>
    <x v="3047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n v="13.333333333333334"/>
    <x v="0"/>
    <s v="USD"/>
    <n v="1412222340"/>
    <n v="1407781013"/>
    <b v="0"/>
    <n v="3"/>
    <b v="0"/>
    <s v="theater/spaces"/>
    <x v="1"/>
    <x v="38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e v="#DIV/0!"/>
    <x v="0"/>
    <s v="USD"/>
    <n v="1425258240"/>
    <n v="1422043154"/>
    <b v="0"/>
    <n v="0"/>
    <b v="0"/>
    <s v="theater/spaces"/>
    <x v="1"/>
    <x v="38"/>
    <x v="3049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n v="1"/>
    <x v="0"/>
    <s v="USD"/>
    <n v="1420844390"/>
    <n v="1415660390"/>
    <b v="0"/>
    <n v="1"/>
    <b v="0"/>
    <s v="theater/spaces"/>
    <x v="1"/>
    <x v="38"/>
    <x v="30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e v="#DIV/0!"/>
    <x v="0"/>
    <s v="USD"/>
    <n v="1412003784"/>
    <n v="1406819784"/>
    <b v="0"/>
    <n v="0"/>
    <b v="0"/>
    <s v="theater/spaces"/>
    <x v="1"/>
    <x v="38"/>
    <x v="3051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e v="#DIV/0!"/>
    <x v="1"/>
    <s v="GBP"/>
    <n v="1459694211"/>
    <n v="1457105811"/>
    <b v="0"/>
    <n v="0"/>
    <b v="0"/>
    <s v="theater/spaces"/>
    <x v="1"/>
    <x v="38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n v="1"/>
    <x v="13"/>
    <s v="EUR"/>
    <n v="1463734740"/>
    <n v="1459414740"/>
    <b v="0"/>
    <n v="3"/>
    <b v="0"/>
    <s v="theater/spaces"/>
    <x v="1"/>
    <x v="3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n v="41"/>
    <x v="0"/>
    <s v="USD"/>
    <n v="1407536846"/>
    <n v="1404944846"/>
    <b v="0"/>
    <n v="11"/>
    <b v="0"/>
    <s v="theater/spaces"/>
    <x v="1"/>
    <x v="38"/>
    <x v="3054"/>
  </r>
  <r>
    <n v="3060"/>
    <s v="Save the Roxy Theatre in Bremerton WA"/>
    <s v="Save the historic Roxy theatre in Bremerton WA from being repurposed as office space."/>
    <n v="220000"/>
    <n v="335"/>
    <n v="1.5227272727272728E-3"/>
    <x v="2"/>
    <n v="55.833333333333336"/>
    <x v="0"/>
    <s v="USD"/>
    <n v="1443422134"/>
    <n v="1440830134"/>
    <b v="0"/>
    <n v="6"/>
    <b v="0"/>
    <s v="theater/spaces"/>
    <x v="1"/>
    <x v="38"/>
    <x v="3055"/>
  </r>
  <r>
    <n v="3061"/>
    <s v="Help Save Parkway Cinemas!"/>
    <s v="Save a historic Local theater."/>
    <n v="1000000"/>
    <n v="0"/>
    <n v="0"/>
    <x v="2"/>
    <e v="#DIV/0!"/>
    <x v="0"/>
    <s v="USD"/>
    <n v="1407955748"/>
    <n v="1405363748"/>
    <b v="0"/>
    <n v="0"/>
    <b v="0"/>
    <s v="theater/spaces"/>
    <x v="1"/>
    <x v="3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n v="99.761194029850742"/>
    <x v="0"/>
    <s v="USD"/>
    <n v="1443636000"/>
    <n v="1441111892"/>
    <b v="0"/>
    <n v="67"/>
    <b v="0"/>
    <s v="theater/spaces"/>
    <x v="1"/>
    <x v="38"/>
    <x v="3057"/>
  </r>
  <r>
    <n v="3063"/>
    <s v="Spec Haus"/>
    <s v="Members of the local Miami music scene are putting together a venue/creative space in Kendall!"/>
    <n v="3000"/>
    <n v="587"/>
    <n v="0.19566666666666666"/>
    <x v="2"/>
    <n v="25.521739130434781"/>
    <x v="0"/>
    <s v="USD"/>
    <n v="1477174138"/>
    <n v="1474150138"/>
    <b v="0"/>
    <n v="23"/>
    <b v="0"/>
    <s v="theater/spaces"/>
    <x v="1"/>
    <x v="38"/>
    <x v="3058"/>
  </r>
  <r>
    <n v="3064"/>
    <s v="Kickstart the Crossroads Community"/>
    <s v="An epicenter for connection, creation and expression of the community."/>
    <n v="75000"/>
    <n v="8471"/>
    <n v="0.11294666666666667"/>
    <x v="2"/>
    <n v="117.65277777777777"/>
    <x v="0"/>
    <s v="USD"/>
    <n v="1448175540"/>
    <n v="1445483246"/>
    <b v="0"/>
    <n v="72"/>
    <b v="0"/>
    <s v="theater/spaces"/>
    <x v="1"/>
    <x v="38"/>
    <x v="3059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n v="5"/>
    <x v="0"/>
    <s v="USD"/>
    <n v="1406683172"/>
    <n v="1404523172"/>
    <b v="0"/>
    <n v="2"/>
    <b v="0"/>
    <s v="theater/spaces"/>
    <x v="1"/>
    <x v="38"/>
    <x v="3060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n v="2796.6666666666665"/>
    <x v="2"/>
    <s v="AUD"/>
    <n v="1468128537"/>
    <n v="1465536537"/>
    <b v="0"/>
    <n v="15"/>
    <b v="0"/>
    <s v="theater/spaces"/>
    <x v="1"/>
    <x v="38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n v="200"/>
    <x v="4"/>
    <s v="NZD"/>
    <n v="1441837879"/>
    <n v="1439245879"/>
    <b v="0"/>
    <n v="1"/>
    <b v="0"/>
    <s v="theater/spaces"/>
    <x v="1"/>
    <x v="38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n v="87.5"/>
    <x v="0"/>
    <s v="USD"/>
    <n v="1445013352"/>
    <n v="1442421352"/>
    <b v="0"/>
    <n v="2"/>
    <b v="0"/>
    <s v="theater/spaces"/>
    <x v="1"/>
    <x v="3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n v="20.142857142857142"/>
    <x v="0"/>
    <s v="USD"/>
    <n v="1418587234"/>
    <n v="1415995234"/>
    <b v="0"/>
    <n v="7"/>
    <b v="0"/>
    <s v="theater/spaces"/>
    <x v="1"/>
    <x v="38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n v="20.875"/>
    <x v="1"/>
    <s v="GBP"/>
    <n v="1481132169"/>
    <n v="1479317769"/>
    <b v="0"/>
    <n v="16"/>
    <b v="0"/>
    <s v="theater/spaces"/>
    <x v="1"/>
    <x v="38"/>
    <x v="3065"/>
  </r>
  <r>
    <n v="3071"/>
    <s v="The Echo Theatre 2015"/>
    <s v="Anyone can create. They just need a place and an opportunity. The Echo Theatre (Provo) provides that opportunity."/>
    <n v="12000"/>
    <n v="7173"/>
    <n v="0.59775"/>
    <x v="2"/>
    <n v="61.307692307692307"/>
    <x v="0"/>
    <s v="USD"/>
    <n v="1429595940"/>
    <n v="1428082481"/>
    <b v="0"/>
    <n v="117"/>
    <b v="0"/>
    <s v="theater/spaces"/>
    <x v="1"/>
    <x v="38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n v="1"/>
    <x v="0"/>
    <s v="USD"/>
    <n v="1477791960"/>
    <n v="1476549262"/>
    <b v="0"/>
    <n v="2"/>
    <b v="0"/>
    <s v="theater/spaces"/>
    <x v="1"/>
    <x v="38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n v="92.142857142857139"/>
    <x v="0"/>
    <s v="USD"/>
    <n v="1434309540"/>
    <n v="1429287900"/>
    <b v="0"/>
    <n v="7"/>
    <b v="0"/>
    <s v="theater/spaces"/>
    <x v="1"/>
    <x v="38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n v="7.333333333333333"/>
    <x v="6"/>
    <s v="EUR"/>
    <n v="1457617359"/>
    <n v="1455025359"/>
    <b v="0"/>
    <n v="3"/>
    <b v="0"/>
    <s v="theater/spaces"/>
    <x v="1"/>
    <x v="38"/>
    <x v="306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n v="64.8"/>
    <x v="0"/>
    <s v="USD"/>
    <n v="1471573640"/>
    <n v="1467253640"/>
    <b v="0"/>
    <n v="20"/>
    <b v="0"/>
    <s v="theater/spaces"/>
    <x v="1"/>
    <x v="38"/>
    <x v="3070"/>
  </r>
  <r>
    <n v="3076"/>
    <s v="10,000 Hours"/>
    <s v="Helping female comedians get in their 10,000 Hours of practice!"/>
    <n v="10000"/>
    <n v="1506"/>
    <n v="0.15060000000000001"/>
    <x v="2"/>
    <n v="30.12"/>
    <x v="0"/>
    <s v="USD"/>
    <n v="1444405123"/>
    <n v="1439221123"/>
    <b v="0"/>
    <n v="50"/>
    <b v="0"/>
    <s v="theater/spaces"/>
    <x v="1"/>
    <x v="38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n v="52.5"/>
    <x v="5"/>
    <s v="CAD"/>
    <n v="1488495478"/>
    <n v="1485903478"/>
    <b v="0"/>
    <n v="2"/>
    <b v="0"/>
    <s v="theater/spaces"/>
    <x v="1"/>
    <x v="3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n v="23.666666666666668"/>
    <x v="0"/>
    <s v="USD"/>
    <n v="1424920795"/>
    <n v="1422328795"/>
    <b v="0"/>
    <n v="3"/>
    <b v="0"/>
    <s v="theater/spaces"/>
    <x v="1"/>
    <x v="3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n v="415.77777777777777"/>
    <x v="0"/>
    <s v="USD"/>
    <n v="1427040435"/>
    <n v="1424452035"/>
    <b v="0"/>
    <n v="27"/>
    <b v="0"/>
    <s v="theater/spaces"/>
    <x v="1"/>
    <x v="38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n v="53.714285714285715"/>
    <x v="0"/>
    <s v="USD"/>
    <n v="1419644444"/>
    <n v="1414456844"/>
    <b v="0"/>
    <n v="7"/>
    <b v="0"/>
    <s v="theater/spaces"/>
    <x v="1"/>
    <x v="38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n v="420.6"/>
    <x v="0"/>
    <s v="USD"/>
    <n v="1442722891"/>
    <n v="1440130891"/>
    <b v="0"/>
    <n v="5"/>
    <b v="0"/>
    <s v="theater/spaces"/>
    <x v="1"/>
    <x v="38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e v="#DIV/0!"/>
    <x v="0"/>
    <s v="USD"/>
    <n v="1447628946"/>
    <n v="1445033346"/>
    <b v="0"/>
    <n v="0"/>
    <b v="0"/>
    <s v="theater/spaces"/>
    <x v="1"/>
    <x v="38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n v="18.666666666666668"/>
    <x v="0"/>
    <s v="USD"/>
    <n v="1409547600"/>
    <n v="1406986278"/>
    <b v="0"/>
    <n v="3"/>
    <b v="0"/>
    <s v="theater/spaces"/>
    <x v="1"/>
    <x v="3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n v="78.333333333333329"/>
    <x v="0"/>
    <s v="USD"/>
    <n v="1430851680"/>
    <n v="1428340931"/>
    <b v="0"/>
    <n v="6"/>
    <b v="0"/>
    <s v="theater/spaces"/>
    <x v="1"/>
    <x v="38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n v="67.777777777777771"/>
    <x v="0"/>
    <s v="USD"/>
    <n v="1443561159"/>
    <n v="1440969159"/>
    <b v="0"/>
    <n v="9"/>
    <b v="0"/>
    <s v="theater/spaces"/>
    <x v="1"/>
    <x v="38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n v="16.666666666666668"/>
    <x v="13"/>
    <s v="EUR"/>
    <n v="1439827559"/>
    <n v="1434643559"/>
    <b v="0"/>
    <n v="3"/>
    <b v="0"/>
    <s v="theater/spaces"/>
    <x v="1"/>
    <x v="38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n v="62.5"/>
    <x v="0"/>
    <s v="USD"/>
    <n v="1482294990"/>
    <n v="1477107390"/>
    <b v="0"/>
    <n v="2"/>
    <b v="0"/>
    <s v="theater/spaces"/>
    <x v="1"/>
    <x v="38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n v="42"/>
    <x v="0"/>
    <s v="USD"/>
    <n v="1420724460"/>
    <n v="1418046247"/>
    <b v="0"/>
    <n v="3"/>
    <b v="0"/>
    <s v="theater/spaces"/>
    <x v="1"/>
    <x v="3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n v="130.0888888888889"/>
    <x v="0"/>
    <s v="USD"/>
    <n v="1468029540"/>
    <n v="1465304483"/>
    <b v="0"/>
    <n v="45"/>
    <b v="0"/>
    <s v="theater/spaces"/>
    <x v="1"/>
    <x v="38"/>
    <x v="3084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n v="1270.2222222222222"/>
    <x v="0"/>
    <s v="USD"/>
    <n v="1430505545"/>
    <n v="1425325145"/>
    <b v="0"/>
    <n v="9"/>
    <b v="0"/>
    <s v="theater/spaces"/>
    <x v="1"/>
    <x v="38"/>
    <x v="3085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n v="88.444444444444443"/>
    <x v="0"/>
    <s v="USD"/>
    <n v="1471214743"/>
    <n v="1468622743"/>
    <b v="0"/>
    <n v="9"/>
    <b v="0"/>
    <s v="theater/spaces"/>
    <x v="1"/>
    <x v="38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n v="56.342380952380957"/>
    <x v="0"/>
    <s v="USD"/>
    <n v="1444946400"/>
    <n v="1441723912"/>
    <b v="0"/>
    <n v="21"/>
    <b v="0"/>
    <s v="theater/spaces"/>
    <x v="1"/>
    <x v="38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n v="53.529411764705884"/>
    <x v="5"/>
    <s v="CAD"/>
    <n v="1401595140"/>
    <n v="1398980941"/>
    <b v="0"/>
    <n v="17"/>
    <b v="0"/>
    <s v="theater/spaces"/>
    <x v="1"/>
    <x v="38"/>
    <x v="2806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n v="25"/>
    <x v="0"/>
    <s v="USD"/>
    <n v="1442775956"/>
    <n v="1437591956"/>
    <b v="0"/>
    <n v="1"/>
    <b v="0"/>
    <s v="theater/spaces"/>
    <x v="1"/>
    <x v="38"/>
    <x v="308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n v="50"/>
    <x v="0"/>
    <s v="USD"/>
    <n v="1470011780"/>
    <n v="1464827780"/>
    <b v="0"/>
    <n v="1"/>
    <b v="0"/>
    <s v="theater/spaces"/>
    <x v="1"/>
    <x v="38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n v="56.785714285714285"/>
    <x v="0"/>
    <s v="USD"/>
    <n v="1432151326"/>
    <n v="1429559326"/>
    <b v="0"/>
    <n v="14"/>
    <b v="0"/>
    <s v="theater/spaces"/>
    <x v="1"/>
    <x v="38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n v="40.833333333333336"/>
    <x v="1"/>
    <s v="GBP"/>
    <n v="1475848800"/>
    <n v="1474027501"/>
    <b v="0"/>
    <n v="42"/>
    <b v="0"/>
    <s v="theater/spaces"/>
    <x v="1"/>
    <x v="38"/>
    <x v="3091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n v="65.111111111111114"/>
    <x v="0"/>
    <s v="USD"/>
    <n v="1454890620"/>
    <n v="1450724449"/>
    <b v="0"/>
    <n v="27"/>
    <b v="0"/>
    <s v="theater/spaces"/>
    <x v="1"/>
    <x v="3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n v="55.6"/>
    <x v="0"/>
    <s v="USD"/>
    <n v="1455251591"/>
    <n v="1452659591"/>
    <b v="0"/>
    <n v="5"/>
    <b v="0"/>
    <s v="theater/spaces"/>
    <x v="1"/>
    <x v="38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n v="140.53846153846155"/>
    <x v="0"/>
    <s v="USD"/>
    <n v="1413816975"/>
    <n v="1411224975"/>
    <b v="0"/>
    <n v="13"/>
    <b v="0"/>
    <s v="theater/spaces"/>
    <x v="1"/>
    <x v="38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n v="25"/>
    <x v="6"/>
    <s v="EUR"/>
    <n v="1437033360"/>
    <n v="1434445937"/>
    <b v="0"/>
    <n v="12"/>
    <b v="0"/>
    <s v="theater/spaces"/>
    <x v="1"/>
    <x v="38"/>
    <x v="3095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n v="69.533333333333331"/>
    <x v="1"/>
    <s v="GBP"/>
    <n v="1471939818"/>
    <n v="1467619818"/>
    <b v="0"/>
    <n v="90"/>
    <b v="0"/>
    <s v="theater/spaces"/>
    <x v="1"/>
    <x v="38"/>
    <x v="3096"/>
  </r>
  <r>
    <n v="3103"/>
    <s v="Professional Venue for local artists!!"/>
    <s v="Creating a place for local artists to perform, at substantially less cost for them"/>
    <n v="4100"/>
    <n v="11"/>
    <n v="2.6829268292682929E-3"/>
    <x v="2"/>
    <n v="5.5"/>
    <x v="0"/>
    <s v="USD"/>
    <n v="1434080706"/>
    <n v="1428896706"/>
    <b v="0"/>
    <n v="2"/>
    <b v="0"/>
    <s v="theater/spaces"/>
    <x v="1"/>
    <x v="38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n v="237"/>
    <x v="2"/>
    <s v="AUD"/>
    <n v="1422928800"/>
    <n v="1420235311"/>
    <b v="0"/>
    <n v="5"/>
    <b v="0"/>
    <s v="theater/spaces"/>
    <x v="1"/>
    <x v="38"/>
    <x v="309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n v="79.870967741935488"/>
    <x v="0"/>
    <s v="USD"/>
    <n v="1413694800"/>
    <n v="1408986916"/>
    <b v="0"/>
    <n v="31"/>
    <b v="0"/>
    <s v="theater/spaces"/>
    <x v="1"/>
    <x v="38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n v="10.25"/>
    <x v="1"/>
    <s v="GBP"/>
    <n v="1442440800"/>
    <n v="1440497876"/>
    <b v="0"/>
    <n v="4"/>
    <b v="0"/>
    <s v="theater/spaces"/>
    <x v="1"/>
    <x v="38"/>
    <x v="3100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n v="272.58620689655174"/>
    <x v="0"/>
    <s v="USD"/>
    <n v="1431372751"/>
    <n v="1430767951"/>
    <b v="0"/>
    <n v="29"/>
    <b v="0"/>
    <s v="theater/spaces"/>
    <x v="1"/>
    <x v="38"/>
    <x v="3101"/>
  </r>
  <r>
    <n v="3108"/>
    <s v="Funding a home for our Children's Theater"/>
    <s v="We need a permanent home for the theater!"/>
    <n v="50000"/>
    <n v="26"/>
    <n v="5.1999999999999995E-4"/>
    <x v="2"/>
    <n v="13"/>
    <x v="0"/>
    <s v="USD"/>
    <n v="1430234394"/>
    <n v="1425053994"/>
    <b v="0"/>
    <n v="2"/>
    <b v="0"/>
    <s v="theater/spaces"/>
    <x v="1"/>
    <x v="3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n v="58.184210526315788"/>
    <x v="0"/>
    <s v="USD"/>
    <n v="1409194810"/>
    <n v="1406170810"/>
    <b v="0"/>
    <n v="114"/>
    <b v="0"/>
    <s v="theater/spaces"/>
    <x v="1"/>
    <x v="38"/>
    <x v="3103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n v="10"/>
    <x v="0"/>
    <s v="USD"/>
    <n v="1487465119"/>
    <n v="1484009119"/>
    <b v="0"/>
    <n v="1"/>
    <b v="0"/>
    <s v="theater/spaces"/>
    <x v="1"/>
    <x v="38"/>
    <x v="3104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n v="70.10526315789474"/>
    <x v="0"/>
    <s v="USD"/>
    <n v="1412432220"/>
    <n v="1409753820"/>
    <b v="0"/>
    <n v="76"/>
    <b v="0"/>
    <s v="theater/spaces"/>
    <x v="1"/>
    <x v="38"/>
    <x v="3105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n v="57.888888888888886"/>
    <x v="0"/>
    <s v="USD"/>
    <n v="1477968934"/>
    <n v="1472784934"/>
    <b v="0"/>
    <n v="9"/>
    <b v="0"/>
    <s v="theater/spaces"/>
    <x v="1"/>
    <x v="38"/>
    <x v="3106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n v="125.27027027027027"/>
    <x v="0"/>
    <s v="USD"/>
    <n v="1429291982"/>
    <n v="1426699982"/>
    <b v="0"/>
    <n v="37"/>
    <b v="0"/>
    <s v="theater/spaces"/>
    <x v="1"/>
    <x v="38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e v="#DIV/0!"/>
    <x v="0"/>
    <s v="USD"/>
    <n v="1411312250"/>
    <n v="1406128250"/>
    <b v="0"/>
    <n v="0"/>
    <b v="0"/>
    <s v="theater/spaces"/>
    <x v="1"/>
    <x v="38"/>
    <x v="3108"/>
  </r>
  <r>
    <n v="3115"/>
    <s v="spoken word pop-up:"/>
    <s v="We are creating a mobile community devoted to the spreading and sharing of spoken word and other kinds of storytelling."/>
    <n v="10000"/>
    <n v="300"/>
    <n v="0.03"/>
    <x v="2"/>
    <n v="300"/>
    <x v="11"/>
    <s v="SEK"/>
    <n v="1465123427"/>
    <n v="1462531427"/>
    <b v="0"/>
    <n v="1"/>
    <b v="0"/>
    <s v="theater/spaces"/>
    <x v="1"/>
    <x v="38"/>
    <x v="3109"/>
  </r>
  <r>
    <n v="3116"/>
    <s v="CoreCon Asylum"/>
    <s v="Creating a consuite for CoreCon. A focus on the insanity of asylums and early medical practices from history."/>
    <n v="750"/>
    <n v="430"/>
    <n v="0.57333333333333336"/>
    <x v="2"/>
    <n v="43"/>
    <x v="0"/>
    <s v="USD"/>
    <n v="1427890925"/>
    <n v="1426681325"/>
    <b v="0"/>
    <n v="10"/>
    <b v="0"/>
    <s v="theater/spaces"/>
    <x v="1"/>
    <x v="38"/>
    <x v="3110"/>
  </r>
  <r>
    <n v="3117"/>
    <s v="Cowes and The Sea"/>
    <s v="Performing Arts workshops, for young people aged 5 -16, exploring how the sea has shaped Cowes as a settlement."/>
    <n v="1000"/>
    <n v="1"/>
    <n v="1E-3"/>
    <x v="2"/>
    <n v="1"/>
    <x v="1"/>
    <s v="GBP"/>
    <n v="1464354720"/>
    <n v="1463648360"/>
    <b v="0"/>
    <n v="1"/>
    <b v="0"/>
    <s v="theater/spaces"/>
    <x v="1"/>
    <x v="38"/>
    <x v="3111"/>
  </r>
  <r>
    <n v="3118"/>
    <s v="Garden Eden, theatre, meeting, culture, music, art"/>
    <s v="a magical place for all kind of people, like a fairytaile in all colours"/>
    <n v="500000"/>
    <n v="1550"/>
    <n v="3.0999999999999999E-3"/>
    <x v="2"/>
    <n v="775"/>
    <x v="11"/>
    <s v="SEK"/>
    <n v="1467473723"/>
    <n v="1465832123"/>
    <b v="0"/>
    <n v="2"/>
    <b v="0"/>
    <s v="theater/spaces"/>
    <x v="1"/>
    <x v="3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n v="5"/>
    <x v="0"/>
    <s v="USD"/>
    <n v="1427414732"/>
    <n v="1424826332"/>
    <b v="0"/>
    <n v="1"/>
    <b v="0"/>
    <s v="theater/spaces"/>
    <x v="1"/>
    <x v="38"/>
    <x v="3113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n v="12.8"/>
    <x v="9"/>
    <s v="EUR"/>
    <n v="1462484196"/>
    <n v="1457303796"/>
    <b v="0"/>
    <n v="10"/>
    <b v="0"/>
    <s v="theater/spaces"/>
    <x v="1"/>
    <x v="38"/>
    <x v="3114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n v="10"/>
    <x v="5"/>
    <s v="CAD"/>
    <n v="1411748335"/>
    <n v="1406564335"/>
    <b v="0"/>
    <n v="1"/>
    <b v="0"/>
    <s v="theater/spaces"/>
    <x v="1"/>
    <x v="38"/>
    <x v="3115"/>
  </r>
  <r>
    <n v="3122"/>
    <s v="be back soon (Canceled)"/>
    <s v="cancelled until further notice"/>
    <n v="199"/>
    <n v="116"/>
    <n v="0.58291457286432158"/>
    <x v="1"/>
    <n v="58"/>
    <x v="0"/>
    <s v="USD"/>
    <n v="1478733732"/>
    <n v="1478298132"/>
    <b v="0"/>
    <n v="2"/>
    <b v="0"/>
    <s v="theater/spaces"/>
    <x v="1"/>
    <x v="38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n v="244.80459770114942"/>
    <x v="0"/>
    <s v="USD"/>
    <n v="1468108198"/>
    <n v="1465516198"/>
    <b v="0"/>
    <n v="348"/>
    <b v="0"/>
    <s v="theater/spaces"/>
    <x v="1"/>
    <x v="38"/>
    <x v="3117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n v="6.5"/>
    <x v="0"/>
    <s v="USD"/>
    <n v="1422902601"/>
    <n v="1417718601"/>
    <b v="0"/>
    <n v="4"/>
    <b v="0"/>
    <s v="theater/spaces"/>
    <x v="1"/>
    <x v="38"/>
    <x v="3118"/>
  </r>
  <r>
    <n v="3125"/>
    <s v="N/A (Canceled)"/>
    <s v="N/A"/>
    <n v="1500000"/>
    <n v="0"/>
    <n v="0"/>
    <x v="1"/>
    <e v="#DIV/0!"/>
    <x v="0"/>
    <s v="USD"/>
    <n v="1452142672"/>
    <n v="1449550672"/>
    <b v="0"/>
    <n v="0"/>
    <b v="0"/>
    <s v="theater/spaces"/>
    <x v="1"/>
    <x v="38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n v="61.176470588235297"/>
    <x v="0"/>
    <s v="USD"/>
    <n v="1459121162"/>
    <n v="1456532762"/>
    <b v="0"/>
    <n v="17"/>
    <b v="0"/>
    <s v="theater/spaces"/>
    <x v="1"/>
    <x v="38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e v="#DIV/0!"/>
    <x v="0"/>
    <s v="USD"/>
    <n v="1425242029"/>
    <n v="1422650029"/>
    <b v="0"/>
    <n v="0"/>
    <b v="0"/>
    <s v="theater/spaces"/>
    <x v="1"/>
    <x v="38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n v="139.23931623931625"/>
    <x v="0"/>
    <s v="USD"/>
    <n v="1489690141"/>
    <n v="1487101741"/>
    <b v="0"/>
    <n v="117"/>
    <b v="0"/>
    <s v="theater/plays"/>
    <x v="1"/>
    <x v="6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n v="10"/>
    <x v="0"/>
    <s v="USD"/>
    <n v="1492542819"/>
    <n v="1489090419"/>
    <b v="0"/>
    <n v="1"/>
    <b v="0"/>
    <s v="theater/plays"/>
    <x v="1"/>
    <x v="6"/>
    <x v="3123"/>
  </r>
  <r>
    <n v="3130"/>
    <s v="MEDEA | A New Vision"/>
    <s v="A shockingly relevant modern take on a 2,000-year-old tragedy that confronts current gender politics."/>
    <n v="10000"/>
    <n v="375"/>
    <n v="3.7499999999999999E-2"/>
    <x v="3"/>
    <n v="93.75"/>
    <x v="0"/>
    <s v="USD"/>
    <n v="1492145940"/>
    <n v="1489504916"/>
    <b v="0"/>
    <n v="4"/>
    <b v="0"/>
    <s v="theater/plays"/>
    <x v="1"/>
    <x v="6"/>
    <x v="3124"/>
  </r>
  <r>
    <n v="3131"/>
    <s v="SNAKE EYES"/>
    <s v="A Staged Reading of &quot;Snake Eyes,&quot; a new play by Alex Rafala"/>
    <n v="4100"/>
    <n v="645"/>
    <n v="0.15731707317073171"/>
    <x v="3"/>
    <n v="53.75"/>
    <x v="0"/>
    <s v="USD"/>
    <n v="1491656045"/>
    <n v="1489067645"/>
    <b v="0"/>
    <n v="12"/>
    <b v="0"/>
    <s v="theater/plays"/>
    <x v="1"/>
    <x v="6"/>
    <x v="3125"/>
  </r>
  <r>
    <n v="3132"/>
    <s v="A Bite of a Snake Play"/>
    <s v="Smells Like Money, Drips Like Honey, Taste Like Mocha, Better Run AWAY"/>
    <n v="30000"/>
    <n v="10"/>
    <n v="3.3333333333333332E-4"/>
    <x v="3"/>
    <n v="10"/>
    <x v="0"/>
    <s v="USD"/>
    <n v="1492759460"/>
    <n v="1487579060"/>
    <b v="0"/>
    <n v="1"/>
    <b v="0"/>
    <s v="theater/plays"/>
    <x v="1"/>
    <x v="6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n v="33.75"/>
    <x v="1"/>
    <s v="GBP"/>
    <n v="1490358834"/>
    <n v="1487770434"/>
    <b v="0"/>
    <n v="16"/>
    <b v="0"/>
    <s v="theater/plays"/>
    <x v="1"/>
    <x v="6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n v="18.75"/>
    <x v="1"/>
    <s v="GBP"/>
    <n v="1490631419"/>
    <n v="1488820619"/>
    <b v="0"/>
    <n v="12"/>
    <b v="0"/>
    <s v="theater/plays"/>
    <x v="1"/>
    <x v="6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n v="23.142857142857142"/>
    <x v="0"/>
    <s v="USD"/>
    <n v="1491277121"/>
    <n v="1489376321"/>
    <b v="0"/>
    <n v="7"/>
    <b v="0"/>
    <s v="theater/plays"/>
    <x v="1"/>
    <x v="6"/>
    <x v="3129"/>
  </r>
  <r>
    <n v="3136"/>
    <s v="Heroines"/>
    <s v="Help emberfly theatre put on their first production Heroines and pay our actors and creative team! Follow us @emberflytheatre"/>
    <n v="500"/>
    <n v="639"/>
    <n v="1.278"/>
    <x v="3"/>
    <n v="29.045454545454547"/>
    <x v="1"/>
    <s v="GBP"/>
    <n v="1491001140"/>
    <n v="1487847954"/>
    <b v="0"/>
    <n v="22"/>
    <b v="0"/>
    <s v="theater/plays"/>
    <x v="1"/>
    <x v="6"/>
    <x v="3130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n v="50"/>
    <x v="0"/>
    <s v="USD"/>
    <n v="1493838720"/>
    <n v="1489439669"/>
    <b v="0"/>
    <n v="1"/>
    <b v="0"/>
    <s v="theater/plays"/>
    <x v="1"/>
    <x v="6"/>
    <x v="313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e v="#DIV/0!"/>
    <x v="1"/>
    <s v="GBP"/>
    <n v="1491233407"/>
    <n v="1489591807"/>
    <b v="0"/>
    <n v="0"/>
    <b v="0"/>
    <s v="theater/plays"/>
    <x v="1"/>
    <x v="6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n v="450"/>
    <x v="14"/>
    <s v="MXN"/>
    <n v="1490416380"/>
    <n v="1487485760"/>
    <b v="0"/>
    <n v="6"/>
    <b v="0"/>
    <s v="theater/plays"/>
    <x v="1"/>
    <x v="6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n v="24"/>
    <x v="6"/>
    <s v="EUR"/>
    <n v="1491581703"/>
    <n v="1488993303"/>
    <b v="0"/>
    <n v="4"/>
    <b v="0"/>
    <s v="theater/plays"/>
    <x v="1"/>
    <x v="6"/>
    <x v="3134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n v="32.25"/>
    <x v="9"/>
    <s v="EUR"/>
    <n v="1492372800"/>
    <n v="1488823488"/>
    <b v="0"/>
    <n v="8"/>
    <b v="0"/>
    <s v="theater/plays"/>
    <x v="1"/>
    <x v="6"/>
    <x v="3135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n v="15"/>
    <x v="1"/>
    <s v="GBP"/>
    <n v="1489922339"/>
    <n v="1487333939"/>
    <b v="0"/>
    <n v="3"/>
    <b v="0"/>
    <s v="theater/plays"/>
    <x v="1"/>
    <x v="6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e v="#DIV/0!"/>
    <x v="1"/>
    <s v="GBP"/>
    <n v="1491726956"/>
    <n v="1489480556"/>
    <b v="0"/>
    <n v="0"/>
    <b v="0"/>
    <s v="theater/plays"/>
    <x v="1"/>
    <x v="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n v="251.33333333333334"/>
    <x v="0"/>
    <s v="USD"/>
    <n v="1489903200"/>
    <n v="1488459307"/>
    <b v="0"/>
    <n v="30"/>
    <b v="0"/>
    <s v="theater/plays"/>
    <x v="1"/>
    <x v="6"/>
    <x v="3138"/>
  </r>
  <r>
    <n v="3145"/>
    <s v="Arlington's 1st Dinner Theatre"/>
    <s v="Dominion Theatre Company is the first community dinner theatre  to be established in Arlington TX."/>
    <n v="25000"/>
    <n v="0"/>
    <n v="0"/>
    <x v="3"/>
    <e v="#DIV/0!"/>
    <x v="0"/>
    <s v="USD"/>
    <n v="1490659134"/>
    <n v="1485478734"/>
    <b v="0"/>
    <n v="0"/>
    <b v="0"/>
    <s v="theater/plays"/>
    <x v="1"/>
    <x v="6"/>
    <x v="3139"/>
  </r>
  <r>
    <n v="3146"/>
    <s v="SoÃ±Ã© una ciudad amurallada"/>
    <s v="Somos... Podemos... Amamos... Nuestra muralla, nuestra utopÃ­a. Que el amor sea el lÃ­mite"/>
    <n v="50000"/>
    <n v="5250"/>
    <n v="0.105"/>
    <x v="3"/>
    <n v="437.5"/>
    <x v="14"/>
    <s v="MXN"/>
    <n v="1492356166"/>
    <n v="1488471766"/>
    <b v="0"/>
    <n v="12"/>
    <b v="0"/>
    <s v="theater/plays"/>
    <x v="1"/>
    <x v="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n v="110.35211267605634"/>
    <x v="0"/>
    <s v="USD"/>
    <n v="1415319355"/>
    <n v="1411859755"/>
    <b v="1"/>
    <n v="213"/>
    <b v="1"/>
    <s v="theater/plays"/>
    <x v="1"/>
    <x v="6"/>
    <x v="3141"/>
  </r>
  <r>
    <n v="3148"/>
    <s v="The Aurora Project: A Sci-Fi Epic by Bella Poynton"/>
    <s v="Help fund The Aurora Project, an immersive science fiction epic."/>
    <n v="1800"/>
    <n v="2361"/>
    <n v="1.3116666666666668"/>
    <x v="0"/>
    <n v="41.421052631578945"/>
    <x v="0"/>
    <s v="USD"/>
    <n v="1412136000"/>
    <n v="1410278284"/>
    <b v="1"/>
    <n v="57"/>
    <b v="1"/>
    <s v="theater/plays"/>
    <x v="1"/>
    <x v="6"/>
    <x v="3142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n v="52"/>
    <x v="0"/>
    <s v="USD"/>
    <n v="1354845600"/>
    <n v="1352766300"/>
    <b v="1"/>
    <n v="25"/>
    <b v="1"/>
    <s v="theater/plays"/>
    <x v="1"/>
    <x v="6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n v="33.990384615384613"/>
    <x v="0"/>
    <s v="USD"/>
    <n v="1295928000"/>
    <n v="1288160403"/>
    <b v="1"/>
    <n v="104"/>
    <b v="1"/>
    <s v="theater/plays"/>
    <x v="1"/>
    <x v="6"/>
    <x v="3144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n v="103.35294117647059"/>
    <x v="0"/>
    <s v="USD"/>
    <n v="1410379774"/>
    <n v="1407787774"/>
    <b v="1"/>
    <n v="34"/>
    <b v="1"/>
    <s v="theater/plays"/>
    <x v="1"/>
    <x v="6"/>
    <x v="3145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n v="34.791044776119406"/>
    <x v="1"/>
    <s v="GBP"/>
    <n v="1383425367"/>
    <n v="1380833367"/>
    <b v="1"/>
    <n v="67"/>
    <b v="1"/>
    <s v="theater/plays"/>
    <x v="1"/>
    <x v="6"/>
    <x v="3146"/>
  </r>
  <r>
    <n v="3153"/>
    <s v="Terminator the Second"/>
    <s v="A stage production of Terminator 2: Judgment Day, composed entirely of the words of William Shakespeare"/>
    <n v="3000"/>
    <n v="10067.5"/>
    <n v="3.3558333333333334"/>
    <x v="0"/>
    <n v="41.773858921161825"/>
    <x v="0"/>
    <s v="USD"/>
    <n v="1304225940"/>
    <n v="1301542937"/>
    <b v="1"/>
    <n v="241"/>
    <b v="1"/>
    <s v="theater/plays"/>
    <x v="1"/>
    <x v="6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n v="64.268292682926827"/>
    <x v="0"/>
    <s v="USD"/>
    <n v="1333310458"/>
    <n v="1330722058"/>
    <b v="1"/>
    <n v="123"/>
    <b v="1"/>
    <s v="theater/plays"/>
    <x v="1"/>
    <x v="6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n v="31.209370860927152"/>
    <x v="1"/>
    <s v="GBP"/>
    <n v="1356004725"/>
    <n v="1353412725"/>
    <b v="1"/>
    <n v="302"/>
    <b v="1"/>
    <s v="theater/plays"/>
    <x v="1"/>
    <x v="6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n v="62.921348314606739"/>
    <x v="0"/>
    <s v="USD"/>
    <n v="1338591144"/>
    <n v="1335567144"/>
    <b v="1"/>
    <n v="89"/>
    <b v="1"/>
    <s v="theater/plays"/>
    <x v="1"/>
    <x v="6"/>
    <x v="3150"/>
  </r>
  <r>
    <n v="3157"/>
    <s v="Summer FourPlay"/>
    <s v="Four Directors.  Four One Acts.  Four Genres.  For You."/>
    <n v="4000"/>
    <n v="4040"/>
    <n v="1.01"/>
    <x v="0"/>
    <n v="98.536585365853654"/>
    <x v="0"/>
    <s v="USD"/>
    <n v="1405746000"/>
    <n v="1404932105"/>
    <b v="1"/>
    <n v="41"/>
    <b v="1"/>
    <s v="theater/plays"/>
    <x v="1"/>
    <x v="6"/>
    <x v="3151"/>
  </r>
  <r>
    <n v="3158"/>
    <s v="Nursery Crimes"/>
    <s v="A 40s crime-noir play using nursery rhyme characters."/>
    <n v="5000"/>
    <n v="5700"/>
    <n v="1.1399999999999999"/>
    <x v="0"/>
    <n v="82.608695652173907"/>
    <x v="0"/>
    <s v="USD"/>
    <n v="1374523752"/>
    <n v="1371931752"/>
    <b v="1"/>
    <n v="69"/>
    <b v="1"/>
    <s v="theater/plays"/>
    <x v="1"/>
    <x v="6"/>
    <x v="3152"/>
  </r>
  <r>
    <n v="3159"/>
    <s v="Waxwing: A New Play"/>
    <s v="WAXWING is an exciting new world premiere of mythic (perhaps even apocalyptic!) proportions."/>
    <n v="1500"/>
    <n v="2002.22"/>
    <n v="1.3348133333333334"/>
    <x v="0"/>
    <n v="38.504230769230773"/>
    <x v="0"/>
    <s v="USD"/>
    <n v="1326927600"/>
    <n v="1323221761"/>
    <b v="1"/>
    <n v="52"/>
    <b v="1"/>
    <s v="theater/plays"/>
    <x v="1"/>
    <x v="6"/>
    <x v="3153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n v="80.15789473684211"/>
    <x v="0"/>
    <s v="USD"/>
    <n v="1407905940"/>
    <n v="1405923687"/>
    <b v="1"/>
    <n v="57"/>
    <b v="1"/>
    <s v="theater/plays"/>
    <x v="1"/>
    <x v="6"/>
    <x v="3154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n v="28.405405405405407"/>
    <x v="1"/>
    <s v="GBP"/>
    <n v="1413377522"/>
    <n v="1410785522"/>
    <b v="1"/>
    <n v="74"/>
    <b v="1"/>
    <s v="theater/plays"/>
    <x v="1"/>
    <x v="6"/>
    <x v="3155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n v="80.730158730158735"/>
    <x v="0"/>
    <s v="USD"/>
    <n v="1404698400"/>
    <n v="1402331262"/>
    <b v="1"/>
    <n v="63"/>
    <b v="1"/>
    <s v="theater/plays"/>
    <x v="1"/>
    <x v="6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n v="200.69444444444446"/>
    <x v="0"/>
    <s v="USD"/>
    <n v="1402855525"/>
    <n v="1400263525"/>
    <b v="1"/>
    <n v="72"/>
    <b v="1"/>
    <s v="theater/plays"/>
    <x v="1"/>
    <x v="6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n v="37.591549295774648"/>
    <x v="0"/>
    <s v="USD"/>
    <n v="1402341615"/>
    <n v="1399490415"/>
    <b v="1"/>
    <n v="71"/>
    <b v="1"/>
    <s v="theater/plays"/>
    <x v="1"/>
    <x v="6"/>
    <x v="3158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n v="58.095238095238095"/>
    <x v="0"/>
    <s v="USD"/>
    <n v="1304395140"/>
    <n v="1302493760"/>
    <b v="1"/>
    <n v="21"/>
    <b v="1"/>
    <s v="theater/plays"/>
    <x v="1"/>
    <x v="6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n v="60.300892473118282"/>
    <x v="0"/>
    <s v="USD"/>
    <n v="1416988740"/>
    <n v="1414514153"/>
    <b v="1"/>
    <n v="930"/>
    <b v="1"/>
    <s v="theater/plays"/>
    <x v="1"/>
    <x v="6"/>
    <x v="3159"/>
  </r>
  <r>
    <n v="3167"/>
    <s v="Destiny is Judd Nelson: a new play at FringeNYC"/>
    <s v="What is destiny? Explore it with us this August at FringeNYC."/>
    <n v="3000"/>
    <n v="3485"/>
    <n v="1.1616666666666666"/>
    <x v="0"/>
    <n v="63.363636363636367"/>
    <x v="0"/>
    <s v="USD"/>
    <n v="1406952781"/>
    <n v="1405743181"/>
    <b v="1"/>
    <n v="55"/>
    <b v="1"/>
    <s v="theater/plays"/>
    <x v="1"/>
    <x v="6"/>
    <x v="3160"/>
  </r>
  <r>
    <n v="3168"/>
    <s v="Cosmicomics"/>
    <s v="A dazzling aerial show that brings to life the whimsical and romantic short stories of beloved fantasy author Italo Calvino."/>
    <n v="2500"/>
    <n v="3105"/>
    <n v="1.242"/>
    <x v="0"/>
    <n v="50.901639344262293"/>
    <x v="0"/>
    <s v="USD"/>
    <n v="1402696800"/>
    <n v="1399948353"/>
    <b v="1"/>
    <n v="61"/>
    <b v="1"/>
    <s v="theater/plays"/>
    <x v="1"/>
    <x v="6"/>
    <x v="3161"/>
  </r>
  <r>
    <n v="3169"/>
    <s v="The Window"/>
    <s v="We're bringing The Window to the Cherry Lane Theater in January 2014."/>
    <n v="8000"/>
    <n v="8241"/>
    <n v="1.030125"/>
    <x v="0"/>
    <n v="100.5"/>
    <x v="0"/>
    <s v="USD"/>
    <n v="1386910740"/>
    <n v="1384364561"/>
    <b v="1"/>
    <n v="82"/>
    <b v="1"/>
    <s v="theater/plays"/>
    <x v="1"/>
    <x v="6"/>
    <x v="3162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n v="31.619718309859156"/>
    <x v="0"/>
    <s v="USD"/>
    <n v="1404273600"/>
    <n v="1401414944"/>
    <b v="1"/>
    <n v="71"/>
    <b v="1"/>
    <s v="theater/plays"/>
    <x v="1"/>
    <x v="6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n v="65.102564102564102"/>
    <x v="1"/>
    <s v="GBP"/>
    <n v="1462545358"/>
    <n v="1459953358"/>
    <b v="1"/>
    <n v="117"/>
    <b v="1"/>
    <s v="theater/plays"/>
    <x v="1"/>
    <x v="6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n v="79.310344827586206"/>
    <x v="0"/>
    <s v="USD"/>
    <n v="1329240668"/>
    <n v="1326648668"/>
    <b v="1"/>
    <n v="29"/>
    <b v="1"/>
    <s v="theater/plays"/>
    <x v="1"/>
    <x v="6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n v="139.18918918918919"/>
    <x v="0"/>
    <s v="USD"/>
    <n v="1411765492"/>
    <n v="1409173492"/>
    <b v="1"/>
    <n v="74"/>
    <b v="1"/>
    <s v="theater/plays"/>
    <x v="1"/>
    <x v="6"/>
    <x v="316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n v="131.91304347826087"/>
    <x v="0"/>
    <s v="USD"/>
    <n v="1408999508"/>
    <n v="1407789908"/>
    <b v="1"/>
    <n v="23"/>
    <b v="1"/>
    <s v="theater/plays"/>
    <x v="1"/>
    <x v="6"/>
    <x v="3167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n v="91.3"/>
    <x v="0"/>
    <s v="USD"/>
    <n v="1297977427"/>
    <n v="1292793427"/>
    <b v="1"/>
    <n v="60"/>
    <b v="1"/>
    <s v="theater/plays"/>
    <x v="1"/>
    <x v="6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n v="39.672727272727272"/>
    <x v="0"/>
    <s v="USD"/>
    <n v="1376838000"/>
    <n v="1374531631"/>
    <b v="1"/>
    <n v="55"/>
    <b v="1"/>
    <s v="theater/plays"/>
    <x v="1"/>
    <x v="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n v="57.549019607843135"/>
    <x v="0"/>
    <s v="USD"/>
    <n v="1403366409"/>
    <n v="1400774409"/>
    <b v="1"/>
    <n v="51"/>
    <b v="1"/>
    <s v="theater/plays"/>
    <x v="1"/>
    <x v="6"/>
    <x v="3170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n v="33.025641025641029"/>
    <x v="1"/>
    <s v="GBP"/>
    <n v="1405521075"/>
    <n v="1402929075"/>
    <b v="1"/>
    <n v="78"/>
    <b v="1"/>
    <s v="theater/plays"/>
    <x v="1"/>
    <x v="6"/>
    <x v="3171"/>
  </r>
  <r>
    <n v="3179"/>
    <s v="I Do Wonder"/>
    <s v="A Sci-fi play in several vignettes that will narrate an alternate history in the mid-20th century."/>
    <n v="4200"/>
    <n v="4794.82"/>
    <n v="1.1416238095238094"/>
    <x v="0"/>
    <n v="77.335806451612896"/>
    <x v="0"/>
    <s v="USD"/>
    <n v="1367859071"/>
    <n v="1365699071"/>
    <b v="1"/>
    <n v="62"/>
    <b v="1"/>
    <s v="theater/plays"/>
    <x v="1"/>
    <x v="6"/>
    <x v="3172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n v="31.933333333333334"/>
    <x v="1"/>
    <s v="GBP"/>
    <n v="1403258049"/>
    <n v="1400666049"/>
    <b v="1"/>
    <n v="45"/>
    <b v="1"/>
    <s v="theater/plays"/>
    <x v="1"/>
    <x v="6"/>
    <x v="3173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n v="36.333333333333336"/>
    <x v="1"/>
    <s v="GBP"/>
    <n v="1402848000"/>
    <n v="1400570787"/>
    <b v="1"/>
    <n v="15"/>
    <b v="1"/>
    <s v="theater/plays"/>
    <x v="1"/>
    <x v="6"/>
    <x v="3174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n v="46.768211920529801"/>
    <x v="0"/>
    <s v="USD"/>
    <n v="1328029200"/>
    <n v="1323211621"/>
    <b v="1"/>
    <n v="151"/>
    <b v="1"/>
    <s v="theater/plays"/>
    <x v="1"/>
    <x v="6"/>
    <x v="3175"/>
  </r>
  <r>
    <n v="3183"/>
    <s v="The Seagull on The River"/>
    <s v="Anton Chekhov's The Seagull. An outdoor Amphitheater in Manhattan. Trees. A River. Daybreak."/>
    <n v="2500"/>
    <n v="2725"/>
    <n v="1.0900000000000001"/>
    <x v="0"/>
    <n v="40.073529411764703"/>
    <x v="0"/>
    <s v="USD"/>
    <n v="1377284669"/>
    <n v="1375729469"/>
    <b v="1"/>
    <n v="68"/>
    <b v="1"/>
    <s v="theater/plays"/>
    <x v="1"/>
    <x v="6"/>
    <x v="3176"/>
  </r>
  <r>
    <n v="3184"/>
    <s v="Equus at Frenetic Theatre"/>
    <s v="Equus is the story of a psychiatrist treating a teenaged boy who blinds six horses with a metal spike."/>
    <n v="4300"/>
    <n v="4610"/>
    <n v="1.0720930232558139"/>
    <x v="0"/>
    <n v="100.21739130434783"/>
    <x v="0"/>
    <s v="USD"/>
    <n v="1404258631"/>
    <n v="1401666631"/>
    <b v="1"/>
    <n v="46"/>
    <b v="1"/>
    <s v="theater/plays"/>
    <x v="1"/>
    <x v="6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n v="41.666666666666664"/>
    <x v="1"/>
    <s v="GBP"/>
    <n v="1405553241"/>
    <n v="1404948441"/>
    <b v="1"/>
    <n v="24"/>
    <b v="1"/>
    <s v="theater/plays"/>
    <x v="1"/>
    <x v="6"/>
    <x v="3178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n v="46.714285714285715"/>
    <x v="1"/>
    <s v="GBP"/>
    <n v="1410901200"/>
    <n v="1408313438"/>
    <b v="1"/>
    <n v="70"/>
    <b v="1"/>
    <s v="theater/plays"/>
    <x v="1"/>
    <x v="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n v="71.491803278688522"/>
    <x v="0"/>
    <s v="USD"/>
    <n v="1407167973"/>
    <n v="1405439973"/>
    <b v="1"/>
    <n v="244"/>
    <b v="1"/>
    <s v="theater/plays"/>
    <x v="1"/>
    <x v="6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n v="14.444444444444445"/>
    <x v="1"/>
    <s v="GBP"/>
    <n v="1433930302"/>
    <n v="1432115902"/>
    <b v="0"/>
    <n v="9"/>
    <b v="0"/>
    <s v="theater/musical"/>
    <x v="1"/>
    <x v="40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n v="356.84210526315792"/>
    <x v="11"/>
    <s v="SEK"/>
    <n v="1432455532"/>
    <n v="1429863532"/>
    <b v="0"/>
    <n v="19"/>
    <b v="0"/>
    <s v="theater/musical"/>
    <x v="1"/>
    <x v="40"/>
    <x v="3182"/>
  </r>
  <r>
    <n v="3190"/>
    <s v="Call It A Day Productions - THE LIFE"/>
    <s v="Call It A Day Productions is putting on their first full production in December and every little bit helps!"/>
    <n v="4000"/>
    <n v="0"/>
    <n v="0"/>
    <x v="2"/>
    <e v="#DIV/0!"/>
    <x v="5"/>
    <s v="CAD"/>
    <n v="1481258275"/>
    <n v="1478662675"/>
    <b v="0"/>
    <n v="0"/>
    <b v="0"/>
    <s v="theater/musical"/>
    <x v="1"/>
    <x v="40"/>
    <x v="3183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n v="37.75"/>
    <x v="0"/>
    <s v="USD"/>
    <n v="1471370869"/>
    <n v="1466186869"/>
    <b v="0"/>
    <n v="4"/>
    <b v="0"/>
    <s v="theater/musical"/>
    <x v="1"/>
    <x v="40"/>
    <x v="3184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n v="12.75"/>
    <x v="1"/>
    <s v="GBP"/>
    <n v="1425160800"/>
    <n v="1421274859"/>
    <b v="0"/>
    <n v="8"/>
    <b v="0"/>
    <s v="theater/musical"/>
    <x v="1"/>
    <x v="4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n v="24.458333333333332"/>
    <x v="1"/>
    <s v="GBP"/>
    <n v="1424474056"/>
    <n v="1420586056"/>
    <b v="0"/>
    <n v="24"/>
    <b v="0"/>
    <s v="theater/musical"/>
    <x v="1"/>
    <x v="40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e v="#DIV/0!"/>
    <x v="0"/>
    <s v="USD"/>
    <n v="1437960598"/>
    <n v="1435368598"/>
    <b v="0"/>
    <n v="0"/>
    <b v="0"/>
    <s v="theater/musical"/>
    <x v="1"/>
    <x v="40"/>
    <x v="3187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n v="53.07692307692308"/>
    <x v="0"/>
    <s v="USD"/>
    <n v="1423750542"/>
    <n v="1421158542"/>
    <b v="0"/>
    <n v="39"/>
    <b v="0"/>
    <s v="theater/musical"/>
    <x v="1"/>
    <x v="40"/>
    <x v="3188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n v="300"/>
    <x v="0"/>
    <s v="USD"/>
    <n v="1438437600"/>
    <n v="1433254875"/>
    <b v="0"/>
    <n v="6"/>
    <b v="0"/>
    <s v="theater/musical"/>
    <x v="1"/>
    <x v="40"/>
    <x v="3189"/>
  </r>
  <r>
    <n v="3197"/>
    <s v="Mirror, mirror on the wall"/>
    <s v="This years most important stage project for young artists in our region. www.ungespor.no"/>
    <n v="10000"/>
    <n v="1145"/>
    <n v="0.1145"/>
    <x v="2"/>
    <n v="286.25"/>
    <x v="10"/>
    <s v="NOK"/>
    <n v="1423050618"/>
    <n v="1420458618"/>
    <b v="0"/>
    <n v="4"/>
    <b v="0"/>
    <s v="theater/musical"/>
    <x v="1"/>
    <x v="40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n v="36.666666666666664"/>
    <x v="8"/>
    <s v="DKK"/>
    <n v="1424081477"/>
    <n v="1420798277"/>
    <b v="0"/>
    <n v="3"/>
    <b v="0"/>
    <s v="theater/musical"/>
    <x v="1"/>
    <x v="40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n v="49.20754716981132"/>
    <x v="0"/>
    <s v="USD"/>
    <n v="1410037200"/>
    <n v="1407435418"/>
    <b v="0"/>
    <n v="53"/>
    <b v="0"/>
    <s v="theater/musical"/>
    <x v="1"/>
    <x v="40"/>
    <x v="3192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n v="1"/>
    <x v="0"/>
    <s v="USD"/>
    <n v="1461994440"/>
    <n v="1459410101"/>
    <b v="0"/>
    <n v="1"/>
    <b v="0"/>
    <s v="theater/musical"/>
    <x v="1"/>
    <x v="40"/>
    <x v="3193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n v="12.5"/>
    <x v="1"/>
    <s v="GBP"/>
    <n v="1409509477"/>
    <n v="1407695077"/>
    <b v="0"/>
    <n v="2"/>
    <b v="0"/>
    <s v="theater/musical"/>
    <x v="1"/>
    <x v="40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n v="109.04"/>
    <x v="0"/>
    <s v="USD"/>
    <n v="1450072740"/>
    <n v="1445027346"/>
    <b v="0"/>
    <n v="25"/>
    <b v="0"/>
    <s v="theater/musical"/>
    <x v="1"/>
    <x v="4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n v="41.666666666666664"/>
    <x v="0"/>
    <s v="USD"/>
    <n v="1443224622"/>
    <n v="1440632622"/>
    <b v="0"/>
    <n v="6"/>
    <b v="0"/>
    <s v="theater/musical"/>
    <x v="1"/>
    <x v="40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e v="#DIV/0!"/>
    <x v="0"/>
    <s v="USD"/>
    <n v="1437149640"/>
    <n v="1434558479"/>
    <b v="0"/>
    <n v="0"/>
    <b v="0"/>
    <s v="theater/musical"/>
    <x v="1"/>
    <x v="4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n v="22.75"/>
    <x v="1"/>
    <s v="GBP"/>
    <n v="1430470772"/>
    <n v="1427878772"/>
    <b v="0"/>
    <n v="12"/>
    <b v="0"/>
    <s v="theater/musical"/>
    <x v="1"/>
    <x v="40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e v="#DIV/0!"/>
    <x v="0"/>
    <s v="USD"/>
    <n v="1442644651"/>
    <n v="1440052651"/>
    <b v="0"/>
    <n v="0"/>
    <b v="0"/>
    <s v="theater/musical"/>
    <x v="1"/>
    <x v="40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n v="70.833333333333329"/>
    <x v="0"/>
    <s v="USD"/>
    <n v="1429767607"/>
    <n v="1424587207"/>
    <b v="0"/>
    <n v="36"/>
    <b v="0"/>
    <s v="theater/musical"/>
    <x v="1"/>
    <x v="40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n v="63.109756097560975"/>
    <x v="0"/>
    <s v="USD"/>
    <n v="1406557877"/>
    <n v="1404743477"/>
    <b v="1"/>
    <n v="82"/>
    <b v="1"/>
    <s v="theater/plays"/>
    <x v="1"/>
    <x v="6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n v="50.157964601769912"/>
    <x v="0"/>
    <s v="USD"/>
    <n v="1403305200"/>
    <n v="1400512658"/>
    <b v="1"/>
    <n v="226"/>
    <b v="1"/>
    <s v="theater/plays"/>
    <x v="1"/>
    <x v="6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n v="62.883333333333333"/>
    <x v="0"/>
    <s v="USD"/>
    <n v="1338523140"/>
    <n v="1334442519"/>
    <b v="1"/>
    <n v="60"/>
    <b v="1"/>
    <s v="theater/plays"/>
    <x v="1"/>
    <x v="6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n v="85.531055900621112"/>
    <x v="0"/>
    <s v="USD"/>
    <n v="1408068000"/>
    <n v="1405346680"/>
    <b v="1"/>
    <n v="322"/>
    <b v="1"/>
    <s v="theater/plays"/>
    <x v="1"/>
    <x v="6"/>
    <x v="3204"/>
  </r>
  <r>
    <n v="3212"/>
    <s v="Campo Maldito"/>
    <s v="Help us bring our production of Campo Maldito to New York AND San Francisco!"/>
    <n v="4000"/>
    <n v="5050"/>
    <n v="1.2625"/>
    <x v="0"/>
    <n v="53.723404255319146"/>
    <x v="0"/>
    <s v="USD"/>
    <n v="1407524751"/>
    <n v="1404932751"/>
    <b v="1"/>
    <n v="94"/>
    <b v="1"/>
    <s v="theater/plays"/>
    <x v="1"/>
    <x v="6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n v="127.80851063829788"/>
    <x v="1"/>
    <s v="GBP"/>
    <n v="1437934759"/>
    <n v="1434478759"/>
    <b v="1"/>
    <n v="47"/>
    <b v="1"/>
    <s v="theater/plays"/>
    <x v="1"/>
    <x v="6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n v="106.57391304347826"/>
    <x v="1"/>
    <s v="GBP"/>
    <n v="1452038100"/>
    <n v="1448823673"/>
    <b v="1"/>
    <n v="115"/>
    <b v="1"/>
    <s v="theater/plays"/>
    <x v="1"/>
    <x v="6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n v="262.11194029850748"/>
    <x v="0"/>
    <s v="USD"/>
    <n v="1441857540"/>
    <n v="1438617471"/>
    <b v="1"/>
    <n v="134"/>
    <b v="1"/>
    <s v="theater/plays"/>
    <x v="1"/>
    <x v="6"/>
    <x v="3208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n v="57.171428571428571"/>
    <x v="1"/>
    <s v="GBP"/>
    <n v="1436625000"/>
    <n v="1433934371"/>
    <b v="1"/>
    <n v="35"/>
    <b v="1"/>
    <s v="theater/plays"/>
    <x v="1"/>
    <x v="6"/>
    <x v="3209"/>
  </r>
  <r>
    <n v="3217"/>
    <s v="Wake Up Call @ IRT Theater"/>
    <s v="Wake Up Call is a comedic play about a group of hotel employees working on Christmas Eve."/>
    <n v="4500"/>
    <n v="5221"/>
    <n v="1.1602222222222223"/>
    <x v="0"/>
    <n v="50.20192307692308"/>
    <x v="0"/>
    <s v="USD"/>
    <n v="1478264784"/>
    <n v="1475672784"/>
    <b v="1"/>
    <n v="104"/>
    <b v="1"/>
    <s v="theater/plays"/>
    <x v="1"/>
    <x v="6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n v="66.586956521739125"/>
    <x v="1"/>
    <s v="GBP"/>
    <n v="1419984000"/>
    <n v="1417132986"/>
    <b v="1"/>
    <n v="184"/>
    <b v="1"/>
    <s v="theater/plays"/>
    <x v="1"/>
    <x v="6"/>
    <x v="3211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n v="168.25210084033614"/>
    <x v="0"/>
    <s v="USD"/>
    <n v="1427063747"/>
    <n v="1424043347"/>
    <b v="1"/>
    <n v="119"/>
    <b v="1"/>
    <s v="theater/plays"/>
    <x v="1"/>
    <x v="6"/>
    <x v="3212"/>
  </r>
  <r>
    <n v="3220"/>
    <s v="Burners"/>
    <s v="A sci-fi thriller for the stage opening March 10 in Los Angeles."/>
    <n v="15000"/>
    <n v="15126"/>
    <n v="1.0084"/>
    <x v="0"/>
    <n v="256.37288135593218"/>
    <x v="0"/>
    <s v="USD"/>
    <n v="1489352400"/>
    <n v="1486411204"/>
    <b v="1"/>
    <n v="59"/>
    <b v="1"/>
    <s v="theater/plays"/>
    <x v="1"/>
    <x v="6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n v="36.610619469026545"/>
    <x v="1"/>
    <s v="GBP"/>
    <n v="1436114603"/>
    <n v="1433090603"/>
    <b v="1"/>
    <n v="113"/>
    <b v="1"/>
    <s v="theater/plays"/>
    <x v="1"/>
    <x v="6"/>
    <x v="3214"/>
  </r>
  <r>
    <n v="3222"/>
    <s v="Shakespeare in ASL - and FREE for everyone"/>
    <s v="Shakespeare's classic re-imagined as a spoken and signed production for deaf and hearing audiences"/>
    <n v="2500"/>
    <n v="3120"/>
    <n v="1.248"/>
    <x v="0"/>
    <n v="37.142857142857146"/>
    <x v="0"/>
    <s v="USD"/>
    <n v="1445722140"/>
    <n v="1443016697"/>
    <b v="1"/>
    <n v="84"/>
    <b v="1"/>
    <s v="theater/plays"/>
    <x v="1"/>
    <x v="6"/>
    <x v="3215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n v="45.878378378378379"/>
    <x v="0"/>
    <s v="USD"/>
    <n v="1440100976"/>
    <n v="1437508976"/>
    <b v="1"/>
    <n v="74"/>
    <b v="1"/>
    <s v="theater/plays"/>
    <x v="1"/>
    <x v="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n v="141.71296296296296"/>
    <x v="0"/>
    <s v="USD"/>
    <n v="1484024400"/>
    <n v="1479932713"/>
    <b v="1"/>
    <n v="216"/>
    <b v="1"/>
    <s v="theater/plays"/>
    <x v="1"/>
    <x v="6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n v="52.487179487179489"/>
    <x v="0"/>
    <s v="USD"/>
    <n v="1464987600"/>
    <n v="1463145938"/>
    <b v="1"/>
    <n v="39"/>
    <b v="1"/>
    <s v="theater/plays"/>
    <x v="1"/>
    <x v="6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n v="59.523809523809526"/>
    <x v="1"/>
    <s v="GBP"/>
    <n v="1446213612"/>
    <n v="1443621612"/>
    <b v="1"/>
    <n v="21"/>
    <b v="1"/>
    <s v="theater/plays"/>
    <x v="1"/>
    <x v="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n v="50"/>
    <x v="1"/>
    <s v="GBP"/>
    <n v="1484687436"/>
    <n v="1482095436"/>
    <b v="0"/>
    <n v="30"/>
    <b v="1"/>
    <s v="theater/plays"/>
    <x v="1"/>
    <x v="6"/>
    <x v="3220"/>
  </r>
  <r>
    <n v="3228"/>
    <s v="Hear Me Roar: A Season of Powerful Women"/>
    <s v="A Season of Powerful Women. A Season of Defiance."/>
    <n v="7000"/>
    <n v="7164"/>
    <n v="1.0234285714285714"/>
    <x v="0"/>
    <n v="193.62162162162161"/>
    <x v="0"/>
    <s v="USD"/>
    <n v="1450328340"/>
    <n v="1447606884"/>
    <b v="1"/>
    <n v="37"/>
    <b v="1"/>
    <s v="theater/plays"/>
    <x v="1"/>
    <x v="6"/>
    <x v="3221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n v="106.79702970297029"/>
    <x v="0"/>
    <s v="USD"/>
    <n v="1416470398"/>
    <n v="1413874798"/>
    <b v="1"/>
    <n v="202"/>
    <b v="1"/>
    <s v="theater/plays"/>
    <x v="1"/>
    <x v="6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n v="77.21621621621621"/>
    <x v="0"/>
    <s v="USD"/>
    <n v="1412135940"/>
    <n v="1410840126"/>
    <b v="1"/>
    <n v="37"/>
    <b v="1"/>
    <s v="theater/plays"/>
    <x v="1"/>
    <x v="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n v="57.5"/>
    <x v="0"/>
    <s v="USD"/>
    <n v="1460846347"/>
    <n v="1458254347"/>
    <b v="0"/>
    <n v="28"/>
    <b v="1"/>
    <s v="theater/plays"/>
    <x v="1"/>
    <x v="6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n v="50.46153846153846"/>
    <x v="0"/>
    <s v="USD"/>
    <n v="1462334340"/>
    <n v="1459711917"/>
    <b v="1"/>
    <n v="26"/>
    <b v="1"/>
    <s v="theater/plays"/>
    <x v="1"/>
    <x v="6"/>
    <x v="3224"/>
  </r>
  <r>
    <n v="3233"/>
    <s v="64 Squares"/>
    <s v="64 Squares is an autobiographical one-man exploration of the internal chess game played to reconcile relationships."/>
    <n v="5000"/>
    <n v="5940"/>
    <n v="1.1879999999999999"/>
    <x v="0"/>
    <n v="97.377049180327873"/>
    <x v="0"/>
    <s v="USD"/>
    <n v="1488482355"/>
    <n v="1485890355"/>
    <b v="0"/>
    <n v="61"/>
    <b v="1"/>
    <s v="theater/plays"/>
    <x v="1"/>
    <x v="6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n v="34.91921739130435"/>
    <x v="1"/>
    <s v="GBP"/>
    <n v="1485991860"/>
    <n v="1483124208"/>
    <b v="0"/>
    <n v="115"/>
    <b v="1"/>
    <s v="theater/plays"/>
    <x v="1"/>
    <x v="6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n v="85.530386740331494"/>
    <x v="0"/>
    <s v="USD"/>
    <n v="1467361251"/>
    <n v="1464769251"/>
    <b v="1"/>
    <n v="181"/>
    <b v="1"/>
    <s v="theater/plays"/>
    <x v="1"/>
    <x v="6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n v="182.90909090909091"/>
    <x v="0"/>
    <s v="USD"/>
    <n v="1482962433"/>
    <n v="1480370433"/>
    <b v="0"/>
    <n v="110"/>
    <b v="1"/>
    <s v="theater/plays"/>
    <x v="1"/>
    <x v="6"/>
    <x v="3228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n v="131.13620817843866"/>
    <x v="0"/>
    <s v="USD"/>
    <n v="1443499140"/>
    <n v="1441452184"/>
    <b v="1"/>
    <n v="269"/>
    <b v="1"/>
    <s v="theater/plays"/>
    <x v="1"/>
    <x v="6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n v="39.810126582278478"/>
    <x v="1"/>
    <s v="GBP"/>
    <n v="1435752898"/>
    <n v="1433160898"/>
    <b v="1"/>
    <n v="79"/>
    <b v="1"/>
    <s v="theater/plays"/>
    <x v="1"/>
    <x v="6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n v="59.701730769230764"/>
    <x v="1"/>
    <s v="GBP"/>
    <n v="1445817540"/>
    <n v="1443665293"/>
    <b v="1"/>
    <n v="104"/>
    <b v="1"/>
    <s v="theater/plays"/>
    <x v="1"/>
    <x v="6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n v="88.735294117647058"/>
    <x v="1"/>
    <s v="GBP"/>
    <n v="1487286000"/>
    <n v="1484843948"/>
    <b v="0"/>
    <n v="34"/>
    <b v="1"/>
    <s v="theater/plays"/>
    <x v="1"/>
    <x v="6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n v="58.688622754491021"/>
    <x v="0"/>
    <s v="USD"/>
    <n v="1413269940"/>
    <n v="1410421670"/>
    <b v="1"/>
    <n v="167"/>
    <b v="1"/>
    <s v="theater/plays"/>
    <x v="1"/>
    <x v="6"/>
    <x v="3233"/>
  </r>
  <r>
    <n v="3242"/>
    <s v="First Day Off in a Long Time by Brian Finkelstein"/>
    <s v="First Day Off in a Long Time is a comedy show...            _x000a_About suicide."/>
    <n v="10000"/>
    <n v="12730.42"/>
    <n v="1.273042"/>
    <x v="0"/>
    <n v="69.56513661202186"/>
    <x v="0"/>
    <s v="USD"/>
    <n v="1411150092"/>
    <n v="1408558092"/>
    <b v="1"/>
    <n v="183"/>
    <b v="1"/>
    <s v="theater/plays"/>
    <x v="1"/>
    <x v="6"/>
    <x v="3234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n v="115.87323943661971"/>
    <x v="0"/>
    <s v="USD"/>
    <n v="1444348800"/>
    <n v="1442283562"/>
    <b v="1"/>
    <n v="71"/>
    <b v="1"/>
    <s v="theater/plays"/>
    <x v="1"/>
    <x v="6"/>
    <x v="3235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n v="23.869565217391305"/>
    <x v="1"/>
    <s v="GBP"/>
    <n v="1480613982"/>
    <n v="1478018382"/>
    <b v="0"/>
    <n v="69"/>
    <b v="1"/>
    <s v="theater/plays"/>
    <x v="1"/>
    <x v="6"/>
    <x v="323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n v="81.125925925925927"/>
    <x v="0"/>
    <s v="USD"/>
    <n v="1434074400"/>
    <n v="1431354258"/>
    <b v="0"/>
    <n v="270"/>
    <b v="1"/>
    <s v="theater/plays"/>
    <x v="1"/>
    <x v="6"/>
    <x v="3237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n v="57.626943005181346"/>
    <x v="0"/>
    <s v="USD"/>
    <n v="1442030340"/>
    <n v="1439551200"/>
    <b v="1"/>
    <n v="193"/>
    <b v="1"/>
    <s v="theater/plays"/>
    <x v="1"/>
    <x v="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n v="46.429824561403507"/>
    <x v="1"/>
    <s v="GBP"/>
    <n v="1436696712"/>
    <n v="1434104712"/>
    <b v="1"/>
    <n v="57"/>
    <b v="1"/>
    <s v="theater/plays"/>
    <x v="1"/>
    <x v="6"/>
    <x v="3239"/>
  </r>
  <r>
    <n v="3248"/>
    <s v="Honest Accomplice Theatre 2015-16 Season"/>
    <s v="Honest Accomplice Theatre produces theatre for social change."/>
    <n v="12000"/>
    <n v="12095"/>
    <n v="1.0079166666666666"/>
    <x v="0"/>
    <n v="60.475000000000001"/>
    <x v="0"/>
    <s v="USD"/>
    <n v="1428178757"/>
    <n v="1425590357"/>
    <b v="1"/>
    <n v="200"/>
    <b v="1"/>
    <s v="theater/plays"/>
    <x v="1"/>
    <x v="6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n v="65.579545454545453"/>
    <x v="0"/>
    <s v="USD"/>
    <n v="1434822914"/>
    <n v="1432230914"/>
    <b v="1"/>
    <n v="88"/>
    <b v="1"/>
    <s v="theater/plays"/>
    <x v="1"/>
    <x v="6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n v="119.1924882629108"/>
    <x v="0"/>
    <s v="USD"/>
    <n v="1415213324"/>
    <n v="1412617724"/>
    <b v="1"/>
    <n v="213"/>
    <b v="1"/>
    <s v="theater/plays"/>
    <x v="1"/>
    <x v="6"/>
    <x v="3242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n v="83.05"/>
    <x v="0"/>
    <s v="USD"/>
    <n v="1434907966"/>
    <n v="1432315966"/>
    <b v="1"/>
    <n v="20"/>
    <b v="1"/>
    <s v="theater/plays"/>
    <x v="1"/>
    <x v="6"/>
    <x v="3243"/>
  </r>
  <r>
    <n v="3252"/>
    <s v="Modern Love"/>
    <s v="How do we navigate the boundaries between friendship, sexual intimacy and obsessive desire?"/>
    <n v="2250"/>
    <n v="2876"/>
    <n v="1.2782222222222221"/>
    <x v="0"/>
    <n v="57.52"/>
    <x v="1"/>
    <s v="GBP"/>
    <n v="1473247240"/>
    <n v="1470655240"/>
    <b v="1"/>
    <n v="50"/>
    <b v="1"/>
    <s v="theater/plays"/>
    <x v="1"/>
    <x v="6"/>
    <x v="3244"/>
  </r>
  <r>
    <n v="3253"/>
    <s v="EMPATHITRAX, a new play by Ana Nogueira"/>
    <s v="Can you ever truly feel what someone else is feeling?_x000a_Do you want to?"/>
    <n v="20000"/>
    <n v="20365"/>
    <n v="1.0182500000000001"/>
    <x v="0"/>
    <n v="177.08695652173913"/>
    <x v="0"/>
    <s v="USD"/>
    <n v="1473306300"/>
    <n v="1471701028"/>
    <b v="1"/>
    <n v="115"/>
    <b v="1"/>
    <s v="theater/plays"/>
    <x v="1"/>
    <x v="6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n v="70.771505376344081"/>
    <x v="1"/>
    <s v="GBP"/>
    <n v="1427331809"/>
    <n v="1424743409"/>
    <b v="1"/>
    <n v="186"/>
    <b v="1"/>
    <s v="theater/plays"/>
    <x v="1"/>
    <x v="6"/>
    <x v="324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n v="29.166666666666668"/>
    <x v="1"/>
    <s v="GBP"/>
    <n v="1412706375"/>
    <n v="1410114375"/>
    <b v="1"/>
    <n v="18"/>
    <b v="1"/>
    <s v="theater/plays"/>
    <x v="1"/>
    <x v="6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n v="72.76136363636364"/>
    <x v="0"/>
    <s v="USD"/>
    <n v="1433995140"/>
    <n v="1432129577"/>
    <b v="1"/>
    <n v="176"/>
    <b v="1"/>
    <s v="theater/plays"/>
    <x v="1"/>
    <x v="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n v="51.853414634146333"/>
    <x v="1"/>
    <s v="GBP"/>
    <n v="1487769952"/>
    <n v="1485177952"/>
    <b v="0"/>
    <n v="41"/>
    <b v="1"/>
    <s v="theater/plays"/>
    <x v="1"/>
    <x v="6"/>
    <x v="3249"/>
  </r>
  <r>
    <n v="3258"/>
    <s v="Bluebirds by Joe Brondo"/>
    <s v="A guy named Walt steals a book and plans to sell it to get his life on track... until his wife finds out."/>
    <n v="7000"/>
    <n v="7365"/>
    <n v="1.052142857142857"/>
    <x v="0"/>
    <n v="98.2"/>
    <x v="0"/>
    <s v="USD"/>
    <n v="1420751861"/>
    <n v="1418159861"/>
    <b v="1"/>
    <n v="75"/>
    <b v="1"/>
    <s v="theater/plays"/>
    <x v="1"/>
    <x v="6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n v="251.7381443298969"/>
    <x v="0"/>
    <s v="USD"/>
    <n v="1475294340"/>
    <n v="1472753745"/>
    <b v="1"/>
    <n v="97"/>
    <b v="1"/>
    <s v="theater/plays"/>
    <x v="1"/>
    <x v="6"/>
    <x v="3251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n v="74.821917808219183"/>
    <x v="0"/>
    <s v="USD"/>
    <n v="1448903318"/>
    <n v="1445875718"/>
    <b v="1"/>
    <n v="73"/>
    <b v="1"/>
    <s v="theater/plays"/>
    <x v="1"/>
    <x v="6"/>
    <x v="3252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n v="67.65306122448979"/>
    <x v="0"/>
    <s v="USD"/>
    <n v="1437067476"/>
    <n v="1434475476"/>
    <b v="1"/>
    <n v="49"/>
    <b v="1"/>
    <s v="theater/plays"/>
    <x v="1"/>
    <x v="6"/>
    <x v="3253"/>
  </r>
  <r>
    <n v="3262"/>
    <s v="Prison Boxing: A New Play by Leah Joki"/>
    <s v="A one-woman theatrical exploration of the prison system and its inhabitants."/>
    <n v="12200"/>
    <n v="12571"/>
    <n v="1.0304098360655738"/>
    <x v="0"/>
    <n v="93.81343283582089"/>
    <x v="0"/>
    <s v="USD"/>
    <n v="1419220800"/>
    <n v="1416555262"/>
    <b v="1"/>
    <n v="134"/>
    <b v="1"/>
    <s v="theater/plays"/>
    <x v="1"/>
    <x v="6"/>
    <x v="3254"/>
  </r>
  <r>
    <n v="3263"/>
    <s v="Titus Andronicus (with an all-female cast &amp; crew)"/>
    <s v="Shakespeare's bloodiest tragedy, performed and produced exclusively by women."/>
    <n v="2500"/>
    <n v="2804.16"/>
    <n v="1.121664"/>
    <x v="0"/>
    <n v="41.237647058823526"/>
    <x v="0"/>
    <s v="USD"/>
    <n v="1446238800"/>
    <n v="1444220588"/>
    <b v="1"/>
    <n v="68"/>
    <b v="1"/>
    <s v="theater/plays"/>
    <x v="1"/>
    <x v="6"/>
    <x v="3255"/>
  </r>
  <r>
    <n v="3264"/>
    <s v="Kapow-i GoGo at The PIT"/>
    <s v="The three part comedic saga of Kapow-i GoGo, who saves the world.  Again.  And again."/>
    <n v="2500"/>
    <n v="2575"/>
    <n v="1.03"/>
    <x v="0"/>
    <n v="52.551020408163268"/>
    <x v="0"/>
    <s v="USD"/>
    <n v="1422482400"/>
    <n v="1421089938"/>
    <b v="1"/>
    <n v="49"/>
    <b v="1"/>
    <s v="theater/plays"/>
    <x v="1"/>
    <x v="6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n v="70.285714285714292"/>
    <x v="17"/>
    <s v="EUR"/>
    <n v="1449162000"/>
    <n v="1446570315"/>
    <b v="1"/>
    <n v="63"/>
    <b v="1"/>
    <s v="theater/plays"/>
    <x v="1"/>
    <x v="6"/>
    <x v="3257"/>
  </r>
  <r>
    <n v="3266"/>
    <s v="Macbeth"/>
    <s v="An original version of Shakespeare's masterpiece that emphasizes family and explores the destruction of blood ties"/>
    <n v="6000"/>
    <n v="7877"/>
    <n v="1.3128333333333333"/>
    <x v="0"/>
    <n v="48.325153374233132"/>
    <x v="0"/>
    <s v="USD"/>
    <n v="1434142800"/>
    <n v="1431435122"/>
    <b v="1"/>
    <n v="163"/>
    <b v="1"/>
    <s v="theater/plays"/>
    <x v="1"/>
    <x v="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n v="53.177083333333336"/>
    <x v="0"/>
    <s v="USD"/>
    <n v="1437156660"/>
    <n v="1434564660"/>
    <b v="1"/>
    <n v="288"/>
    <b v="1"/>
    <s v="theater/plays"/>
    <x v="1"/>
    <x v="6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n v="60.952380952380949"/>
    <x v="0"/>
    <s v="USD"/>
    <n v="1472074928"/>
    <n v="1470692528"/>
    <b v="1"/>
    <n v="42"/>
    <b v="1"/>
    <s v="theater/plays"/>
    <x v="1"/>
    <x v="6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n v="116"/>
    <x v="1"/>
    <s v="GBP"/>
    <n v="1434452400"/>
    <n v="1431509397"/>
    <b v="1"/>
    <n v="70"/>
    <b v="1"/>
    <s v="theater/plays"/>
    <x v="1"/>
    <x v="6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n v="61"/>
    <x v="1"/>
    <s v="GBP"/>
    <n v="1436705265"/>
    <n v="1434113265"/>
    <b v="1"/>
    <n v="30"/>
    <b v="1"/>
    <s v="theater/plays"/>
    <x v="1"/>
    <x v="6"/>
    <x v="3262"/>
  </r>
  <r>
    <n v="3271"/>
    <s v="Saxon Court at Southwark Playhouse"/>
    <s v="A razor sharp satire to darken your Christmas."/>
    <n v="1500"/>
    <n v="1950"/>
    <n v="1.3"/>
    <x v="0"/>
    <n v="38.235294117647058"/>
    <x v="1"/>
    <s v="GBP"/>
    <n v="1414927775"/>
    <n v="1412332175"/>
    <b v="1"/>
    <n v="51"/>
    <b v="1"/>
    <s v="theater/plays"/>
    <x v="1"/>
    <x v="6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n v="106.50344827586207"/>
    <x v="0"/>
    <s v="USD"/>
    <n v="1446814809"/>
    <n v="1444219209"/>
    <b v="1"/>
    <n v="145"/>
    <b v="1"/>
    <s v="theater/plays"/>
    <x v="1"/>
    <x v="6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n v="204.57142857142858"/>
    <x v="0"/>
    <s v="USD"/>
    <n v="1473879600"/>
    <n v="1472498042"/>
    <b v="1"/>
    <n v="21"/>
    <b v="1"/>
    <s v="theater/plays"/>
    <x v="1"/>
    <x v="6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n v="54.912587412587413"/>
    <x v="0"/>
    <s v="USD"/>
    <n v="1458075600"/>
    <n v="1454259272"/>
    <b v="1"/>
    <n v="286"/>
    <b v="1"/>
    <s v="theater/plays"/>
    <x v="1"/>
    <x v="6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n v="150.41666666666666"/>
    <x v="0"/>
    <s v="USD"/>
    <n v="1423456200"/>
    <n v="1421183271"/>
    <b v="1"/>
    <n v="12"/>
    <b v="1"/>
    <s v="theater/plays"/>
    <x v="1"/>
    <x v="6"/>
    <x v="3267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n v="52.58"/>
    <x v="5"/>
    <s v="CAD"/>
    <n v="1459483140"/>
    <n v="1456526879"/>
    <b v="1"/>
    <n v="100"/>
    <b v="1"/>
    <s v="theater/plays"/>
    <x v="1"/>
    <x v="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n v="54.3"/>
    <x v="1"/>
    <s v="GBP"/>
    <n v="1416331406"/>
    <n v="1413735806"/>
    <b v="1"/>
    <n v="100"/>
    <b v="1"/>
    <s v="theater/plays"/>
    <x v="1"/>
    <x v="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n v="76.029411764705884"/>
    <x v="1"/>
    <s v="GBP"/>
    <n v="1433017303"/>
    <n v="1430425303"/>
    <b v="1"/>
    <n v="34"/>
    <b v="1"/>
    <s v="theater/plays"/>
    <x v="1"/>
    <x v="6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n v="105.2063492063492"/>
    <x v="0"/>
    <s v="USD"/>
    <n v="1459474059"/>
    <n v="1456885659"/>
    <b v="0"/>
    <n v="63"/>
    <b v="1"/>
    <s v="theater/plays"/>
    <x v="1"/>
    <x v="6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n v="68.666666666666671"/>
    <x v="0"/>
    <s v="USD"/>
    <n v="1433134800"/>
    <n v="1430158198"/>
    <b v="0"/>
    <n v="30"/>
    <b v="1"/>
    <s v="theater/plays"/>
    <x v="1"/>
    <x v="6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n v="129.36170212765958"/>
    <x v="0"/>
    <s v="USD"/>
    <n v="1441153705"/>
    <n v="1438561705"/>
    <b v="0"/>
    <n v="47"/>
    <b v="1"/>
    <s v="theater/plays"/>
    <x v="1"/>
    <x v="6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n v="134.26371308016877"/>
    <x v="0"/>
    <s v="USD"/>
    <n v="1461904788"/>
    <n v="1458103188"/>
    <b v="0"/>
    <n v="237"/>
    <b v="1"/>
    <s v="theater/plays"/>
    <x v="1"/>
    <x v="6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n v="17.829787234042552"/>
    <x v="1"/>
    <s v="GBP"/>
    <n v="1455138000"/>
    <n v="1452448298"/>
    <b v="0"/>
    <n v="47"/>
    <b v="1"/>
    <s v="theater/plays"/>
    <x v="1"/>
    <x v="6"/>
    <x v="3275"/>
  </r>
  <r>
    <n v="3284"/>
    <s v="Help fund Black Enough!"/>
    <s v="Black Enough is an LSU student-staged performance exploring the effects of white supremacy on the black community."/>
    <n v="3000"/>
    <n v="3048"/>
    <n v="1.016"/>
    <x v="0"/>
    <n v="203.2"/>
    <x v="0"/>
    <s v="USD"/>
    <n v="1454047140"/>
    <n v="1452546853"/>
    <b v="0"/>
    <n v="15"/>
    <b v="1"/>
    <s v="theater/plays"/>
    <x v="1"/>
    <x v="6"/>
    <x v="3276"/>
  </r>
  <r>
    <n v="3285"/>
    <s v="By Morning"/>
    <s v="A new play by Matthew Gasda"/>
    <n v="4999"/>
    <n v="5604"/>
    <n v="1.1210242048409682"/>
    <x v="0"/>
    <n v="69.18518518518519"/>
    <x v="0"/>
    <s v="USD"/>
    <n v="1488258000"/>
    <n v="1485556626"/>
    <b v="0"/>
    <n v="81"/>
    <b v="1"/>
    <s v="theater/plays"/>
    <x v="1"/>
    <x v="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n v="125.12295081967213"/>
    <x v="0"/>
    <s v="USD"/>
    <n v="1471291782"/>
    <n v="1468699782"/>
    <b v="0"/>
    <n v="122"/>
    <b v="1"/>
    <s v="theater/plays"/>
    <x v="1"/>
    <x v="6"/>
    <x v="3278"/>
  </r>
  <r>
    <n v="3287"/>
    <s v="Three Things: Stories About Life"/>
    <s v="An inspirational one-man play about crisis, community, and the search for wholeness."/>
    <n v="2500"/>
    <n v="2500"/>
    <n v="1"/>
    <x v="0"/>
    <n v="73.529411764705884"/>
    <x v="5"/>
    <s v="CAD"/>
    <n v="1448733628"/>
    <n v="1446573628"/>
    <b v="0"/>
    <n v="34"/>
    <b v="1"/>
    <s v="theater/plays"/>
    <x v="1"/>
    <x v="6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n v="48.437149758454105"/>
    <x v="1"/>
    <s v="GBP"/>
    <n v="1466463600"/>
    <n v="1463337315"/>
    <b v="0"/>
    <n v="207"/>
    <b v="1"/>
    <s v="theater/plays"/>
    <x v="1"/>
    <x v="6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n v="26.608400000000003"/>
    <x v="1"/>
    <s v="GBP"/>
    <n v="1487580602"/>
    <n v="1485161402"/>
    <b v="0"/>
    <n v="25"/>
    <b v="1"/>
    <s v="theater/plays"/>
    <x v="1"/>
    <x v="6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n v="33.666666666666664"/>
    <x v="1"/>
    <s v="GBP"/>
    <n v="1489234891"/>
    <n v="1486642891"/>
    <b v="0"/>
    <n v="72"/>
    <b v="1"/>
    <s v="theater/plays"/>
    <x v="1"/>
    <x v="6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n v="40.714285714285715"/>
    <x v="0"/>
    <s v="USD"/>
    <n v="1442462340"/>
    <n v="1439743900"/>
    <b v="0"/>
    <n v="14"/>
    <b v="1"/>
    <s v="theater/plays"/>
    <x v="1"/>
    <x v="6"/>
    <x v="3283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n v="19.266666666666666"/>
    <x v="1"/>
    <s v="GBP"/>
    <n v="1449257348"/>
    <n v="1444069748"/>
    <b v="0"/>
    <n v="15"/>
    <b v="1"/>
    <s v="theater/plays"/>
    <x v="1"/>
    <x v="6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n v="84.285714285714292"/>
    <x v="4"/>
    <s v="NZD"/>
    <n v="1488622352"/>
    <n v="1486030352"/>
    <b v="0"/>
    <n v="91"/>
    <b v="1"/>
    <s v="theater/plays"/>
    <x v="1"/>
    <x v="6"/>
    <x v="3285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n v="29.583333333333332"/>
    <x v="1"/>
    <s v="GBP"/>
    <n v="1434459554"/>
    <n v="1431867554"/>
    <b v="0"/>
    <n v="24"/>
    <b v="1"/>
    <s v="theater/plays"/>
    <x v="1"/>
    <x v="6"/>
    <x v="328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n v="26.667037037037037"/>
    <x v="1"/>
    <s v="GBP"/>
    <n v="1474886229"/>
    <n v="1472294229"/>
    <b v="0"/>
    <n v="27"/>
    <b v="1"/>
    <s v="theater/plays"/>
    <x v="1"/>
    <x v="6"/>
    <x v="3287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n v="45.978723404255319"/>
    <x v="1"/>
    <s v="GBP"/>
    <n v="1448229600"/>
    <n v="1446401372"/>
    <b v="0"/>
    <n v="47"/>
    <b v="1"/>
    <s v="theater/plays"/>
    <x v="1"/>
    <x v="6"/>
    <x v="3288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n v="125.09090909090909"/>
    <x v="1"/>
    <s v="GBP"/>
    <n v="1438037940"/>
    <n v="1436380256"/>
    <b v="0"/>
    <n v="44"/>
    <b v="1"/>
    <s v="theater/plays"/>
    <x v="1"/>
    <x v="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n v="141.29166666666666"/>
    <x v="0"/>
    <s v="USD"/>
    <n v="1442102400"/>
    <n v="1440370768"/>
    <b v="0"/>
    <n v="72"/>
    <b v="1"/>
    <s v="theater/plays"/>
    <x v="1"/>
    <x v="6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n v="55.333333333333336"/>
    <x v="0"/>
    <s v="USD"/>
    <n v="1444860063"/>
    <n v="1442268063"/>
    <b v="0"/>
    <n v="63"/>
    <b v="1"/>
    <s v="theater/plays"/>
    <x v="1"/>
    <x v="6"/>
    <x v="3291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n v="46.420454545454547"/>
    <x v="0"/>
    <s v="USD"/>
    <n v="1430329862"/>
    <n v="1428515462"/>
    <b v="0"/>
    <n v="88"/>
    <b v="1"/>
    <s v="theater/plays"/>
    <x v="1"/>
    <x v="6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n v="57.2"/>
    <x v="0"/>
    <s v="USD"/>
    <n v="1470034740"/>
    <n v="1466185176"/>
    <b v="0"/>
    <n v="70"/>
    <b v="1"/>
    <s v="theater/plays"/>
    <x v="1"/>
    <x v="6"/>
    <x v="3293"/>
  </r>
  <r>
    <n v="3302"/>
    <s v="El muro de BorÃ­s KiÃ©n"/>
    <s v="FilosofÃ­a de los anÃ³nimos"/>
    <n v="8400"/>
    <n v="8685"/>
    <n v="1.0339285714285715"/>
    <x v="0"/>
    <n v="173.7"/>
    <x v="3"/>
    <s v="EUR"/>
    <n v="1481099176"/>
    <n v="1478507176"/>
    <b v="0"/>
    <n v="50"/>
    <b v="1"/>
    <s v="theater/plays"/>
    <x v="1"/>
    <x v="6"/>
    <x v="3294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n v="59.6"/>
    <x v="0"/>
    <s v="USD"/>
    <n v="1427553484"/>
    <n v="1424533084"/>
    <b v="0"/>
    <n v="35"/>
    <b v="1"/>
    <s v="theater/plays"/>
    <x v="1"/>
    <x v="6"/>
    <x v="3295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n v="89.585714285714289"/>
    <x v="0"/>
    <s v="USD"/>
    <n v="1482418752"/>
    <n v="1479826752"/>
    <b v="0"/>
    <n v="175"/>
    <b v="1"/>
    <s v="theater/plays"/>
    <x v="1"/>
    <x v="6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n v="204.05"/>
    <x v="0"/>
    <s v="USD"/>
    <n v="1438374748"/>
    <n v="1435782748"/>
    <b v="0"/>
    <n v="20"/>
    <b v="1"/>
    <s v="theater/plays"/>
    <x v="1"/>
    <x v="6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n v="48.703703703703702"/>
    <x v="0"/>
    <s v="USD"/>
    <n v="1465527600"/>
    <n v="1462252542"/>
    <b v="0"/>
    <n v="54"/>
    <b v="1"/>
    <s v="theater/plays"/>
    <x v="1"/>
    <x v="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n v="53.339999999999996"/>
    <x v="0"/>
    <s v="USD"/>
    <n v="1463275339"/>
    <n v="1460683339"/>
    <b v="0"/>
    <n v="20"/>
    <b v="1"/>
    <s v="theater/plays"/>
    <x v="1"/>
    <x v="6"/>
    <x v="3299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n v="75.087719298245617"/>
    <x v="0"/>
    <s v="USD"/>
    <n v="1460581365"/>
    <n v="1458766965"/>
    <b v="0"/>
    <n v="57"/>
    <b v="1"/>
    <s v="theater/plays"/>
    <x v="1"/>
    <x v="6"/>
    <x v="3300"/>
  </r>
  <r>
    <n v="3309"/>
    <s v="Collision Course"/>
    <s v="Two unlikely friends, a garage, tinned beans &amp; the end of the world."/>
    <n v="350"/>
    <n v="558"/>
    <n v="1.5942857142857143"/>
    <x v="0"/>
    <n v="18"/>
    <x v="1"/>
    <s v="GBP"/>
    <n v="1476632178"/>
    <n v="1473953778"/>
    <b v="0"/>
    <n v="31"/>
    <b v="1"/>
    <s v="theater/plays"/>
    <x v="1"/>
    <x v="6"/>
    <x v="3301"/>
  </r>
  <r>
    <n v="3310"/>
    <s v="The Island Boys: A New Play"/>
    <s v="A new play about coming coming home, recovery, and trying to find God in the process."/>
    <n v="6500"/>
    <n v="6505"/>
    <n v="1.0007692307692309"/>
    <x v="0"/>
    <n v="209.83870967741936"/>
    <x v="0"/>
    <s v="USD"/>
    <n v="1444169825"/>
    <n v="1441577825"/>
    <b v="0"/>
    <n v="31"/>
    <b v="1"/>
    <s v="theater/plays"/>
    <x v="1"/>
    <x v="6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n v="61.022222222222226"/>
    <x v="0"/>
    <s v="USD"/>
    <n v="1445065210"/>
    <n v="1442473210"/>
    <b v="0"/>
    <n v="45"/>
    <b v="1"/>
    <s v="theater/plays"/>
    <x v="1"/>
    <x v="6"/>
    <x v="3303"/>
  </r>
  <r>
    <n v="3312"/>
    <s v="Richard III"/>
    <s v="Bare Theatre presents one of Shakespeare's most notorious characters in the final chapter of the War of the Roses saga."/>
    <n v="2500"/>
    <n v="2501"/>
    <n v="1.0004"/>
    <x v="0"/>
    <n v="61"/>
    <x v="0"/>
    <s v="USD"/>
    <n v="1478901600"/>
    <n v="1477077946"/>
    <b v="0"/>
    <n v="41"/>
    <b v="1"/>
    <s v="theater/plays"/>
    <x v="1"/>
    <x v="6"/>
    <x v="3304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n v="80.034482758620683"/>
    <x v="0"/>
    <s v="USD"/>
    <n v="1453856400"/>
    <n v="1452664317"/>
    <b v="0"/>
    <n v="29"/>
    <b v="1"/>
    <s v="theater/plays"/>
    <x v="1"/>
    <x v="6"/>
    <x v="3305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n v="29.068965517241381"/>
    <x v="1"/>
    <s v="GBP"/>
    <n v="1431115500"/>
    <n v="1428733511"/>
    <b v="0"/>
    <n v="58"/>
    <b v="1"/>
    <s v="theater/plays"/>
    <x v="1"/>
    <x v="6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n v="49.438202247191015"/>
    <x v="1"/>
    <s v="GBP"/>
    <n v="1462519041"/>
    <n v="1459927041"/>
    <b v="0"/>
    <n v="89"/>
    <b v="1"/>
    <s v="theater/plays"/>
    <x v="1"/>
    <x v="6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n v="93.977440000000001"/>
    <x v="0"/>
    <s v="USD"/>
    <n v="1407506040"/>
    <n v="1404680075"/>
    <b v="0"/>
    <n v="125"/>
    <b v="1"/>
    <s v="theater/plays"/>
    <x v="1"/>
    <x v="6"/>
    <x v="3308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n v="61.944444444444443"/>
    <x v="0"/>
    <s v="USD"/>
    <n v="1465347424"/>
    <n v="1462755424"/>
    <b v="0"/>
    <n v="18"/>
    <b v="1"/>
    <s v="theater/plays"/>
    <x v="1"/>
    <x v="6"/>
    <x v="3309"/>
  </r>
  <r>
    <n v="3318"/>
    <s v="ROOMIES - Atlantic Canada Tour 2016-17"/>
    <s v="Help us strengthen and inspire disability arts in Atlantic Canada"/>
    <n v="2000"/>
    <n v="2512"/>
    <n v="1.256"/>
    <x v="0"/>
    <n v="78.5"/>
    <x v="5"/>
    <s v="CAD"/>
    <n v="1460341800"/>
    <n v="1456902893"/>
    <b v="0"/>
    <n v="32"/>
    <b v="1"/>
    <s v="theater/plays"/>
    <x v="1"/>
    <x v="6"/>
    <x v="331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n v="33.75"/>
    <x v="1"/>
    <s v="GBP"/>
    <n v="1422712986"/>
    <n v="1418824986"/>
    <b v="0"/>
    <n v="16"/>
    <b v="1"/>
    <s v="theater/plays"/>
    <x v="1"/>
    <x v="6"/>
    <x v="3311"/>
  </r>
  <r>
    <n v="3320"/>
    <s v="Mama Threw Me So High &amp; He Who Speaks"/>
    <s v="Imaginary Theater Company presents two modern day tall tales about family, resilience and redemption."/>
    <n v="2500"/>
    <n v="2525"/>
    <n v="1.01"/>
    <x v="0"/>
    <n v="66.44736842105263"/>
    <x v="0"/>
    <s v="USD"/>
    <n v="1466557557"/>
    <n v="1463965557"/>
    <b v="0"/>
    <n v="38"/>
    <b v="1"/>
    <s v="theater/plays"/>
    <x v="1"/>
    <x v="6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n v="35.799999999999997"/>
    <x v="0"/>
    <s v="USD"/>
    <n v="1413431940"/>
    <n v="1412216665"/>
    <b v="0"/>
    <n v="15"/>
    <b v="1"/>
    <s v="theater/plays"/>
    <x v="1"/>
    <x v="6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n v="145.65217391304347"/>
    <x v="0"/>
    <s v="USD"/>
    <n v="1466567700"/>
    <n v="1464653696"/>
    <b v="0"/>
    <n v="23"/>
    <b v="1"/>
    <s v="theater/plays"/>
    <x v="1"/>
    <x v="6"/>
    <x v="3314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n v="25.693877551020407"/>
    <x v="1"/>
    <s v="GBP"/>
    <n v="1474793208"/>
    <n v="1472201208"/>
    <b v="0"/>
    <n v="49"/>
    <b v="1"/>
    <s v="theater/plays"/>
    <x v="1"/>
    <x v="6"/>
    <x v="3315"/>
  </r>
  <r>
    <n v="3324"/>
    <s v="At Swim, Two Boys"/>
    <s v="The play tells the story of Jim and Doyler and their friendship on the brink of Irish independence."/>
    <n v="1500"/>
    <n v="1525"/>
    <n v="1.0166666666666666"/>
    <x v="0"/>
    <n v="152.5"/>
    <x v="17"/>
    <s v="EUR"/>
    <n v="1465135190"/>
    <n v="1463925590"/>
    <b v="0"/>
    <n v="10"/>
    <b v="1"/>
    <s v="theater/plays"/>
    <x v="1"/>
    <x v="6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n v="30"/>
    <x v="1"/>
    <s v="GBP"/>
    <n v="1428256277"/>
    <n v="1425235877"/>
    <b v="0"/>
    <n v="15"/>
    <b v="1"/>
    <s v="theater/plays"/>
    <x v="1"/>
    <x v="6"/>
    <x v="3317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n v="142.28070175438597"/>
    <x v="0"/>
    <s v="USD"/>
    <n v="1425830905"/>
    <n v="1423242505"/>
    <b v="0"/>
    <n v="57"/>
    <b v="1"/>
    <s v="theater/plays"/>
    <x v="1"/>
    <x v="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n v="24.545454545454547"/>
    <x v="1"/>
    <s v="GBP"/>
    <n v="1462697966"/>
    <n v="1460105966"/>
    <b v="0"/>
    <n v="33"/>
    <b v="1"/>
    <s v="theater/plays"/>
    <x v="1"/>
    <x v="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n v="292.77777777777777"/>
    <x v="0"/>
    <s v="USD"/>
    <n v="1404522000"/>
    <n v="1404308883"/>
    <b v="0"/>
    <n v="9"/>
    <b v="1"/>
    <s v="theater/plays"/>
    <x v="1"/>
    <x v="6"/>
    <x v="3320"/>
  </r>
  <r>
    <n v="3329"/>
    <s v="Jestia and Raedon"/>
    <s v="Jestia and Raedon is a brand new romantic comedy play going to the Edinburgh Fringe Festival this summer."/>
    <n v="1000"/>
    <n v="1168"/>
    <n v="1.1679999999999999"/>
    <x v="0"/>
    <n v="44.92307692307692"/>
    <x v="1"/>
    <s v="GBP"/>
    <n v="1406502000"/>
    <n v="1405583108"/>
    <b v="0"/>
    <n v="26"/>
    <b v="1"/>
    <s v="theater/plays"/>
    <x v="1"/>
    <x v="6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n v="23.10144927536232"/>
    <x v="1"/>
    <s v="GBP"/>
    <n v="1427919468"/>
    <n v="1425331068"/>
    <b v="0"/>
    <n v="69"/>
    <b v="1"/>
    <s v="theater/plays"/>
    <x v="1"/>
    <x v="6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n v="80.400000000000006"/>
    <x v="0"/>
    <s v="USD"/>
    <n v="1444149886"/>
    <n v="1441125886"/>
    <b v="0"/>
    <n v="65"/>
    <b v="1"/>
    <s v="theater/plays"/>
    <x v="1"/>
    <x v="6"/>
    <x v="3323"/>
  </r>
  <r>
    <n v="3332"/>
    <s v="Cortez"/>
    <s v="Two marine biologists are at odds during an important expedition. When a stranded shark refuses to die, things get weird."/>
    <n v="6000"/>
    <n v="6000"/>
    <n v="1"/>
    <x v="0"/>
    <n v="72.289156626506028"/>
    <x v="0"/>
    <s v="USD"/>
    <n v="1405802330"/>
    <n v="1403210330"/>
    <b v="0"/>
    <n v="83"/>
    <b v="1"/>
    <s v="theater/plays"/>
    <x v="1"/>
    <x v="6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n v="32.972972972972975"/>
    <x v="0"/>
    <s v="USD"/>
    <n v="1434384880"/>
    <n v="1432484080"/>
    <b v="0"/>
    <n v="111"/>
    <b v="1"/>
    <s v="theater/plays"/>
    <x v="1"/>
    <x v="6"/>
    <x v="3325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n v="116.65217391304348"/>
    <x v="0"/>
    <s v="USD"/>
    <n v="1438259422"/>
    <n v="1435667422"/>
    <b v="0"/>
    <n v="46"/>
    <b v="1"/>
    <s v="theater/plays"/>
    <x v="1"/>
    <x v="6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n v="79.61904761904762"/>
    <x v="1"/>
    <s v="GBP"/>
    <n v="1407106800"/>
    <n v="1404749446"/>
    <b v="0"/>
    <n v="63"/>
    <b v="1"/>
    <s v="theater/plays"/>
    <x v="1"/>
    <x v="6"/>
    <x v="3327"/>
  </r>
  <r>
    <n v="3336"/>
    <s v="WILDE TALES"/>
    <s v="A theatrical adaptation of Oscar Wilde's short stories, presented by Suitcase Civilians at The Space, April 5-10 2016."/>
    <n v="250"/>
    <n v="250"/>
    <n v="1"/>
    <x v="0"/>
    <n v="27.777777777777779"/>
    <x v="1"/>
    <s v="GBP"/>
    <n v="1459845246"/>
    <n v="1457429646"/>
    <b v="0"/>
    <n v="9"/>
    <b v="1"/>
    <s v="theater/plays"/>
    <x v="1"/>
    <x v="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n v="81.029411764705884"/>
    <x v="1"/>
    <s v="GBP"/>
    <n v="1412974800"/>
    <n v="1411109167"/>
    <b v="0"/>
    <n v="34"/>
    <b v="1"/>
    <s v="theater/plays"/>
    <x v="1"/>
    <x v="6"/>
    <x v="3329"/>
  </r>
  <r>
    <n v="3338"/>
    <s v="The Last Days of Judas Iscariot"/>
    <s v="Join Estelle Parsons in support of Theater That Looks and Sounds Like America"/>
    <n v="15000"/>
    <n v="15327"/>
    <n v="1.0218"/>
    <x v="0"/>
    <n v="136.84821428571428"/>
    <x v="0"/>
    <s v="USD"/>
    <n v="1487944080"/>
    <n v="1486129680"/>
    <b v="0"/>
    <n v="112"/>
    <b v="1"/>
    <s v="theater/plays"/>
    <x v="1"/>
    <x v="6"/>
    <x v="3330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n v="177.61702127659575"/>
    <x v="0"/>
    <s v="USD"/>
    <n v="1469721518"/>
    <n v="1467129518"/>
    <b v="0"/>
    <n v="47"/>
    <b v="1"/>
    <s v="theater/plays"/>
    <x v="1"/>
    <x v="6"/>
    <x v="3331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n v="109.07894736842105"/>
    <x v="0"/>
    <s v="USD"/>
    <n v="1481066554"/>
    <n v="1478906554"/>
    <b v="0"/>
    <n v="38"/>
    <b v="1"/>
    <s v="theater/plays"/>
    <x v="1"/>
    <x v="6"/>
    <x v="3332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n v="119.64285714285714"/>
    <x v="1"/>
    <s v="GBP"/>
    <n v="1465750800"/>
    <n v="1463771421"/>
    <b v="0"/>
    <n v="28"/>
    <b v="1"/>
    <s v="theater/plays"/>
    <x v="1"/>
    <x v="6"/>
    <x v="3333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n v="78.205128205128204"/>
    <x v="0"/>
    <s v="USD"/>
    <n v="1427864340"/>
    <n v="1425020810"/>
    <b v="0"/>
    <n v="78"/>
    <b v="1"/>
    <s v="theater/plays"/>
    <x v="1"/>
    <x v="6"/>
    <x v="3334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n v="52.173913043478258"/>
    <x v="1"/>
    <s v="GBP"/>
    <n v="1460553480"/>
    <n v="1458770384"/>
    <b v="0"/>
    <n v="23"/>
    <b v="1"/>
    <s v="theater/plays"/>
    <x v="1"/>
    <x v="6"/>
    <x v="3335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n v="114.125"/>
    <x v="0"/>
    <s v="USD"/>
    <n v="1409374093"/>
    <n v="1406782093"/>
    <b v="0"/>
    <n v="40"/>
    <b v="1"/>
    <s v="theater/plays"/>
    <x v="1"/>
    <x v="6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n v="50"/>
    <x v="0"/>
    <s v="USD"/>
    <n v="1429317420"/>
    <n v="1424226768"/>
    <b v="0"/>
    <n v="13"/>
    <b v="1"/>
    <s v="theater/plays"/>
    <x v="1"/>
    <x v="6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n v="91.666666666666671"/>
    <x v="0"/>
    <s v="USD"/>
    <n v="1424910910"/>
    <n v="1424306110"/>
    <b v="0"/>
    <n v="18"/>
    <b v="1"/>
    <s v="theater/plays"/>
    <x v="1"/>
    <x v="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n v="108.59090909090909"/>
    <x v="1"/>
    <s v="GBP"/>
    <n v="1462741200"/>
    <n v="1461503654"/>
    <b v="0"/>
    <n v="22"/>
    <b v="1"/>
    <s v="theater/plays"/>
    <x v="1"/>
    <x v="6"/>
    <x v="3339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n v="69.822784810126578"/>
    <x v="0"/>
    <s v="USD"/>
    <n v="1461988740"/>
    <n v="1459949080"/>
    <b v="0"/>
    <n v="79"/>
    <b v="1"/>
    <s v="theater/plays"/>
    <x v="1"/>
    <x v="6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n v="109.57142857142857"/>
    <x v="0"/>
    <s v="USD"/>
    <n v="1465837200"/>
    <n v="1463971172"/>
    <b v="0"/>
    <n v="14"/>
    <b v="1"/>
    <s v="theater/plays"/>
    <x v="1"/>
    <x v="6"/>
    <x v="3341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n v="71.666666666666671"/>
    <x v="19"/>
    <s v="EUR"/>
    <n v="1448838000"/>
    <n v="1445791811"/>
    <b v="0"/>
    <n v="51"/>
    <b v="1"/>
    <s v="theater/plays"/>
    <x v="1"/>
    <x v="6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n v="93.611111111111114"/>
    <x v="1"/>
    <s v="GBP"/>
    <n v="1406113200"/>
    <n v="1402910965"/>
    <b v="0"/>
    <n v="54"/>
    <b v="1"/>
    <s v="theater/plays"/>
    <x v="1"/>
    <x v="6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n v="76.8"/>
    <x v="1"/>
    <s v="GBP"/>
    <n v="1467414000"/>
    <n v="1462492178"/>
    <b v="0"/>
    <n v="70"/>
    <b v="1"/>
    <s v="theater/plays"/>
    <x v="1"/>
    <x v="6"/>
    <x v="3344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n v="35.795454545454547"/>
    <x v="1"/>
    <s v="GBP"/>
    <n v="1462230000"/>
    <n v="1461061350"/>
    <b v="0"/>
    <n v="44"/>
    <b v="1"/>
    <s v="theater/plays"/>
    <x v="1"/>
    <x v="6"/>
    <x v="3345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n v="55.6"/>
    <x v="0"/>
    <s v="USD"/>
    <n v="1446091260"/>
    <n v="1443029206"/>
    <b v="0"/>
    <n v="55"/>
    <b v="1"/>
    <s v="theater/plays"/>
    <x v="1"/>
    <x v="6"/>
    <x v="334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n v="147.33333333333334"/>
    <x v="1"/>
    <s v="GBP"/>
    <n v="1462879020"/>
    <n v="1461941527"/>
    <b v="0"/>
    <n v="15"/>
    <b v="1"/>
    <s v="theater/plays"/>
    <x v="1"/>
    <x v="6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n v="56.333333333333336"/>
    <x v="1"/>
    <s v="GBP"/>
    <n v="1468611272"/>
    <n v="1466019272"/>
    <b v="0"/>
    <n v="27"/>
    <b v="1"/>
    <s v="theater/plays"/>
    <x v="1"/>
    <x v="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n v="96.19047619047619"/>
    <x v="1"/>
    <s v="GBP"/>
    <n v="1406887310"/>
    <n v="1404295310"/>
    <b v="0"/>
    <n v="21"/>
    <b v="1"/>
    <s v="theater/plays"/>
    <x v="1"/>
    <x v="6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n v="63.574074074074076"/>
    <x v="0"/>
    <s v="USD"/>
    <n v="1416385679"/>
    <n v="1413790079"/>
    <b v="0"/>
    <n v="162"/>
    <b v="1"/>
    <s v="theater/plays"/>
    <x v="1"/>
    <x v="6"/>
    <x v="3350"/>
  </r>
  <r>
    <n v="3359"/>
    <s v="BEIRUT, LADY OF LEBANON"/>
    <s v="A Theatrical Production Celebrating the Lebanese Culture and the Human Spirit in Time of War."/>
    <n v="4000"/>
    <n v="4250"/>
    <n v="1.0625"/>
    <x v="0"/>
    <n v="184.78260869565219"/>
    <x v="0"/>
    <s v="USD"/>
    <n v="1487985734"/>
    <n v="1484097734"/>
    <b v="0"/>
    <n v="23"/>
    <b v="1"/>
    <s v="theater/plays"/>
    <x v="1"/>
    <x v="6"/>
    <x v="3351"/>
  </r>
  <r>
    <n v="3360"/>
    <s v="Pretty Butch"/>
    <s v="World Premiere, an M1 Singapore Fringe Festival 2017 commission."/>
    <n v="9000"/>
    <n v="9124"/>
    <n v="1.0137777777777779"/>
    <x v="0"/>
    <n v="126.72222222222223"/>
    <x v="20"/>
    <s v="SGD"/>
    <n v="1481731140"/>
    <n v="1479866343"/>
    <b v="0"/>
    <n v="72"/>
    <b v="1"/>
    <s v="theater/plays"/>
    <x v="1"/>
    <x v="6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n v="83.42647058823529"/>
    <x v="0"/>
    <s v="USD"/>
    <n v="1409587140"/>
    <n v="1408062990"/>
    <b v="0"/>
    <n v="68"/>
    <b v="1"/>
    <s v="theater/plays"/>
    <x v="1"/>
    <x v="6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n v="54.5"/>
    <x v="0"/>
    <s v="USD"/>
    <n v="1425704100"/>
    <n v="1424484717"/>
    <b v="0"/>
    <n v="20"/>
    <b v="1"/>
    <s v="theater/plays"/>
    <x v="1"/>
    <x v="6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n v="302.30769230769232"/>
    <x v="0"/>
    <s v="USD"/>
    <n v="1408464000"/>
    <n v="1406831445"/>
    <b v="0"/>
    <n v="26"/>
    <b v="1"/>
    <s v="theater/plays"/>
    <x v="1"/>
    <x v="6"/>
    <x v="3355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n v="44.138888888888886"/>
    <x v="1"/>
    <s v="GBP"/>
    <n v="1458075600"/>
    <n v="1456183649"/>
    <b v="0"/>
    <n v="72"/>
    <b v="1"/>
    <s v="theater/plays"/>
    <x v="1"/>
    <x v="6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n v="866.66666666666663"/>
    <x v="0"/>
    <s v="USD"/>
    <n v="1449973592"/>
    <n v="1447381592"/>
    <b v="0"/>
    <n v="3"/>
    <b v="1"/>
    <s v="theater/plays"/>
    <x v="1"/>
    <x v="6"/>
    <x v="335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n v="61.388888888888886"/>
    <x v="0"/>
    <s v="USD"/>
    <n v="1431481037"/>
    <n v="1428889037"/>
    <b v="0"/>
    <n v="18"/>
    <b v="1"/>
    <s v="theater/plays"/>
    <x v="1"/>
    <x v="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n v="29.666666666666668"/>
    <x v="1"/>
    <s v="GBP"/>
    <n v="1438467894"/>
    <n v="1436307894"/>
    <b v="0"/>
    <n v="30"/>
    <b v="1"/>
    <s v="theater/plays"/>
    <x v="1"/>
    <x v="6"/>
    <x v="3358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n v="45.478260869565219"/>
    <x v="0"/>
    <s v="USD"/>
    <n v="1420088400"/>
    <n v="1416977259"/>
    <b v="0"/>
    <n v="23"/>
    <b v="1"/>
    <s v="theater/plays"/>
    <x v="1"/>
    <x v="6"/>
    <x v="3359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n v="96.203703703703709"/>
    <x v="17"/>
    <s v="EUR"/>
    <n v="1484441980"/>
    <n v="1479257980"/>
    <b v="0"/>
    <n v="54"/>
    <b v="1"/>
    <s v="theater/plays"/>
    <x v="1"/>
    <x v="6"/>
    <x v="3360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n v="67.92307692307692"/>
    <x v="0"/>
    <s v="USD"/>
    <n v="1481961600"/>
    <n v="1479283285"/>
    <b v="0"/>
    <n v="26"/>
    <b v="1"/>
    <s v="theater/plays"/>
    <x v="1"/>
    <x v="6"/>
    <x v="3361"/>
  </r>
  <r>
    <n v="3371"/>
    <s v="Red Planet (or One Way Ticket) Staged Reading"/>
    <s v="Help support Red Planet, a new science fiction play based off the Mars One exploration."/>
    <n v="200"/>
    <n v="277"/>
    <n v="1.385"/>
    <x v="0"/>
    <n v="30.777777777777779"/>
    <x v="0"/>
    <s v="USD"/>
    <n v="1449089965"/>
    <n v="1446670765"/>
    <b v="0"/>
    <n v="9"/>
    <b v="1"/>
    <s v="theater/plays"/>
    <x v="1"/>
    <x v="6"/>
    <x v="3362"/>
  </r>
  <r>
    <n v="3372"/>
    <s v="All the Best, Jack"/>
    <s v="This play tells the story of the toxicity of sensationalism shown through one man's struggle with notoriety."/>
    <n v="1000"/>
    <n v="1035"/>
    <n v="1.0349999999999999"/>
    <x v="0"/>
    <n v="38.333333333333336"/>
    <x v="0"/>
    <s v="USD"/>
    <n v="1408942740"/>
    <n v="1407157756"/>
    <b v="0"/>
    <n v="27"/>
    <b v="1"/>
    <s v="theater/plays"/>
    <x v="1"/>
    <x v="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n v="66.833333333333329"/>
    <x v="1"/>
    <s v="GBP"/>
    <n v="1437235200"/>
    <n v="1435177840"/>
    <b v="0"/>
    <n v="30"/>
    <b v="1"/>
    <s v="theater/plays"/>
    <x v="1"/>
    <x v="6"/>
    <x v="3363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n v="71.730769230769226"/>
    <x v="5"/>
    <s v="CAD"/>
    <n v="1446053616"/>
    <n v="1443461616"/>
    <b v="0"/>
    <n v="52"/>
    <b v="1"/>
    <s v="theater/plays"/>
    <x v="1"/>
    <x v="6"/>
    <x v="3364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n v="176.47058823529412"/>
    <x v="1"/>
    <s v="GBP"/>
    <n v="1400423973"/>
    <n v="1399387173"/>
    <b v="0"/>
    <n v="17"/>
    <b v="1"/>
    <s v="theater/plays"/>
    <x v="1"/>
    <x v="6"/>
    <x v="3365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n v="421.10526315789474"/>
    <x v="0"/>
    <s v="USD"/>
    <n v="1429976994"/>
    <n v="1424796594"/>
    <b v="0"/>
    <n v="19"/>
    <b v="1"/>
    <s v="theater/plays"/>
    <x v="1"/>
    <x v="6"/>
    <x v="336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n v="104.98701298701299"/>
    <x v="1"/>
    <s v="GBP"/>
    <n v="1426870560"/>
    <n v="1424280899"/>
    <b v="0"/>
    <n v="77"/>
    <b v="1"/>
    <s v="theater/plays"/>
    <x v="1"/>
    <x v="6"/>
    <x v="3367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n v="28.19047619047619"/>
    <x v="1"/>
    <s v="GBP"/>
    <n v="1409490480"/>
    <n v="1407400306"/>
    <b v="0"/>
    <n v="21"/>
    <b v="1"/>
    <s v="theater/plays"/>
    <x v="1"/>
    <x v="6"/>
    <x v="3368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n v="54.55263157894737"/>
    <x v="1"/>
    <s v="GBP"/>
    <n v="1440630000"/>
    <n v="1439122800"/>
    <b v="0"/>
    <n v="38"/>
    <b v="1"/>
    <s v="theater/plays"/>
    <x v="1"/>
    <x v="6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n v="111.89285714285714"/>
    <x v="0"/>
    <s v="USD"/>
    <n v="1417305178"/>
    <n v="1414277578"/>
    <b v="0"/>
    <n v="28"/>
    <b v="1"/>
    <s v="theater/plays"/>
    <x v="1"/>
    <x v="6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n v="85.208333333333329"/>
    <x v="0"/>
    <s v="USD"/>
    <n v="1426044383"/>
    <n v="1423455983"/>
    <b v="0"/>
    <n v="48"/>
    <b v="1"/>
    <s v="theater/plays"/>
    <x v="1"/>
    <x v="6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n v="76.652173913043484"/>
    <x v="1"/>
    <s v="GBP"/>
    <n v="1470092340"/>
    <n v="1467973256"/>
    <b v="0"/>
    <n v="46"/>
    <b v="1"/>
    <s v="theater/plays"/>
    <x v="1"/>
    <x v="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n v="65.166666666666671"/>
    <x v="0"/>
    <s v="USD"/>
    <n v="1466707620"/>
    <n v="1464979620"/>
    <b v="0"/>
    <n v="30"/>
    <b v="1"/>
    <s v="theater/plays"/>
    <x v="1"/>
    <x v="6"/>
    <x v="3373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n v="93.760312499999998"/>
    <x v="0"/>
    <s v="USD"/>
    <n v="1448074800"/>
    <n v="1444874768"/>
    <b v="0"/>
    <n v="64"/>
    <b v="1"/>
    <s v="theater/plays"/>
    <x v="1"/>
    <x v="6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n v="133.33333333333334"/>
    <x v="0"/>
    <s v="USD"/>
    <n v="1418244552"/>
    <n v="1415652552"/>
    <b v="0"/>
    <n v="15"/>
    <b v="1"/>
    <s v="theater/plays"/>
    <x v="1"/>
    <x v="6"/>
    <x v="3375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n v="51.219512195121951"/>
    <x v="0"/>
    <s v="USD"/>
    <n v="1417620506"/>
    <n v="1415028506"/>
    <b v="0"/>
    <n v="41"/>
    <b v="1"/>
    <s v="theater/plays"/>
    <x v="1"/>
    <x v="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n v="100.17142857142858"/>
    <x v="0"/>
    <s v="USD"/>
    <n v="1418581088"/>
    <n v="1415125088"/>
    <b v="0"/>
    <n v="35"/>
    <b v="1"/>
    <s v="theater/plays"/>
    <x v="1"/>
    <x v="6"/>
    <x v="3377"/>
  </r>
  <r>
    <n v="3388"/>
    <s v="ICONS"/>
    <s v="ICONS is a unique new play about the Amazon warrior women from Greek myth and re-imagines them from a contemporary female perspective."/>
    <n v="1500"/>
    <n v="1557"/>
    <n v="1.038"/>
    <x v="0"/>
    <n v="34.6"/>
    <x v="1"/>
    <s v="GBP"/>
    <n v="1434625441"/>
    <n v="1432033441"/>
    <b v="0"/>
    <n v="45"/>
    <b v="1"/>
    <s v="theater/plays"/>
    <x v="1"/>
    <x v="6"/>
    <x v="3378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n v="184.67741935483872"/>
    <x v="0"/>
    <s v="USD"/>
    <n v="1464960682"/>
    <n v="1462368682"/>
    <b v="0"/>
    <n v="62"/>
    <b v="1"/>
    <s v="theater/plays"/>
    <x v="1"/>
    <x v="6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n v="69.818181818181813"/>
    <x v="0"/>
    <s v="USD"/>
    <n v="1405017345"/>
    <n v="1403721345"/>
    <b v="0"/>
    <n v="22"/>
    <b v="1"/>
    <s v="theater/plays"/>
    <x v="1"/>
    <x v="6"/>
    <x v="3380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n v="61.944444444444443"/>
    <x v="0"/>
    <s v="USD"/>
    <n v="1407536880"/>
    <n v="1404997548"/>
    <b v="0"/>
    <n v="18"/>
    <b v="1"/>
    <s v="theater/plays"/>
    <x v="1"/>
    <x v="6"/>
    <x v="3381"/>
  </r>
  <r>
    <n v="3392"/>
    <s v="1 in 3"/>
    <s v="Life is more than the days you have left. 1 in 3 tells of two normal people &amp; their confrontation with mortality and the dice of fate."/>
    <n v="500"/>
    <n v="500"/>
    <n v="1"/>
    <x v="0"/>
    <n v="41.666666666666664"/>
    <x v="1"/>
    <s v="GBP"/>
    <n v="1462565855"/>
    <n v="1458245855"/>
    <b v="0"/>
    <n v="12"/>
    <b v="1"/>
    <s v="theater/plays"/>
    <x v="1"/>
    <x v="6"/>
    <x v="3382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n v="36.06818181818182"/>
    <x v="0"/>
    <s v="USD"/>
    <n v="1415234760"/>
    <n v="1413065230"/>
    <b v="0"/>
    <n v="44"/>
    <b v="1"/>
    <s v="theater/plays"/>
    <x v="1"/>
    <x v="6"/>
    <x v="3383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n v="29"/>
    <x v="1"/>
    <s v="GBP"/>
    <n v="1406470645"/>
    <n v="1403878645"/>
    <b v="0"/>
    <n v="27"/>
    <b v="1"/>
    <s v="theater/plays"/>
    <x v="1"/>
    <x v="6"/>
    <x v="3384"/>
  </r>
  <r>
    <n v="3395"/>
    <s v="MIRAMAR"/>
    <s v="Miramar is a a darkly funny play exploring what it is we call â€˜homeâ€™."/>
    <n v="500"/>
    <n v="920"/>
    <n v="1.84"/>
    <x v="0"/>
    <n v="24.210526315789473"/>
    <x v="1"/>
    <s v="GBP"/>
    <n v="1433009400"/>
    <n v="1431795944"/>
    <b v="0"/>
    <n v="38"/>
    <b v="1"/>
    <s v="theater/plays"/>
    <x v="1"/>
    <x v="6"/>
    <x v="3385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n v="55.892857142857146"/>
    <x v="0"/>
    <s v="USD"/>
    <n v="1401595140"/>
    <n v="1399286589"/>
    <b v="0"/>
    <n v="28"/>
    <b v="1"/>
    <s v="theater/plays"/>
    <x v="1"/>
    <x v="6"/>
    <x v="280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n v="11.666666666666666"/>
    <x v="1"/>
    <s v="GBP"/>
    <n v="1455832800"/>
    <n v="1452338929"/>
    <b v="0"/>
    <n v="24"/>
    <b v="1"/>
    <s v="theater/plays"/>
    <x v="1"/>
    <x v="6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n v="68.353846153846149"/>
    <x v="0"/>
    <s v="USD"/>
    <n v="1416589200"/>
    <n v="1414605776"/>
    <b v="0"/>
    <n v="65"/>
    <b v="1"/>
    <s v="theater/plays"/>
    <x v="1"/>
    <x v="6"/>
    <x v="3387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n v="27.065217391304348"/>
    <x v="1"/>
    <s v="GBP"/>
    <n v="1424556325"/>
    <n v="1421964325"/>
    <b v="0"/>
    <n v="46"/>
    <b v="1"/>
    <s v="theater/plays"/>
    <x v="1"/>
    <x v="6"/>
    <x v="3388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n v="118.12941176470588"/>
    <x v="0"/>
    <s v="USD"/>
    <n v="1409266414"/>
    <n v="1405378414"/>
    <b v="0"/>
    <n v="85"/>
    <b v="1"/>
    <s v="theater/plays"/>
    <x v="1"/>
    <x v="6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n v="44.757575757575758"/>
    <x v="1"/>
    <s v="GBP"/>
    <n v="1438968146"/>
    <n v="1436376146"/>
    <b v="0"/>
    <n v="66"/>
    <b v="1"/>
    <s v="theater/plays"/>
    <x v="1"/>
    <x v="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n v="99.787878787878782"/>
    <x v="0"/>
    <s v="USD"/>
    <n v="1447295460"/>
    <n v="1444747843"/>
    <b v="0"/>
    <n v="165"/>
    <b v="1"/>
    <s v="theater/plays"/>
    <x v="1"/>
    <x v="6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n v="117.64705882352941"/>
    <x v="1"/>
    <s v="GBP"/>
    <n v="1435230324"/>
    <n v="1432638324"/>
    <b v="0"/>
    <n v="17"/>
    <b v="1"/>
    <s v="theater/plays"/>
    <x v="1"/>
    <x v="6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n v="203.33333333333334"/>
    <x v="0"/>
    <s v="USD"/>
    <n v="1434542702"/>
    <n v="1432814702"/>
    <b v="0"/>
    <n v="3"/>
    <b v="1"/>
    <s v="theater/plays"/>
    <x v="1"/>
    <x v="6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n v="28.323529411764707"/>
    <x v="1"/>
    <s v="GBP"/>
    <n v="1456876740"/>
    <n v="1455063886"/>
    <b v="0"/>
    <n v="17"/>
    <b v="1"/>
    <s v="theater/plays"/>
    <x v="1"/>
    <x v="6"/>
    <x v="3394"/>
  </r>
  <r>
    <n v="3406"/>
    <s v="Voices of Swords"/>
    <s v="A funny and moving new play about two families dealing with aging parents in very different ways!"/>
    <n v="10000"/>
    <n v="10031"/>
    <n v="1.0031000000000001"/>
    <x v="0"/>
    <n v="110.23076923076923"/>
    <x v="0"/>
    <s v="USD"/>
    <n v="1405511376"/>
    <n v="1401623376"/>
    <b v="0"/>
    <n v="91"/>
    <b v="1"/>
    <s v="theater/plays"/>
    <x v="1"/>
    <x v="6"/>
    <x v="3395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n v="31.970149253731343"/>
    <x v="1"/>
    <s v="GBP"/>
    <n v="1404641289"/>
    <n v="1402049289"/>
    <b v="0"/>
    <n v="67"/>
    <b v="1"/>
    <s v="theater/plays"/>
    <x v="1"/>
    <x v="6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n v="58.611111111111114"/>
    <x v="0"/>
    <s v="USD"/>
    <n v="1405727304"/>
    <n v="1403135304"/>
    <b v="0"/>
    <n v="18"/>
    <b v="1"/>
    <s v="theater/plays"/>
    <x v="1"/>
    <x v="6"/>
    <x v="3397"/>
  </r>
  <r>
    <n v="3409"/>
    <s v="Who Said Theatre Presents: The Calm"/>
    <s v="Exciting and visceral new-writing that challenges the way we view the fine line between war and terror..."/>
    <n v="500"/>
    <n v="618"/>
    <n v="1.236"/>
    <x v="0"/>
    <n v="29.428571428571427"/>
    <x v="1"/>
    <s v="GBP"/>
    <n v="1469998680"/>
    <n v="1466710358"/>
    <b v="0"/>
    <n v="21"/>
    <b v="1"/>
    <s v="theater/plays"/>
    <x v="1"/>
    <x v="6"/>
    <x v="3398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n v="81.375"/>
    <x v="0"/>
    <s v="USD"/>
    <n v="1465196400"/>
    <n v="1462841990"/>
    <b v="0"/>
    <n v="40"/>
    <b v="1"/>
    <s v="theater/plays"/>
    <x v="1"/>
    <x v="6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n v="199.16666666666666"/>
    <x v="0"/>
    <s v="USD"/>
    <n v="1444264372"/>
    <n v="1442536372"/>
    <b v="0"/>
    <n v="78"/>
    <b v="1"/>
    <s v="theater/plays"/>
    <x v="1"/>
    <x v="6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n v="115.38461538461539"/>
    <x v="1"/>
    <s v="GBP"/>
    <n v="1411858862"/>
    <n v="1409266862"/>
    <b v="0"/>
    <n v="26"/>
    <b v="1"/>
    <s v="theater/plays"/>
    <x v="1"/>
    <x v="6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n v="46.428571428571431"/>
    <x v="0"/>
    <s v="USD"/>
    <n v="1425099540"/>
    <n v="1424280938"/>
    <b v="0"/>
    <n v="14"/>
    <b v="1"/>
    <s v="theater/plays"/>
    <x v="1"/>
    <x v="6"/>
    <x v="3402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n v="70.568181818181813"/>
    <x v="0"/>
    <s v="USD"/>
    <n v="1480579140"/>
    <n v="1478030325"/>
    <b v="0"/>
    <n v="44"/>
    <b v="1"/>
    <s v="theater/plays"/>
    <x v="1"/>
    <x v="6"/>
    <x v="3403"/>
  </r>
  <r>
    <n v="3415"/>
    <s v="Balm in Gilead at Columbia"/>
    <s v="We are raising funds to allow for enhanced scenic, costume, and lighting design. Every dollar helps!"/>
    <n v="200"/>
    <n v="200"/>
    <n v="1"/>
    <x v="0"/>
    <n v="22.222222222222221"/>
    <x v="0"/>
    <s v="USD"/>
    <n v="1460935800"/>
    <n v="1459999656"/>
    <b v="0"/>
    <n v="9"/>
    <b v="1"/>
    <s v="theater/plays"/>
    <x v="1"/>
    <x v="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n v="159.46666666666667"/>
    <x v="1"/>
    <s v="GBP"/>
    <n v="1429813800"/>
    <n v="1427363645"/>
    <b v="0"/>
    <n v="30"/>
    <b v="1"/>
    <s v="theater/plays"/>
    <x v="1"/>
    <x v="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n v="37.777999999999999"/>
    <x v="0"/>
    <s v="USD"/>
    <n v="1414284180"/>
    <n v="1410558948"/>
    <b v="0"/>
    <n v="45"/>
    <b v="1"/>
    <s v="theater/plays"/>
    <x v="1"/>
    <x v="6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n v="72.053571428571431"/>
    <x v="0"/>
    <s v="USD"/>
    <n v="1400875307"/>
    <n v="1398283307"/>
    <b v="0"/>
    <n v="56"/>
    <b v="1"/>
    <s v="theater/plays"/>
    <x v="1"/>
    <x v="6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n v="63.695652173913047"/>
    <x v="17"/>
    <s v="EUR"/>
    <n v="1459978200"/>
    <n v="1458416585"/>
    <b v="0"/>
    <n v="46"/>
    <b v="1"/>
    <s v="theater/plays"/>
    <x v="1"/>
    <x v="6"/>
    <x v="3408"/>
  </r>
  <r>
    <n v="3420"/>
    <s v="Rounds. Set design campaign."/>
    <s v="A powerful and urgent tale of the first line of defence for the NHS. Based on true stories from junior doctors."/>
    <n v="700"/>
    <n v="966"/>
    <n v="1.38"/>
    <x v="0"/>
    <n v="28.411764705882351"/>
    <x v="1"/>
    <s v="GBP"/>
    <n v="1455408000"/>
    <n v="1454638202"/>
    <b v="0"/>
    <n v="34"/>
    <b v="1"/>
    <s v="theater/plays"/>
    <x v="1"/>
    <x v="6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n v="103.21428571428571"/>
    <x v="0"/>
    <s v="USD"/>
    <n v="1425495563"/>
    <n v="1422903563"/>
    <b v="0"/>
    <n v="98"/>
    <b v="1"/>
    <s v="theater/plays"/>
    <x v="1"/>
    <x v="6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n v="71.152173913043484"/>
    <x v="1"/>
    <s v="GBP"/>
    <n v="1450051200"/>
    <n v="1447594176"/>
    <b v="0"/>
    <n v="46"/>
    <b v="1"/>
    <s v="theater/plays"/>
    <x v="1"/>
    <x v="6"/>
    <x v="2232"/>
  </r>
  <r>
    <n v="3423"/>
    <s v="And That's How The Story Goes"/>
    <s v="Forest Hills Eastern's Student Run Show 2015. Our goal is to present a professional quality show on a budget."/>
    <n v="250"/>
    <n v="350"/>
    <n v="1.4"/>
    <x v="0"/>
    <n v="35"/>
    <x v="0"/>
    <s v="USD"/>
    <n v="1429912341"/>
    <n v="1427320341"/>
    <b v="0"/>
    <n v="10"/>
    <b v="1"/>
    <s v="theater/plays"/>
    <x v="1"/>
    <x v="6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n v="81.776315789473685"/>
    <x v="0"/>
    <s v="USD"/>
    <n v="1423119540"/>
    <n v="1421252084"/>
    <b v="0"/>
    <n v="76"/>
    <b v="1"/>
    <s v="theater/plays"/>
    <x v="1"/>
    <x v="6"/>
    <x v="3412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n v="297.02980769230766"/>
    <x v="0"/>
    <s v="USD"/>
    <n v="1412434136"/>
    <n v="1409669336"/>
    <b v="0"/>
    <n v="104"/>
    <b v="1"/>
    <s v="theater/plays"/>
    <x v="1"/>
    <x v="6"/>
    <x v="3413"/>
  </r>
  <r>
    <n v="3426"/>
    <s v="Holocene"/>
    <s v="Part ghost story, part cautionary tale, Holocene is a play about the end of our world, and the beginning of another."/>
    <n v="3750"/>
    <n v="4055"/>
    <n v="1.0813333333333333"/>
    <x v="0"/>
    <n v="46.609195402298852"/>
    <x v="0"/>
    <s v="USD"/>
    <n v="1411264800"/>
    <n v="1409620903"/>
    <b v="0"/>
    <n v="87"/>
    <b v="1"/>
    <s v="theater/plays"/>
    <x v="1"/>
    <x v="6"/>
    <x v="3414"/>
  </r>
  <r>
    <n v="3427"/>
    <s v="We Were Kings"/>
    <s v="A new play developed in collaboration with graduating theatre makers, premiering at the Edinburgh Fringe Festival 2014."/>
    <n v="1500"/>
    <n v="1500"/>
    <n v="1"/>
    <x v="0"/>
    <n v="51.724137931034484"/>
    <x v="1"/>
    <s v="GBP"/>
    <n v="1404314952"/>
    <n v="1401722952"/>
    <b v="0"/>
    <n v="29"/>
    <b v="1"/>
    <s v="theater/plays"/>
    <x v="1"/>
    <x v="6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n v="40.294117647058826"/>
    <x v="1"/>
    <s v="GBP"/>
    <n v="1425142800"/>
    <n v="1422983847"/>
    <b v="0"/>
    <n v="51"/>
    <b v="1"/>
    <s v="theater/plays"/>
    <x v="1"/>
    <x v="6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n v="16.25"/>
    <x v="1"/>
    <s v="GBP"/>
    <n v="1478046661"/>
    <n v="1476837061"/>
    <b v="0"/>
    <n v="12"/>
    <b v="1"/>
    <s v="theater/plays"/>
    <x v="1"/>
    <x v="6"/>
    <x v="3417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n v="30.152638888888887"/>
    <x v="1"/>
    <s v="GBP"/>
    <n v="1406760101"/>
    <n v="1404168101"/>
    <b v="0"/>
    <n v="72"/>
    <b v="1"/>
    <s v="theater/plays"/>
    <x v="1"/>
    <x v="6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n v="95.238095238095241"/>
    <x v="0"/>
    <s v="USD"/>
    <n v="1408383153"/>
    <n v="1405791153"/>
    <b v="0"/>
    <n v="21"/>
    <b v="1"/>
    <s v="theater/plays"/>
    <x v="1"/>
    <x v="6"/>
    <x v="3419"/>
  </r>
  <r>
    <n v="3432"/>
    <s v="Love Letters"/>
    <s v="Bare Theatre stages A.R. Gurney's Pulitzer Finalist script about a relationship spanning a lifetime and long distance."/>
    <n v="2000"/>
    <n v="2193"/>
    <n v="1.0965"/>
    <x v="0"/>
    <n v="52.214285714285715"/>
    <x v="0"/>
    <s v="USD"/>
    <n v="1454709600"/>
    <n v="1452520614"/>
    <b v="0"/>
    <n v="42"/>
    <b v="1"/>
    <s v="theater/plays"/>
    <x v="1"/>
    <x v="6"/>
    <x v="3420"/>
  </r>
  <r>
    <n v="3433"/>
    <s v="The Dybbuk"/>
    <s v="death&amp;pretzels presents their first Chicago based project:_x000a_The Dybbuk by S. Ansky"/>
    <n v="9500"/>
    <n v="9525"/>
    <n v="1.0026315789473683"/>
    <x v="0"/>
    <n v="134.1549295774648"/>
    <x v="0"/>
    <s v="USD"/>
    <n v="1402974000"/>
    <n v="1400290255"/>
    <b v="0"/>
    <n v="71"/>
    <b v="1"/>
    <s v="theater/plays"/>
    <x v="1"/>
    <x v="6"/>
    <x v="3421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n v="62.827380952380949"/>
    <x v="0"/>
    <s v="USD"/>
    <n v="1404983269"/>
    <n v="1402391269"/>
    <b v="0"/>
    <n v="168"/>
    <b v="1"/>
    <s v="theater/plays"/>
    <x v="1"/>
    <x v="6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n v="58.94736842105263"/>
    <x v="0"/>
    <s v="USD"/>
    <n v="1470538800"/>
    <n v="1469112493"/>
    <b v="0"/>
    <n v="19"/>
    <b v="1"/>
    <s v="theater/plays"/>
    <x v="1"/>
    <x v="6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n v="143.1081081081081"/>
    <x v="0"/>
    <s v="USD"/>
    <n v="1408638480"/>
    <n v="1406811593"/>
    <b v="0"/>
    <n v="37"/>
    <b v="1"/>
    <s v="theater/plays"/>
    <x v="1"/>
    <x v="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n v="84.166666666666671"/>
    <x v="0"/>
    <s v="USD"/>
    <n v="1440003820"/>
    <n v="1437411820"/>
    <b v="0"/>
    <n v="36"/>
    <b v="1"/>
    <s v="theater/plays"/>
    <x v="1"/>
    <x v="6"/>
    <x v="3425"/>
  </r>
  <r>
    <n v="3438"/>
    <s v="KLIPPIES"/>
    <s v="Klippies is the debut play from Johannesburg-born writer Jessica SiÃ¢n, premiering at the Southwark Playhouse, London in May 2015."/>
    <n v="2500"/>
    <n v="2605"/>
    <n v="1.042"/>
    <x v="0"/>
    <n v="186.07142857142858"/>
    <x v="1"/>
    <s v="GBP"/>
    <n v="1430600400"/>
    <n v="1428358567"/>
    <b v="0"/>
    <n v="14"/>
    <b v="1"/>
    <s v="theater/plays"/>
    <x v="1"/>
    <x v="6"/>
    <x v="342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n v="89.785555555555561"/>
    <x v="0"/>
    <s v="USD"/>
    <n v="1453179540"/>
    <n v="1452030730"/>
    <b v="0"/>
    <n v="18"/>
    <b v="1"/>
    <s v="theater/plays"/>
    <x v="1"/>
    <x v="6"/>
    <x v="3427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n v="64.157560975609755"/>
    <x v="0"/>
    <s v="USD"/>
    <n v="1405095300"/>
    <n v="1403146628"/>
    <b v="0"/>
    <n v="82"/>
    <b v="1"/>
    <s v="theater/plays"/>
    <x v="1"/>
    <x v="6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n v="59.651162790697676"/>
    <x v="0"/>
    <s v="USD"/>
    <n v="1447445820"/>
    <n v="1445077121"/>
    <b v="0"/>
    <n v="43"/>
    <b v="1"/>
    <s v="theater/plays"/>
    <x v="1"/>
    <x v="6"/>
    <x v="3429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n v="31.25"/>
    <x v="0"/>
    <s v="USD"/>
    <n v="1433016672"/>
    <n v="1430424672"/>
    <b v="0"/>
    <n v="8"/>
    <b v="1"/>
    <s v="theater/plays"/>
    <x v="1"/>
    <x v="6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n v="41.222222222222221"/>
    <x v="0"/>
    <s v="USD"/>
    <n v="1410266146"/>
    <n v="1407674146"/>
    <b v="0"/>
    <n v="45"/>
    <b v="1"/>
    <s v="theater/plays"/>
    <x v="1"/>
    <x v="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n v="43.35"/>
    <x v="2"/>
    <s v="AUD"/>
    <n v="1465394340"/>
    <n v="1464677986"/>
    <b v="0"/>
    <n v="20"/>
    <b v="1"/>
    <s v="theater/plays"/>
    <x v="1"/>
    <x v="6"/>
    <x v="3432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n v="64.516129032258064"/>
    <x v="1"/>
    <s v="GBP"/>
    <n v="1445604236"/>
    <n v="1443185036"/>
    <b v="0"/>
    <n v="31"/>
    <b v="1"/>
    <s v="theater/plays"/>
    <x v="1"/>
    <x v="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n v="43.28"/>
    <x v="1"/>
    <s v="GBP"/>
    <n v="1423138800"/>
    <n v="1421092725"/>
    <b v="0"/>
    <n v="25"/>
    <b v="1"/>
    <s v="theater/plays"/>
    <x v="1"/>
    <x v="6"/>
    <x v="3434"/>
  </r>
  <r>
    <n v="3447"/>
    <s v="The Vagabond Halfback"/>
    <s v="&quot;He was a poet, a vagrant, a philosopher, a lady's man and a hard drinker&quot;"/>
    <n v="1000"/>
    <n v="1078"/>
    <n v="1.0780000000000001"/>
    <x v="0"/>
    <n v="77"/>
    <x v="0"/>
    <s v="USD"/>
    <n v="1458332412"/>
    <n v="1454448012"/>
    <b v="0"/>
    <n v="14"/>
    <b v="1"/>
    <s v="theater/plays"/>
    <x v="1"/>
    <x v="6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n v="51.222222222222221"/>
    <x v="0"/>
    <s v="USD"/>
    <n v="1418784689"/>
    <n v="1416192689"/>
    <b v="0"/>
    <n v="45"/>
    <b v="1"/>
    <s v="theater/plays"/>
    <x v="1"/>
    <x v="6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n v="68.25"/>
    <x v="0"/>
    <s v="USD"/>
    <n v="1468036800"/>
    <n v="1465607738"/>
    <b v="0"/>
    <n v="20"/>
    <b v="1"/>
    <s v="theater/plays"/>
    <x v="1"/>
    <x v="6"/>
    <x v="3437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n v="19.487179487179485"/>
    <x v="1"/>
    <s v="GBP"/>
    <n v="1427990071"/>
    <n v="1422809671"/>
    <b v="0"/>
    <n v="39"/>
    <b v="1"/>
    <s v="theater/plays"/>
    <x v="1"/>
    <x v="6"/>
    <x v="3438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n v="41.125"/>
    <x v="0"/>
    <s v="USD"/>
    <n v="1429636927"/>
    <n v="1427304127"/>
    <b v="0"/>
    <n v="16"/>
    <b v="1"/>
    <s v="theater/plays"/>
    <x v="1"/>
    <x v="6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n v="41.405405405405403"/>
    <x v="0"/>
    <s v="USD"/>
    <n v="1406087940"/>
    <n v="1404141626"/>
    <b v="0"/>
    <n v="37"/>
    <b v="1"/>
    <s v="theater/plays"/>
    <x v="1"/>
    <x v="6"/>
    <x v="3440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n v="27.5"/>
    <x v="1"/>
    <s v="GBP"/>
    <n v="1471130956"/>
    <n v="1465946956"/>
    <b v="0"/>
    <n v="14"/>
    <b v="1"/>
    <s v="theater/plays"/>
    <x v="1"/>
    <x v="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n v="33.571428571428569"/>
    <x v="1"/>
    <s v="GBP"/>
    <n v="1406825159"/>
    <n v="1404233159"/>
    <b v="0"/>
    <n v="21"/>
    <b v="1"/>
    <s v="theater/plays"/>
    <x v="1"/>
    <x v="6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n v="145.86956521739131"/>
    <x v="0"/>
    <s v="USD"/>
    <n v="1476381627"/>
    <n v="1473789627"/>
    <b v="0"/>
    <n v="69"/>
    <b v="1"/>
    <s v="theater/plays"/>
    <x v="1"/>
    <x v="6"/>
    <x v="3443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n v="358.6875"/>
    <x v="0"/>
    <s v="USD"/>
    <n v="1406876340"/>
    <n v="1404190567"/>
    <b v="0"/>
    <n v="16"/>
    <b v="1"/>
    <s v="theater/plays"/>
    <x v="1"/>
    <x v="6"/>
    <x v="3444"/>
  </r>
  <r>
    <n v="3457"/>
    <s v="The Impossible Adventures Of Supernova Jones"/>
    <s v="Robots, Space Battles, Mystery, and Intrigue. Nothing is Impossible..."/>
    <n v="2000"/>
    <n v="2804"/>
    <n v="1.4019999999999999"/>
    <x v="0"/>
    <n v="50.981818181818184"/>
    <x v="0"/>
    <s v="USD"/>
    <n v="1423720740"/>
    <n v="1421081857"/>
    <b v="0"/>
    <n v="55"/>
    <b v="1"/>
    <s v="theater/plays"/>
    <x v="1"/>
    <x v="6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n v="45.037037037037038"/>
    <x v="0"/>
    <s v="USD"/>
    <n v="1422937620"/>
    <n v="1420606303"/>
    <b v="0"/>
    <n v="27"/>
    <b v="1"/>
    <s v="theater/plays"/>
    <x v="1"/>
    <x v="6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n v="17.527777777777779"/>
    <x v="1"/>
    <s v="GBP"/>
    <n v="1463743860"/>
    <n v="1461151860"/>
    <b v="0"/>
    <n v="36"/>
    <b v="1"/>
    <s v="theater/plays"/>
    <x v="1"/>
    <x v="6"/>
    <x v="3447"/>
  </r>
  <r>
    <n v="3460"/>
    <s v="Pushers"/>
    <s v="'Pushers' is an exciting new play and the first project for brand new theatre company, Ain't Got No Home Productions."/>
    <n v="500"/>
    <n v="950"/>
    <n v="1.9"/>
    <x v="0"/>
    <n v="50"/>
    <x v="1"/>
    <s v="GBP"/>
    <n v="1408106352"/>
    <n v="1406896752"/>
    <b v="0"/>
    <n v="19"/>
    <b v="1"/>
    <s v="theater/plays"/>
    <x v="1"/>
    <x v="6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n v="57.916666666666664"/>
    <x v="0"/>
    <s v="USD"/>
    <n v="1477710000"/>
    <n v="1475248279"/>
    <b v="0"/>
    <n v="12"/>
    <b v="1"/>
    <s v="theater/plays"/>
    <x v="1"/>
    <x v="6"/>
    <x v="3449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n v="29.705882352941178"/>
    <x v="0"/>
    <s v="USD"/>
    <n v="1436551200"/>
    <n v="1435181628"/>
    <b v="0"/>
    <n v="17"/>
    <b v="1"/>
    <s v="theater/plays"/>
    <x v="1"/>
    <x v="6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n v="90.684210526315795"/>
    <x v="5"/>
    <s v="CAD"/>
    <n v="1476158340"/>
    <n v="1472594585"/>
    <b v="0"/>
    <n v="114"/>
    <b v="1"/>
    <s v="theater/plays"/>
    <x v="1"/>
    <x v="6"/>
    <x v="3451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n v="55.012688172043013"/>
    <x v="0"/>
    <s v="USD"/>
    <n v="1471921637"/>
    <n v="1469329637"/>
    <b v="0"/>
    <n v="93"/>
    <b v="1"/>
    <s v="theater/plays"/>
    <x v="1"/>
    <x v="6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n v="57.222222222222221"/>
    <x v="1"/>
    <s v="GBP"/>
    <n v="1439136000"/>
    <n v="1436972472"/>
    <b v="0"/>
    <n v="36"/>
    <b v="1"/>
    <s v="theater/plays"/>
    <x v="1"/>
    <x v="6"/>
    <x v="3453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n v="72.950819672131146"/>
    <x v="0"/>
    <s v="USD"/>
    <n v="1461108450"/>
    <n v="1455928050"/>
    <b v="0"/>
    <n v="61"/>
    <b v="1"/>
    <s v="theater/plays"/>
    <x v="1"/>
    <x v="6"/>
    <x v="3454"/>
  </r>
  <r>
    <n v="3467"/>
    <s v="Venus in Fur, Los Angeles."/>
    <s v="Venus in Fur, By David Ives."/>
    <n v="3000"/>
    <n v="3030"/>
    <n v="1.01"/>
    <x v="0"/>
    <n v="64.468085106382972"/>
    <x v="0"/>
    <s v="USD"/>
    <n v="1426864032"/>
    <n v="1424275632"/>
    <b v="0"/>
    <n v="47"/>
    <b v="1"/>
    <s v="theater/plays"/>
    <x v="1"/>
    <x v="6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n v="716.35294117647061"/>
    <x v="0"/>
    <s v="USD"/>
    <n v="1474426800"/>
    <n v="1471976529"/>
    <b v="0"/>
    <n v="17"/>
    <b v="1"/>
    <s v="theater/plays"/>
    <x v="1"/>
    <x v="6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n v="50.396825396825399"/>
    <x v="0"/>
    <s v="USD"/>
    <n v="1461857045"/>
    <n v="1459265045"/>
    <b v="0"/>
    <n v="63"/>
    <b v="1"/>
    <s v="theater/plays"/>
    <x v="1"/>
    <x v="6"/>
    <x v="3457"/>
  </r>
  <r>
    <n v="3470"/>
    <s v="She Kills Monsters"/>
    <s v="The New Artist's Circle is a theatre company dedicated to bringing the arts to young people."/>
    <n v="250"/>
    <n v="375"/>
    <n v="1.5"/>
    <x v="0"/>
    <n v="41.666666666666664"/>
    <x v="0"/>
    <s v="USD"/>
    <n v="1468618680"/>
    <n v="1465345902"/>
    <b v="0"/>
    <n v="9"/>
    <b v="1"/>
    <s v="theater/plays"/>
    <x v="1"/>
    <x v="6"/>
    <x v="3458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n v="35.766666666666666"/>
    <x v="1"/>
    <s v="GBP"/>
    <n v="1409515200"/>
    <n v="1405971690"/>
    <b v="0"/>
    <n v="30"/>
    <b v="1"/>
    <s v="theater/plays"/>
    <x v="1"/>
    <x v="6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n v="88.739130434782609"/>
    <x v="0"/>
    <s v="USD"/>
    <n v="1415253540"/>
    <n v="1413432331"/>
    <b v="0"/>
    <n v="23"/>
    <b v="1"/>
    <s v="theater/plays"/>
    <x v="1"/>
    <x v="6"/>
    <x v="346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n v="148.4848484848485"/>
    <x v="0"/>
    <s v="USD"/>
    <n v="1426883220"/>
    <n v="1425067296"/>
    <b v="0"/>
    <n v="33"/>
    <b v="1"/>
    <s v="theater/plays"/>
    <x v="1"/>
    <x v="6"/>
    <x v="3461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n v="51.794871794871796"/>
    <x v="1"/>
    <s v="GBP"/>
    <n v="1469016131"/>
    <n v="1466424131"/>
    <b v="0"/>
    <n v="39"/>
    <b v="1"/>
    <s v="theater/plays"/>
    <x v="1"/>
    <x v="6"/>
    <x v="3462"/>
  </r>
  <r>
    <n v="3475"/>
    <s v="Score"/>
    <s v="Score is a musical play inspired by true stories of parents who have recovered from addiction and regained their children."/>
    <n v="300"/>
    <n v="340"/>
    <n v="1.1333333333333333"/>
    <x v="0"/>
    <n v="20"/>
    <x v="1"/>
    <s v="GBP"/>
    <n v="1414972800"/>
    <n v="1412629704"/>
    <b v="0"/>
    <n v="17"/>
    <b v="1"/>
    <s v="theater/plays"/>
    <x v="1"/>
    <x v="6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n v="52"/>
    <x v="0"/>
    <s v="USD"/>
    <n v="1414378800"/>
    <n v="1412836990"/>
    <b v="0"/>
    <n v="6"/>
    <b v="1"/>
    <s v="theater/plays"/>
    <x v="1"/>
    <x v="6"/>
    <x v="3464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n v="53.230769230769234"/>
    <x v="0"/>
    <s v="USD"/>
    <n v="1431831600"/>
    <n v="1430761243"/>
    <b v="0"/>
    <n v="39"/>
    <b v="1"/>
    <s v="theater/plays"/>
    <x v="1"/>
    <x v="6"/>
    <x v="3465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n v="39.596491228070178"/>
    <x v="0"/>
    <s v="USD"/>
    <n v="1426539600"/>
    <n v="1424296822"/>
    <b v="0"/>
    <n v="57"/>
    <b v="1"/>
    <s v="theater/plays"/>
    <x v="1"/>
    <x v="6"/>
    <x v="3466"/>
  </r>
  <r>
    <n v="3479"/>
    <s v="Civil Rogues"/>
    <s v="A new comedy about what happened to a band of foolhardy actors when the Puritans closed the theatres in the 1640s."/>
    <n v="1500"/>
    <n v="1918"/>
    <n v="1.2786666666666666"/>
    <x v="0"/>
    <n v="34.25"/>
    <x v="1"/>
    <s v="GBP"/>
    <n v="1403382680"/>
    <n v="1400790680"/>
    <b v="0"/>
    <n v="56"/>
    <b v="1"/>
    <s v="theater/plays"/>
    <x v="1"/>
    <x v="6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n v="164.61538461538461"/>
    <x v="0"/>
    <s v="USD"/>
    <n v="1436562000"/>
    <n v="1434440227"/>
    <b v="0"/>
    <n v="13"/>
    <b v="1"/>
    <s v="theater/plays"/>
    <x v="1"/>
    <x v="6"/>
    <x v="3468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n v="125.05263157894737"/>
    <x v="2"/>
    <s v="AUD"/>
    <n v="1420178188"/>
    <n v="1418709388"/>
    <b v="0"/>
    <n v="95"/>
    <b v="1"/>
    <s v="theater/plays"/>
    <x v="1"/>
    <x v="6"/>
    <x v="3469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n v="51.875"/>
    <x v="1"/>
    <s v="GBP"/>
    <n v="1404671466"/>
    <n v="1402079466"/>
    <b v="0"/>
    <n v="80"/>
    <b v="1"/>
    <s v="theater/plays"/>
    <x v="1"/>
    <x v="6"/>
    <x v="3470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n v="40.285714285714285"/>
    <x v="0"/>
    <s v="USD"/>
    <n v="1404403381"/>
    <n v="1401811381"/>
    <b v="0"/>
    <n v="133"/>
    <b v="1"/>
    <s v="theater/plays"/>
    <x v="1"/>
    <x v="6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n v="64.909090909090907"/>
    <x v="0"/>
    <s v="USD"/>
    <n v="1466014499"/>
    <n v="1463422499"/>
    <b v="0"/>
    <n v="44"/>
    <b v="1"/>
    <s v="theater/plays"/>
    <x v="1"/>
    <x v="6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n v="55.333333333333336"/>
    <x v="0"/>
    <s v="USD"/>
    <n v="1454431080"/>
    <n v="1451839080"/>
    <b v="0"/>
    <n v="30"/>
    <b v="1"/>
    <s v="theater/plays"/>
    <x v="1"/>
    <x v="6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n v="83.142857142857139"/>
    <x v="0"/>
    <s v="USD"/>
    <n v="1433314740"/>
    <n v="1430600401"/>
    <b v="0"/>
    <n v="56"/>
    <b v="1"/>
    <s v="theater/plays"/>
    <x v="1"/>
    <x v="6"/>
    <x v="3474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n v="38.712121212121211"/>
    <x v="1"/>
    <s v="GBP"/>
    <n v="1435185252"/>
    <n v="1432593252"/>
    <b v="0"/>
    <n v="66"/>
    <b v="1"/>
    <s v="theater/plays"/>
    <x v="1"/>
    <x v="6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n v="125.37931034482759"/>
    <x v="0"/>
    <s v="USD"/>
    <n v="1429286400"/>
    <n v="1427221560"/>
    <b v="0"/>
    <n v="29"/>
    <b v="1"/>
    <s v="theater/plays"/>
    <x v="1"/>
    <x v="6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n v="78.263888888888886"/>
    <x v="1"/>
    <s v="GBP"/>
    <n v="1400965200"/>
    <n v="1398352531"/>
    <b v="0"/>
    <n v="72"/>
    <b v="1"/>
    <s v="theater/plays"/>
    <x v="1"/>
    <x v="6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n v="47.222222222222221"/>
    <x v="0"/>
    <s v="USD"/>
    <n v="1460574924"/>
    <n v="1457982924"/>
    <b v="0"/>
    <n v="27"/>
    <b v="1"/>
    <s v="theater/plays"/>
    <x v="1"/>
    <x v="6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n v="79.099999999999994"/>
    <x v="0"/>
    <s v="USD"/>
    <n v="1431928784"/>
    <n v="1430114384"/>
    <b v="0"/>
    <n v="10"/>
    <b v="1"/>
    <s v="theater/plays"/>
    <x v="1"/>
    <x v="6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n v="114.29199999999999"/>
    <x v="0"/>
    <s v="USD"/>
    <n v="1445818397"/>
    <n v="1442794397"/>
    <b v="0"/>
    <n v="35"/>
    <b v="1"/>
    <s v="theater/plays"/>
    <x v="1"/>
    <x v="6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n v="51.724137931034484"/>
    <x v="0"/>
    <s v="USD"/>
    <n v="1408252260"/>
    <n v="1406580436"/>
    <b v="0"/>
    <n v="29"/>
    <b v="1"/>
    <s v="theater/plays"/>
    <x v="1"/>
    <x v="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n v="30.76923076923077"/>
    <x v="0"/>
    <s v="USD"/>
    <n v="1480140000"/>
    <n v="1479186575"/>
    <b v="0"/>
    <n v="13"/>
    <b v="1"/>
    <s v="theater/plays"/>
    <x v="1"/>
    <x v="6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n v="74.208333333333329"/>
    <x v="5"/>
    <s v="CAD"/>
    <n v="1414862280"/>
    <n v="1412360309"/>
    <b v="0"/>
    <n v="72"/>
    <b v="1"/>
    <s v="theater/plays"/>
    <x v="1"/>
    <x v="6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n v="47.846153846153847"/>
    <x v="0"/>
    <s v="USD"/>
    <n v="1473625166"/>
    <n v="1470169166"/>
    <b v="0"/>
    <n v="78"/>
    <b v="1"/>
    <s v="theater/plays"/>
    <x v="1"/>
    <x v="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n v="34.408163265306122"/>
    <x v="0"/>
    <s v="USD"/>
    <n v="1464904800"/>
    <n v="1463852904"/>
    <b v="0"/>
    <n v="49"/>
    <b v="1"/>
    <s v="theater/plays"/>
    <x v="1"/>
    <x v="6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n v="40.238095238095241"/>
    <x v="5"/>
    <s v="CAD"/>
    <n v="1464471840"/>
    <n v="1459309704"/>
    <b v="0"/>
    <n v="42"/>
    <b v="1"/>
    <s v="theater/plays"/>
    <x v="1"/>
    <x v="6"/>
    <x v="348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n v="60.285714285714285"/>
    <x v="0"/>
    <s v="USD"/>
    <n v="1435733940"/>
    <n v="1431046325"/>
    <b v="0"/>
    <n v="35"/>
    <b v="1"/>
    <s v="theater/plays"/>
    <x v="1"/>
    <x v="6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n v="25.30952380952381"/>
    <x v="0"/>
    <s v="USD"/>
    <n v="1457326740"/>
    <n v="1455919438"/>
    <b v="0"/>
    <n v="42"/>
    <b v="1"/>
    <s v="theater/plays"/>
    <x v="1"/>
    <x v="6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n v="35.952380952380949"/>
    <x v="1"/>
    <s v="GBP"/>
    <n v="1441995595"/>
    <n v="1439835595"/>
    <b v="0"/>
    <n v="42"/>
    <b v="1"/>
    <s v="theater/plays"/>
    <x v="1"/>
    <x v="6"/>
    <x v="3489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n v="136"/>
    <x v="0"/>
    <s v="USD"/>
    <n v="1458100740"/>
    <n v="1456862924"/>
    <b v="0"/>
    <n v="31"/>
    <b v="1"/>
    <s v="theater/plays"/>
    <x v="1"/>
    <x v="6"/>
    <x v="3490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n v="70.763157894736835"/>
    <x v="1"/>
    <s v="GBP"/>
    <n v="1469359728"/>
    <n v="1466767728"/>
    <b v="0"/>
    <n v="38"/>
    <b v="1"/>
    <s v="theater/plays"/>
    <x v="1"/>
    <x v="6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n v="125"/>
    <x v="0"/>
    <s v="USD"/>
    <n v="1447959491"/>
    <n v="1445363891"/>
    <b v="0"/>
    <n v="8"/>
    <b v="1"/>
    <s v="theater/plays"/>
    <x v="1"/>
    <x v="6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n v="66.512820512820511"/>
    <x v="0"/>
    <s v="USD"/>
    <n v="1399953600"/>
    <n v="1398983245"/>
    <b v="0"/>
    <n v="39"/>
    <b v="1"/>
    <s v="theater/plays"/>
    <x v="1"/>
    <x v="6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n v="105"/>
    <x v="0"/>
    <s v="USD"/>
    <n v="1408815440"/>
    <n v="1404927440"/>
    <b v="0"/>
    <n v="29"/>
    <b v="1"/>
    <s v="theater/plays"/>
    <x v="1"/>
    <x v="6"/>
    <x v="3494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n v="145"/>
    <x v="0"/>
    <s v="USD"/>
    <n v="1464732537"/>
    <n v="1462140537"/>
    <b v="0"/>
    <n v="72"/>
    <b v="1"/>
    <s v="theater/plays"/>
    <x v="1"/>
    <x v="6"/>
    <x v="3495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n v="12"/>
    <x v="1"/>
    <s v="GBP"/>
    <n v="1462914000"/>
    <n v="1460914253"/>
    <b v="0"/>
    <n v="15"/>
    <b v="1"/>
    <s v="theater/plays"/>
    <x v="1"/>
    <x v="6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n v="96.666666666666671"/>
    <x v="0"/>
    <s v="USD"/>
    <n v="1416545700"/>
    <n v="1415392666"/>
    <b v="0"/>
    <n v="33"/>
    <b v="1"/>
    <s v="theater/plays"/>
    <x v="1"/>
    <x v="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n v="60.333333333333336"/>
    <x v="0"/>
    <s v="USD"/>
    <n v="1404312846"/>
    <n v="1402584846"/>
    <b v="0"/>
    <n v="15"/>
    <b v="1"/>
    <s v="theater/plays"/>
    <x v="1"/>
    <x v="6"/>
    <x v="3498"/>
  </r>
  <r>
    <n v="3511"/>
    <s v="Silent Planet"/>
    <s v="The world premiere of the first full-length play by Eve Leigh, at the intimate Finborough Theatre in London."/>
    <n v="1500"/>
    <n v="1518"/>
    <n v="1.012"/>
    <x v="0"/>
    <n v="79.89473684210526"/>
    <x v="1"/>
    <s v="GBP"/>
    <n v="1415385000"/>
    <n v="1413406695"/>
    <b v="0"/>
    <n v="19"/>
    <b v="1"/>
    <s v="theater/plays"/>
    <x v="1"/>
    <x v="6"/>
    <x v="3499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n v="58.823529411764703"/>
    <x v="1"/>
    <s v="GBP"/>
    <n v="1429789992"/>
    <n v="1424609592"/>
    <b v="0"/>
    <n v="17"/>
    <b v="1"/>
    <s v="theater/plays"/>
    <x v="1"/>
    <x v="6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n v="75.340909090909093"/>
    <x v="0"/>
    <s v="USD"/>
    <n v="1401857940"/>
    <n v="1400725112"/>
    <b v="0"/>
    <n v="44"/>
    <b v="1"/>
    <s v="theater/plays"/>
    <x v="1"/>
    <x v="6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n v="55"/>
    <x v="0"/>
    <s v="USD"/>
    <n v="1422853140"/>
    <n v="1421439552"/>
    <b v="0"/>
    <n v="10"/>
    <b v="1"/>
    <s v="theater/plays"/>
    <x v="1"/>
    <x v="6"/>
    <x v="3502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n v="66.956521739130437"/>
    <x v="0"/>
    <s v="USD"/>
    <n v="1433097171"/>
    <n v="1430505171"/>
    <b v="0"/>
    <n v="46"/>
    <b v="1"/>
    <s v="theater/plays"/>
    <x v="1"/>
    <x v="6"/>
    <x v="3503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n v="227.27272727272728"/>
    <x v="0"/>
    <s v="USD"/>
    <n v="1410145200"/>
    <n v="1407197670"/>
    <b v="0"/>
    <n v="11"/>
    <b v="1"/>
    <s v="theater/plays"/>
    <x v="1"/>
    <x v="6"/>
    <x v="3504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n v="307.69230769230768"/>
    <x v="1"/>
    <s v="GBP"/>
    <n v="1404471600"/>
    <n v="1401910634"/>
    <b v="0"/>
    <n v="13"/>
    <b v="1"/>
    <s v="theater/plays"/>
    <x v="1"/>
    <x v="6"/>
    <x v="3505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n v="50.020909090909093"/>
    <x v="0"/>
    <s v="USD"/>
    <n v="1412259660"/>
    <n v="1410461299"/>
    <b v="0"/>
    <n v="33"/>
    <b v="1"/>
    <s v="theater/plays"/>
    <x v="1"/>
    <x v="6"/>
    <x v="3506"/>
  </r>
  <r>
    <n v="3519"/>
    <s v="Bookstory"/>
    <s v="Bookstory is a tiny puppet musical with some very big ideas that tells the story of the story in the digital age"/>
    <n v="2000"/>
    <n v="2027"/>
    <n v="1.0135000000000001"/>
    <x v="0"/>
    <n v="72.392857142857139"/>
    <x v="1"/>
    <s v="GBP"/>
    <n v="1425478950"/>
    <n v="1422886950"/>
    <b v="0"/>
    <n v="28"/>
    <b v="1"/>
    <s v="theater/plays"/>
    <x v="1"/>
    <x v="6"/>
    <x v="3507"/>
  </r>
  <r>
    <n v="3520"/>
    <s v="Protocols"/>
    <s v="Help us to bring &quot;Protocols&quot; at the 2015 Camden Fringe. The most controversial play of the year."/>
    <n v="2000"/>
    <n v="2015"/>
    <n v="1.0075000000000001"/>
    <x v="0"/>
    <n v="95.952380952380949"/>
    <x v="1"/>
    <s v="GBP"/>
    <n v="1441547220"/>
    <n v="1439322412"/>
    <b v="0"/>
    <n v="21"/>
    <b v="1"/>
    <s v="theater/plays"/>
    <x v="1"/>
    <x v="6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n v="45.615384615384613"/>
    <x v="0"/>
    <s v="USD"/>
    <n v="1411980020"/>
    <n v="1409388020"/>
    <b v="0"/>
    <n v="13"/>
    <b v="1"/>
    <s v="theater/plays"/>
    <x v="1"/>
    <x v="6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n v="41.029411764705884"/>
    <x v="1"/>
    <s v="GBP"/>
    <n v="1442311560"/>
    <n v="1439924246"/>
    <b v="0"/>
    <n v="34"/>
    <b v="1"/>
    <s v="theater/plays"/>
    <x v="1"/>
    <x v="6"/>
    <x v="3510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n v="56.825000000000003"/>
    <x v="1"/>
    <s v="GBP"/>
    <n v="1474844400"/>
    <n v="1469871148"/>
    <b v="0"/>
    <n v="80"/>
    <b v="1"/>
    <s v="theater/plays"/>
    <x v="1"/>
    <x v="6"/>
    <x v="3511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n v="137.24324324324326"/>
    <x v="0"/>
    <s v="USD"/>
    <n v="1410580800"/>
    <n v="1409336373"/>
    <b v="0"/>
    <n v="74"/>
    <b v="1"/>
    <s v="theater/plays"/>
    <x v="1"/>
    <x v="6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n v="75.714285714285708"/>
    <x v="0"/>
    <s v="USD"/>
    <n v="1439136000"/>
    <n v="1438188106"/>
    <b v="0"/>
    <n v="7"/>
    <b v="1"/>
    <s v="theater/plays"/>
    <x v="1"/>
    <x v="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n v="99"/>
    <x v="0"/>
    <s v="USD"/>
    <n v="1461823140"/>
    <n v="1459411371"/>
    <b v="0"/>
    <n v="34"/>
    <b v="1"/>
    <s v="theater/plays"/>
    <x v="1"/>
    <x v="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n v="81.569767441860463"/>
    <x v="0"/>
    <s v="USD"/>
    <n v="1436587140"/>
    <n v="1434069205"/>
    <b v="0"/>
    <n v="86"/>
    <b v="1"/>
    <s v="theater/plays"/>
    <x v="1"/>
    <x v="6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n v="45.108108108108105"/>
    <x v="1"/>
    <s v="GBP"/>
    <n v="1484740918"/>
    <n v="1483012918"/>
    <b v="0"/>
    <n v="37"/>
    <b v="1"/>
    <s v="theater/plays"/>
    <x v="1"/>
    <x v="6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n v="36.666666666666664"/>
    <x v="0"/>
    <s v="USD"/>
    <n v="1436749200"/>
    <n v="1434997018"/>
    <b v="0"/>
    <n v="18"/>
    <b v="1"/>
    <s v="theater/plays"/>
    <x v="1"/>
    <x v="6"/>
    <x v="351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n v="125"/>
    <x v="1"/>
    <s v="GBP"/>
    <n v="1460318400"/>
    <n v="1457881057"/>
    <b v="0"/>
    <n v="22"/>
    <b v="1"/>
    <s v="theater/plays"/>
    <x v="1"/>
    <x v="6"/>
    <x v="3517"/>
  </r>
  <r>
    <n v="3531"/>
    <s v="The Reinvention of Lily Johnson"/>
    <s v="A political comedy for a crazy election year"/>
    <n v="1000"/>
    <n v="1280"/>
    <n v="1.28"/>
    <x v="0"/>
    <n v="49.230769230769234"/>
    <x v="0"/>
    <s v="USD"/>
    <n v="1467301334"/>
    <n v="1464709334"/>
    <b v="0"/>
    <n v="26"/>
    <b v="1"/>
    <s v="theater/plays"/>
    <x v="1"/>
    <x v="6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n v="42.296296296296298"/>
    <x v="0"/>
    <s v="USD"/>
    <n v="1411012740"/>
    <n v="1409667827"/>
    <b v="0"/>
    <n v="27"/>
    <b v="1"/>
    <s v="theater/plays"/>
    <x v="1"/>
    <x v="6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n v="78.875"/>
    <x v="0"/>
    <s v="USD"/>
    <n v="1447269367"/>
    <n v="1444673767"/>
    <b v="0"/>
    <n v="8"/>
    <b v="1"/>
    <s v="theater/plays"/>
    <x v="1"/>
    <x v="6"/>
    <x v="3520"/>
  </r>
  <r>
    <n v="3534"/>
    <s v="Night of Ashes"/>
    <s v="A Theatrical Prequel to Hell's Rebels, the current Pathfinder Adventure Path from Paizo Publishing"/>
    <n v="5000"/>
    <n v="7810"/>
    <n v="1.5620000000000001"/>
    <x v="0"/>
    <n v="38.284313725490193"/>
    <x v="0"/>
    <s v="USD"/>
    <n v="1443711623"/>
    <n v="1440687623"/>
    <b v="0"/>
    <n v="204"/>
    <b v="1"/>
    <s v="theater/plays"/>
    <x v="1"/>
    <x v="6"/>
    <x v="3521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n v="44.847826086956523"/>
    <x v="1"/>
    <s v="GBP"/>
    <n v="1443808800"/>
    <n v="1441120910"/>
    <b v="0"/>
    <n v="46"/>
    <b v="1"/>
    <s v="theater/plays"/>
    <x v="1"/>
    <x v="6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n v="13.529411764705882"/>
    <x v="1"/>
    <s v="GBP"/>
    <n v="1450612740"/>
    <n v="1448040425"/>
    <b v="0"/>
    <n v="17"/>
    <b v="1"/>
    <s v="theater/plays"/>
    <x v="1"/>
    <x v="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n v="43.5"/>
    <x v="5"/>
    <s v="CAD"/>
    <n v="1416211140"/>
    <n v="1413016216"/>
    <b v="0"/>
    <n v="28"/>
    <b v="1"/>
    <s v="theater/plays"/>
    <x v="1"/>
    <x v="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n v="30.951807228915662"/>
    <x v="1"/>
    <s v="GBP"/>
    <n v="1471428340"/>
    <n v="1469009140"/>
    <b v="0"/>
    <n v="83"/>
    <b v="1"/>
    <s v="theater/plays"/>
    <x v="1"/>
    <x v="6"/>
    <x v="3524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n v="55.230769230769234"/>
    <x v="0"/>
    <s v="USD"/>
    <n v="1473358122"/>
    <n v="1471543722"/>
    <b v="0"/>
    <n v="13"/>
    <b v="1"/>
    <s v="theater/plays"/>
    <x v="1"/>
    <x v="6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n v="46.125"/>
    <x v="1"/>
    <s v="GBP"/>
    <n v="1466899491"/>
    <n v="1464307491"/>
    <b v="0"/>
    <n v="8"/>
    <b v="1"/>
    <s v="theater/plays"/>
    <x v="1"/>
    <x v="6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n v="39.375"/>
    <x v="1"/>
    <s v="GBP"/>
    <n v="1441042275"/>
    <n v="1438882275"/>
    <b v="0"/>
    <n v="32"/>
    <b v="1"/>
    <s v="theater/plays"/>
    <x v="1"/>
    <x v="6"/>
    <x v="3527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n v="66.152941176470591"/>
    <x v="0"/>
    <s v="USD"/>
    <n v="1410099822"/>
    <n v="1404915822"/>
    <b v="0"/>
    <n v="85"/>
    <b v="1"/>
    <s v="theater/plays"/>
    <x v="1"/>
    <x v="6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n v="54.137931034482762"/>
    <x v="12"/>
    <s v="EUR"/>
    <n v="1435255659"/>
    <n v="1432663659"/>
    <b v="0"/>
    <n v="29"/>
    <b v="1"/>
    <s v="theater/plays"/>
    <x v="1"/>
    <x v="6"/>
    <x v="3529"/>
  </r>
  <r>
    <n v="3544"/>
    <s v="Gruoch, or Lady Macbeth"/>
    <s v="Death &amp; Pretzels presents the world premiere of Paul Pasulka's Gruoch, or Lady Macbeth"/>
    <n v="2500"/>
    <n v="2500"/>
    <n v="1"/>
    <x v="0"/>
    <n v="104.16666666666667"/>
    <x v="0"/>
    <s v="USD"/>
    <n v="1425758257"/>
    <n v="1423166257"/>
    <b v="0"/>
    <n v="24"/>
    <b v="1"/>
    <s v="theater/plays"/>
    <x v="1"/>
    <x v="6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n v="31.375"/>
    <x v="0"/>
    <s v="USD"/>
    <n v="1428780159"/>
    <n v="1426188159"/>
    <b v="0"/>
    <n v="8"/>
    <b v="1"/>
    <s v="theater/plays"/>
    <x v="1"/>
    <x v="6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n v="59.210526315789473"/>
    <x v="0"/>
    <s v="USD"/>
    <n v="1427860740"/>
    <n v="1426002684"/>
    <b v="0"/>
    <n v="19"/>
    <b v="1"/>
    <s v="theater/plays"/>
    <x v="1"/>
    <x v="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n v="119.17633928571429"/>
    <x v="0"/>
    <s v="USD"/>
    <n v="1463198340"/>
    <n v="1461117201"/>
    <b v="0"/>
    <n v="336"/>
    <b v="1"/>
    <s v="theater/plays"/>
    <x v="1"/>
    <x v="6"/>
    <x v="3533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n v="164.61538461538461"/>
    <x v="0"/>
    <s v="USD"/>
    <n v="1457139600"/>
    <n v="1455230214"/>
    <b v="0"/>
    <n v="13"/>
    <b v="1"/>
    <s v="theater/plays"/>
    <x v="1"/>
    <x v="6"/>
    <x v="3534"/>
  </r>
  <r>
    <n v="3549"/>
    <s v="The Munitionettes"/>
    <s v="Help us bring to life tales of hardship, danger and community of extraordinary women working in WW1 munitions factories."/>
    <n v="1000"/>
    <n v="1020"/>
    <n v="1.02"/>
    <x v="0"/>
    <n v="24.285714285714285"/>
    <x v="1"/>
    <s v="GBP"/>
    <n v="1441358873"/>
    <n v="1438939673"/>
    <b v="0"/>
    <n v="42"/>
    <b v="1"/>
    <s v="theater/plays"/>
    <x v="1"/>
    <x v="6"/>
    <x v="3535"/>
  </r>
  <r>
    <n v="3550"/>
    <s v="MOONFACE"/>
    <s v="MOONFACE explores the formative f***k-ups of adolescence. Fresh, incisive new writing. Monologue, movement and striking naturalism."/>
    <n v="2500"/>
    <n v="2620"/>
    <n v="1.048"/>
    <x v="0"/>
    <n v="40.9375"/>
    <x v="1"/>
    <s v="GBP"/>
    <n v="1462224398"/>
    <n v="1459632398"/>
    <b v="0"/>
    <n v="64"/>
    <b v="1"/>
    <s v="theater/plays"/>
    <x v="1"/>
    <x v="6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n v="61.1"/>
    <x v="0"/>
    <s v="USD"/>
    <n v="1400796420"/>
    <n v="1398342170"/>
    <b v="0"/>
    <n v="25"/>
    <b v="1"/>
    <s v="theater/plays"/>
    <x v="1"/>
    <x v="6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n v="38.65"/>
    <x v="1"/>
    <s v="GBP"/>
    <n v="1403964324"/>
    <n v="1401372324"/>
    <b v="0"/>
    <n v="20"/>
    <b v="1"/>
    <s v="theater/plays"/>
    <x v="1"/>
    <x v="6"/>
    <x v="3538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n v="56.20192307692308"/>
    <x v="0"/>
    <s v="USD"/>
    <n v="1439337600"/>
    <n v="1436575280"/>
    <b v="0"/>
    <n v="104"/>
    <b v="1"/>
    <s v="theater/plays"/>
    <x v="1"/>
    <x v="6"/>
    <x v="3539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n v="107.00207547169811"/>
    <x v="0"/>
    <s v="USD"/>
    <n v="1423674000"/>
    <n v="1421025159"/>
    <b v="0"/>
    <n v="53"/>
    <b v="1"/>
    <s v="theater/plays"/>
    <x v="1"/>
    <x v="6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n v="171.42857142857142"/>
    <x v="13"/>
    <s v="EUR"/>
    <n v="1479382594"/>
    <n v="1476786994"/>
    <b v="0"/>
    <n v="14"/>
    <b v="1"/>
    <s v="theater/plays"/>
    <x v="1"/>
    <x v="6"/>
    <x v="3541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n v="110.5"/>
    <x v="1"/>
    <s v="GBP"/>
    <n v="1408289724"/>
    <n v="1403105724"/>
    <b v="0"/>
    <n v="20"/>
    <b v="1"/>
    <s v="theater/plays"/>
    <x v="1"/>
    <x v="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n v="179.27598566308242"/>
    <x v="0"/>
    <s v="USD"/>
    <n v="1399271911"/>
    <n v="1396334311"/>
    <b v="0"/>
    <n v="558"/>
    <b v="1"/>
    <s v="theater/plays"/>
    <x v="1"/>
    <x v="6"/>
    <x v="3543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n v="22.90909090909091"/>
    <x v="1"/>
    <s v="GBP"/>
    <n v="1435352400"/>
    <n v="1431718575"/>
    <b v="0"/>
    <n v="22"/>
    <b v="1"/>
    <s v="theater/plays"/>
    <x v="1"/>
    <x v="6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n v="43.125"/>
    <x v="2"/>
    <s v="AUD"/>
    <n v="1438333080"/>
    <n v="1436408308"/>
    <b v="0"/>
    <n v="24"/>
    <b v="1"/>
    <s v="theater/plays"/>
    <x v="1"/>
    <x v="6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n v="46.891891891891895"/>
    <x v="5"/>
    <s v="CAD"/>
    <n v="1432694700"/>
    <n v="1429651266"/>
    <b v="0"/>
    <n v="74"/>
    <b v="1"/>
    <s v="theater/plays"/>
    <x v="1"/>
    <x v="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n v="47.407407407407405"/>
    <x v="0"/>
    <s v="USD"/>
    <n v="1438799760"/>
    <n v="1437236378"/>
    <b v="0"/>
    <n v="54"/>
    <b v="1"/>
    <s v="theater/plays"/>
    <x v="1"/>
    <x v="6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n v="15.129032258064516"/>
    <x v="1"/>
    <s v="GBP"/>
    <n v="1457906400"/>
    <n v="1457115427"/>
    <b v="0"/>
    <n v="31"/>
    <b v="1"/>
    <s v="theater/plays"/>
    <x v="1"/>
    <x v="6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n v="21.098000000000003"/>
    <x v="1"/>
    <s v="GBP"/>
    <n v="1470078000"/>
    <n v="1467648456"/>
    <b v="0"/>
    <n v="25"/>
    <b v="1"/>
    <s v="theater/plays"/>
    <x v="1"/>
    <x v="6"/>
    <x v="3549"/>
  </r>
  <r>
    <n v="3564"/>
    <s v="The Pillowman Aberdeen"/>
    <s v="Multi Award-Winng play THE PILLOWMAN coming to the Arts Centre Theatre, Aberdeen"/>
    <n v="1000"/>
    <n v="1005"/>
    <n v="1.0049999999999999"/>
    <x v="0"/>
    <n v="59.117647058823529"/>
    <x v="1"/>
    <s v="GBP"/>
    <n v="1444060800"/>
    <n v="1440082649"/>
    <b v="0"/>
    <n v="17"/>
    <b v="1"/>
    <s v="theater/plays"/>
    <x v="1"/>
    <x v="6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n v="97.916666666666671"/>
    <x v="0"/>
    <s v="USD"/>
    <n v="1420048208"/>
    <n v="1417456208"/>
    <b v="0"/>
    <n v="12"/>
    <b v="1"/>
    <s v="theater/plays"/>
    <x v="1"/>
    <x v="6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n v="55.131578947368418"/>
    <x v="1"/>
    <s v="GBP"/>
    <n v="1422015083"/>
    <n v="1419423083"/>
    <b v="0"/>
    <n v="38"/>
    <b v="1"/>
    <s v="theater/plays"/>
    <x v="1"/>
    <x v="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n v="26.536585365853657"/>
    <x v="1"/>
    <s v="GBP"/>
    <n v="1433964444"/>
    <n v="1431372444"/>
    <b v="0"/>
    <n v="41"/>
    <b v="1"/>
    <s v="theater/plays"/>
    <x v="1"/>
    <x v="6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n v="58.421052631578945"/>
    <x v="0"/>
    <s v="USD"/>
    <n v="1410975994"/>
    <n v="1408383994"/>
    <b v="0"/>
    <n v="19"/>
    <b v="1"/>
    <s v="theater/plays"/>
    <x v="1"/>
    <x v="6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n v="122.53658536585365"/>
    <x v="0"/>
    <s v="USD"/>
    <n v="1420734696"/>
    <n v="1418142696"/>
    <b v="0"/>
    <n v="41"/>
    <b v="1"/>
    <s v="theater/plays"/>
    <x v="1"/>
    <x v="6"/>
    <x v="3555"/>
  </r>
  <r>
    <n v="3570"/>
    <s v="The Lower Depths"/>
    <s v="Theatre Machine presents an all-new adaptation of Maxim Gorky's classic of Russian theatre, The Lower Depths."/>
    <n v="2000"/>
    <n v="2287"/>
    <n v="1.1435"/>
    <x v="0"/>
    <n v="87.961538461538467"/>
    <x v="0"/>
    <s v="USD"/>
    <n v="1420009200"/>
    <n v="1417593483"/>
    <b v="0"/>
    <n v="26"/>
    <b v="1"/>
    <s v="theater/plays"/>
    <x v="1"/>
    <x v="6"/>
    <x v="355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n v="73.239999999999995"/>
    <x v="1"/>
    <s v="GBP"/>
    <n v="1414701413"/>
    <n v="1412109413"/>
    <b v="0"/>
    <n v="25"/>
    <b v="1"/>
    <s v="theater/plays"/>
    <x v="1"/>
    <x v="6"/>
    <x v="3557"/>
  </r>
  <r>
    <n v="3572"/>
    <s v="Monster"/>
    <s v="A darkly comic one woman show by Abram Rooney as part of The Camden Fringe 2015."/>
    <n v="500"/>
    <n v="500"/>
    <n v="1"/>
    <x v="0"/>
    <n v="55.555555555555557"/>
    <x v="1"/>
    <s v="GBP"/>
    <n v="1434894082"/>
    <n v="1432302082"/>
    <b v="0"/>
    <n v="9"/>
    <b v="1"/>
    <s v="theater/plays"/>
    <x v="1"/>
    <x v="6"/>
    <x v="3558"/>
  </r>
  <r>
    <n v="3573"/>
    <s v="Licensed To Ill"/>
    <s v="London based theatre makers collaborating to create a new show about the history of HipHop."/>
    <n v="3000"/>
    <n v="3084"/>
    <n v="1.028"/>
    <x v="0"/>
    <n v="39.53846153846154"/>
    <x v="1"/>
    <s v="GBP"/>
    <n v="1415440846"/>
    <n v="1412845246"/>
    <b v="0"/>
    <n v="78"/>
    <b v="1"/>
    <s v="theater/plays"/>
    <x v="1"/>
    <x v="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n v="136.77777777777777"/>
    <x v="0"/>
    <s v="USD"/>
    <n v="1415921848"/>
    <n v="1413326248"/>
    <b v="0"/>
    <n v="45"/>
    <b v="1"/>
    <s v="theater/plays"/>
    <x v="1"/>
    <x v="6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n v="99.343137254901961"/>
    <x v="0"/>
    <s v="USD"/>
    <n v="1470887940"/>
    <n v="1468176527"/>
    <b v="0"/>
    <n v="102"/>
    <b v="1"/>
    <s v="theater/plays"/>
    <x v="1"/>
    <x v="6"/>
    <x v="3561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n v="20"/>
    <x v="0"/>
    <s v="USD"/>
    <n v="1480947054"/>
    <n v="1475759454"/>
    <b v="0"/>
    <n v="5"/>
    <b v="1"/>
    <s v="theater/plays"/>
    <x v="1"/>
    <x v="6"/>
    <x v="3562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n v="28.888888888888889"/>
    <x v="0"/>
    <s v="USD"/>
    <n v="1430029680"/>
    <n v="1427741583"/>
    <b v="0"/>
    <n v="27"/>
    <b v="1"/>
    <s v="theater/plays"/>
    <x v="1"/>
    <x v="6"/>
    <x v="3563"/>
  </r>
  <r>
    <n v="3578"/>
    <s v="Home"/>
    <s v="An unsparing, slightly surreal look at the effects of the private rented sector on two young women. Based on real events."/>
    <n v="1500"/>
    <n v="1500.2"/>
    <n v="1.0001333333333333"/>
    <x v="0"/>
    <n v="40.545945945945945"/>
    <x v="1"/>
    <s v="GBP"/>
    <n v="1462037777"/>
    <n v="1459445777"/>
    <b v="0"/>
    <n v="37"/>
    <b v="1"/>
    <s v="theater/plays"/>
    <x v="1"/>
    <x v="6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n v="35.714285714285715"/>
    <x v="1"/>
    <s v="GBP"/>
    <n v="1459444656"/>
    <n v="1456856256"/>
    <b v="0"/>
    <n v="14"/>
    <b v="1"/>
    <s v="theater/plays"/>
    <x v="1"/>
    <x v="6"/>
    <x v="3565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n v="37.962962962962962"/>
    <x v="0"/>
    <s v="USD"/>
    <n v="1425185940"/>
    <n v="1421900022"/>
    <b v="0"/>
    <n v="27"/>
    <b v="1"/>
    <s v="theater/plays"/>
    <x v="1"/>
    <x v="6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n v="33.333333333333336"/>
    <x v="1"/>
    <s v="GBP"/>
    <n v="1406719110"/>
    <n v="1405509510"/>
    <b v="0"/>
    <n v="45"/>
    <b v="1"/>
    <s v="theater/plays"/>
    <x v="1"/>
    <x v="6"/>
    <x v="3567"/>
  </r>
  <r>
    <n v="3582"/>
    <s v="REALLY REALLY"/>
    <s v="A contemporary American play touching on the scorching realities of growing up in the Millennial generation."/>
    <n v="1000"/>
    <n v="2870"/>
    <n v="2.87"/>
    <x v="0"/>
    <n v="58.571428571428569"/>
    <x v="0"/>
    <s v="USD"/>
    <n v="1459822682"/>
    <n v="1458613082"/>
    <b v="0"/>
    <n v="49"/>
    <b v="1"/>
    <s v="theater/plays"/>
    <x v="1"/>
    <x v="6"/>
    <x v="3568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n v="135.625"/>
    <x v="0"/>
    <s v="USD"/>
    <n v="1460970805"/>
    <n v="1455790405"/>
    <b v="0"/>
    <n v="24"/>
    <b v="1"/>
    <s v="theater/plays"/>
    <x v="1"/>
    <x v="6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n v="30.9375"/>
    <x v="1"/>
    <s v="GBP"/>
    <n v="1436772944"/>
    <n v="1434180944"/>
    <b v="0"/>
    <n v="112"/>
    <b v="1"/>
    <s v="theater/plays"/>
    <x v="1"/>
    <x v="6"/>
    <x v="3570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n v="176.08695652173913"/>
    <x v="0"/>
    <s v="USD"/>
    <n v="1419181890"/>
    <n v="1416589890"/>
    <b v="0"/>
    <n v="23"/>
    <b v="1"/>
    <s v="theater/plays"/>
    <x v="1"/>
    <x v="6"/>
    <x v="3571"/>
  </r>
  <r>
    <n v="3586"/>
    <s v="Actors &amp; Musicians who are Blind or Autistic"/>
    <s v="See Theatre In A New Light"/>
    <n v="7500"/>
    <n v="8207"/>
    <n v="1.0942666666666667"/>
    <x v="0"/>
    <n v="151.9814814814815"/>
    <x v="0"/>
    <s v="USD"/>
    <n v="1474649070"/>
    <n v="1469465070"/>
    <b v="0"/>
    <n v="54"/>
    <b v="1"/>
    <s v="theater/plays"/>
    <x v="1"/>
    <x v="6"/>
    <x v="3572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n v="22.607142857142858"/>
    <x v="1"/>
    <s v="GBP"/>
    <n v="1467054000"/>
    <n v="1463144254"/>
    <b v="0"/>
    <n v="28"/>
    <b v="1"/>
    <s v="theater/plays"/>
    <x v="1"/>
    <x v="6"/>
    <x v="3573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n v="18.272727272727273"/>
    <x v="1"/>
    <s v="GBP"/>
    <n v="1430348400"/>
    <n v="1428436410"/>
    <b v="0"/>
    <n v="11"/>
    <b v="1"/>
    <s v="theater/plays"/>
    <x v="1"/>
    <x v="6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n v="82.258064516129039"/>
    <x v="0"/>
    <s v="USD"/>
    <n v="1432654347"/>
    <n v="1430494347"/>
    <b v="0"/>
    <n v="62"/>
    <b v="1"/>
    <s v="theater/plays"/>
    <x v="1"/>
    <x v="6"/>
    <x v="3575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n v="68.534246575342465"/>
    <x v="1"/>
    <s v="GBP"/>
    <n v="1413792034"/>
    <n v="1411200034"/>
    <b v="0"/>
    <n v="73"/>
    <b v="1"/>
    <s v="theater/plays"/>
    <x v="1"/>
    <x v="6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n v="68.055555555555557"/>
    <x v="0"/>
    <s v="USD"/>
    <n v="1422075540"/>
    <n v="1419979544"/>
    <b v="0"/>
    <n v="18"/>
    <b v="1"/>
    <s v="theater/plays"/>
    <x v="1"/>
    <x v="6"/>
    <x v="3577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n v="72.714285714285708"/>
    <x v="0"/>
    <s v="USD"/>
    <n v="1423630740"/>
    <n v="1418673307"/>
    <b v="0"/>
    <n v="35"/>
    <b v="1"/>
    <s v="theater/plays"/>
    <x v="1"/>
    <x v="6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n v="77.186046511627907"/>
    <x v="0"/>
    <s v="USD"/>
    <n v="1420489560"/>
    <n v="1417469639"/>
    <b v="0"/>
    <n v="43"/>
    <b v="1"/>
    <s v="theater/plays"/>
    <x v="1"/>
    <x v="6"/>
    <x v="3579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n v="55.972222222222221"/>
    <x v="0"/>
    <s v="USD"/>
    <n v="1472952982"/>
    <n v="1470792982"/>
    <b v="0"/>
    <n v="36"/>
    <b v="1"/>
    <s v="theater/plays"/>
    <x v="1"/>
    <x v="6"/>
    <x v="3580"/>
  </r>
  <r>
    <n v="3595"/>
    <s v="The Flu Season"/>
    <s v="A new theatre company staging Will Eno's The Flu Season in Seattle"/>
    <n v="2600"/>
    <n v="3081"/>
    <n v="1.1850000000000001"/>
    <x v="0"/>
    <n v="49.693548387096776"/>
    <x v="0"/>
    <s v="USD"/>
    <n v="1426229940"/>
    <n v="1423959123"/>
    <b v="0"/>
    <n v="62"/>
    <b v="1"/>
    <s v="theater/plays"/>
    <x v="1"/>
    <x v="6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n v="79"/>
    <x v="5"/>
    <s v="CAD"/>
    <n v="1409072982"/>
    <n v="1407258582"/>
    <b v="0"/>
    <n v="15"/>
    <b v="1"/>
    <s v="theater/plays"/>
    <x v="1"/>
    <x v="6"/>
    <x v="3582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n v="77.727272727272734"/>
    <x v="0"/>
    <s v="USD"/>
    <n v="1456984740"/>
    <n v="1455717790"/>
    <b v="0"/>
    <n v="33"/>
    <b v="1"/>
    <s v="theater/plays"/>
    <x v="1"/>
    <x v="6"/>
    <x v="3583"/>
  </r>
  <r>
    <n v="3598"/>
    <s v="Cinderella"/>
    <s v="River City Theatre Company needs your support as we embark on our thirteenth production, CINDERELLA!"/>
    <n v="1000"/>
    <n v="1101"/>
    <n v="1.101"/>
    <x v="0"/>
    <n v="40.777777777777779"/>
    <x v="0"/>
    <s v="USD"/>
    <n v="1409720340"/>
    <n v="1408129822"/>
    <b v="0"/>
    <n v="27"/>
    <b v="1"/>
    <s v="theater/plays"/>
    <x v="1"/>
    <x v="6"/>
    <x v="3584"/>
  </r>
  <r>
    <n v="3599"/>
    <s v="Promised Land"/>
    <s v="Help Chrysalis get this production off the ground!  An original play, we only need $500 to get this production on its feet!"/>
    <n v="500"/>
    <n v="1010"/>
    <n v="2.02"/>
    <x v="0"/>
    <n v="59.411764705882355"/>
    <x v="0"/>
    <s v="USD"/>
    <n v="1440892800"/>
    <n v="1438715077"/>
    <b v="0"/>
    <n v="17"/>
    <b v="1"/>
    <s v="theater/plays"/>
    <x v="1"/>
    <x v="6"/>
    <x v="3585"/>
  </r>
  <r>
    <n v="3600"/>
    <s v="Pariah"/>
    <s v="The First Play From The Man Who Brought You The Black James Bond!"/>
    <n v="10"/>
    <n v="13"/>
    <n v="1.3"/>
    <x v="0"/>
    <n v="3.25"/>
    <x v="0"/>
    <s v="USD"/>
    <n v="1476390164"/>
    <n v="1473970964"/>
    <b v="0"/>
    <n v="4"/>
    <b v="1"/>
    <s v="theater/plays"/>
    <x v="1"/>
    <x v="6"/>
    <x v="358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n v="39.377358490566039"/>
    <x v="1"/>
    <s v="GBP"/>
    <n v="1421452682"/>
    <n v="1418860682"/>
    <b v="0"/>
    <n v="53"/>
    <b v="1"/>
    <s v="theater/plays"/>
    <x v="1"/>
    <x v="6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n v="81.673469387755105"/>
    <x v="0"/>
    <s v="USD"/>
    <n v="1463520479"/>
    <n v="1458336479"/>
    <b v="0"/>
    <n v="49"/>
    <b v="1"/>
    <s v="theater/plays"/>
    <x v="1"/>
    <x v="6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n v="44.912280701754383"/>
    <x v="0"/>
    <s v="USD"/>
    <n v="1446759880"/>
    <n v="1444164280"/>
    <b v="0"/>
    <n v="57"/>
    <b v="1"/>
    <s v="theater/plays"/>
    <x v="1"/>
    <x v="6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n v="49.05797101449275"/>
    <x v="0"/>
    <s v="USD"/>
    <n v="1461913140"/>
    <n v="1461370956"/>
    <b v="0"/>
    <n v="69"/>
    <b v="1"/>
    <s v="theater/plays"/>
    <x v="1"/>
    <x v="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n v="30.666666666666668"/>
    <x v="1"/>
    <s v="GBP"/>
    <n v="1455390126"/>
    <n v="1452798126"/>
    <b v="0"/>
    <n v="15"/>
    <b v="1"/>
    <s v="theater/plays"/>
    <x v="1"/>
    <x v="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n v="61.0625"/>
    <x v="1"/>
    <s v="GBP"/>
    <n v="1471185057"/>
    <n v="1468593057"/>
    <b v="0"/>
    <n v="64"/>
    <b v="1"/>
    <s v="theater/plays"/>
    <x v="1"/>
    <x v="6"/>
    <x v="3592"/>
  </r>
  <r>
    <n v="3607"/>
    <s v="E15 at The Pleasance and CPT"/>
    <s v="'E15' is a verbatim project that looks at the story of the Focus E15 Campaign"/>
    <n v="550"/>
    <n v="580"/>
    <n v="1.0545454545454545"/>
    <x v="0"/>
    <n v="29"/>
    <x v="1"/>
    <s v="GBP"/>
    <n v="1450137600"/>
    <n v="1448924882"/>
    <b v="0"/>
    <n v="20"/>
    <b v="1"/>
    <s v="theater/plays"/>
    <x v="1"/>
    <x v="6"/>
    <x v="3593"/>
  </r>
  <r>
    <n v="3608"/>
    <s v="Petrification"/>
    <s v="Help us get the show on the road! Petrification is a new play about home, memory and identity and we need your help to tour."/>
    <n v="800"/>
    <n v="800"/>
    <n v="1"/>
    <x v="0"/>
    <n v="29.62962962962963"/>
    <x v="1"/>
    <s v="GBP"/>
    <n v="1466172000"/>
    <n v="1463418090"/>
    <b v="0"/>
    <n v="27"/>
    <b v="1"/>
    <s v="theater/plays"/>
    <x v="1"/>
    <x v="6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n v="143.0952380952381"/>
    <x v="1"/>
    <s v="GBP"/>
    <n v="1459378085"/>
    <n v="1456789685"/>
    <b v="0"/>
    <n v="21"/>
    <b v="1"/>
    <s v="theater/plays"/>
    <x v="1"/>
    <x v="6"/>
    <x v="3595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n v="52.354838709677416"/>
    <x v="1"/>
    <s v="GBP"/>
    <n v="1439806936"/>
    <n v="1437214936"/>
    <b v="0"/>
    <n v="31"/>
    <b v="1"/>
    <s v="theater/plays"/>
    <x v="1"/>
    <x v="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n v="66.666666666666671"/>
    <x v="1"/>
    <s v="GBP"/>
    <n v="1428483201"/>
    <n v="1425891201"/>
    <b v="0"/>
    <n v="51"/>
    <b v="1"/>
    <s v="theater/plays"/>
    <x v="1"/>
    <x v="6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n v="126.66666666666667"/>
    <x v="5"/>
    <s v="CAD"/>
    <n v="1402334811"/>
    <n v="1401470811"/>
    <b v="0"/>
    <n v="57"/>
    <b v="1"/>
    <s v="theater/plays"/>
    <x v="1"/>
    <x v="6"/>
    <x v="3598"/>
  </r>
  <r>
    <n v="3613"/>
    <s v="HIS NAME IS ARTHUR HOLMBERG"/>
    <s v="a woman walks into a bar except she looks like a man and no one's serving drinks. one night only"/>
    <n v="1250"/>
    <n v="1250"/>
    <n v="1"/>
    <x v="0"/>
    <n v="62.5"/>
    <x v="0"/>
    <s v="USD"/>
    <n v="1403964574"/>
    <n v="1401372574"/>
    <b v="0"/>
    <n v="20"/>
    <b v="1"/>
    <s v="theater/plays"/>
    <x v="1"/>
    <x v="6"/>
    <x v="3599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n v="35.492957746478872"/>
    <x v="0"/>
    <s v="USD"/>
    <n v="1434675616"/>
    <n v="1432083616"/>
    <b v="0"/>
    <n v="71"/>
    <b v="1"/>
    <s v="theater/plays"/>
    <x v="1"/>
    <x v="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n v="37.083333333333336"/>
    <x v="1"/>
    <s v="GBP"/>
    <n v="1449756896"/>
    <n v="1447164896"/>
    <b v="0"/>
    <n v="72"/>
    <b v="1"/>
    <s v="theater/plays"/>
    <x v="1"/>
    <x v="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n v="69.333333333333329"/>
    <x v="1"/>
    <s v="GBP"/>
    <n v="1426801664"/>
    <n v="1424213264"/>
    <b v="0"/>
    <n v="45"/>
    <b v="1"/>
    <s v="theater/plays"/>
    <x v="1"/>
    <x v="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n v="17.254901960784313"/>
    <x v="1"/>
    <s v="GBP"/>
    <n v="1488240000"/>
    <n v="1486996729"/>
    <b v="0"/>
    <n v="51"/>
    <b v="1"/>
    <s v="theater/plays"/>
    <x v="1"/>
    <x v="6"/>
    <x v="3603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n v="36.071428571428569"/>
    <x v="1"/>
    <s v="GBP"/>
    <n v="1433343850"/>
    <n v="1430751850"/>
    <b v="0"/>
    <n v="56"/>
    <b v="1"/>
    <s v="theater/plays"/>
    <x v="1"/>
    <x v="6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n v="66.470588235294116"/>
    <x v="0"/>
    <s v="USD"/>
    <n v="1479592800"/>
    <n v="1476760226"/>
    <b v="0"/>
    <n v="17"/>
    <b v="1"/>
    <s v="theater/plays"/>
    <x v="1"/>
    <x v="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n v="56.065989847715734"/>
    <x v="0"/>
    <s v="USD"/>
    <n v="1425528000"/>
    <n v="1422916261"/>
    <b v="0"/>
    <n v="197"/>
    <b v="1"/>
    <s v="theater/plays"/>
    <x v="1"/>
    <x v="6"/>
    <x v="360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n v="47.028571428571432"/>
    <x v="0"/>
    <s v="USD"/>
    <n v="1475269200"/>
    <n v="1473200844"/>
    <b v="0"/>
    <n v="70"/>
    <b v="1"/>
    <s v="theater/plays"/>
    <x v="1"/>
    <x v="6"/>
    <x v="3607"/>
  </r>
  <r>
    <n v="3622"/>
    <s v="Shakespeare's Pericles, Prince of Tyre"/>
    <s v="5 actors. 39 characters. 1 epic adventure. Presented by the Cradle Theatre Company."/>
    <n v="1000"/>
    <n v="1000.99"/>
    <n v="1.00099"/>
    <x v="0"/>
    <n v="47.666190476190479"/>
    <x v="0"/>
    <s v="USD"/>
    <n v="1411874580"/>
    <n v="1409030371"/>
    <b v="0"/>
    <n v="21"/>
    <b v="1"/>
    <s v="theater/plays"/>
    <x v="1"/>
    <x v="6"/>
    <x v="3608"/>
  </r>
  <r>
    <n v="3623"/>
    <s v="Since I've Been Here"/>
    <s v="An original play exploring the complications of romantic relationships in all forms."/>
    <n v="2500"/>
    <n v="3000"/>
    <n v="1.2"/>
    <x v="0"/>
    <n v="88.235294117647058"/>
    <x v="0"/>
    <s v="USD"/>
    <n v="1406358000"/>
    <n v="1404841270"/>
    <b v="0"/>
    <n v="34"/>
    <b v="1"/>
    <s v="theater/plays"/>
    <x v="1"/>
    <x v="6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n v="80.717948717948715"/>
    <x v="0"/>
    <s v="USD"/>
    <n v="1471977290"/>
    <n v="1466793290"/>
    <b v="0"/>
    <n v="39"/>
    <b v="1"/>
    <s v="theater/plays"/>
    <x v="1"/>
    <x v="6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n v="39.487179487179489"/>
    <x v="1"/>
    <s v="GBP"/>
    <n v="1435851577"/>
    <n v="1433259577"/>
    <b v="0"/>
    <n v="78"/>
    <b v="1"/>
    <s v="theater/plays"/>
    <x v="1"/>
    <x v="6"/>
    <x v="3611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n v="84.854166666666671"/>
    <x v="1"/>
    <s v="GBP"/>
    <n v="1408204857"/>
    <n v="1406390457"/>
    <b v="0"/>
    <n v="48"/>
    <b v="1"/>
    <s v="theater/plays"/>
    <x v="1"/>
    <x v="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n v="68.965517241379317"/>
    <x v="0"/>
    <s v="USD"/>
    <n v="1463803140"/>
    <n v="1459446487"/>
    <b v="0"/>
    <n v="29"/>
    <b v="1"/>
    <s v="theater/plays"/>
    <x v="1"/>
    <x v="6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e v="#DIV/0!"/>
    <x v="0"/>
    <s v="USD"/>
    <n v="1450040396"/>
    <n v="1444852796"/>
    <b v="0"/>
    <n v="0"/>
    <b v="0"/>
    <s v="theater/musical"/>
    <x v="1"/>
    <x v="40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n v="1"/>
    <x v="0"/>
    <s v="USD"/>
    <n v="1462467600"/>
    <n v="1457403364"/>
    <b v="0"/>
    <n v="2"/>
    <b v="0"/>
    <s v="theater/musical"/>
    <x v="1"/>
    <x v="40"/>
    <x v="3615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n v="1"/>
    <x v="1"/>
    <s v="GBP"/>
    <n v="1417295990"/>
    <n v="1414700390"/>
    <b v="0"/>
    <n v="1"/>
    <b v="0"/>
    <s v="theater/musical"/>
    <x v="1"/>
    <x v="4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n v="147.88135593220338"/>
    <x v="0"/>
    <s v="USD"/>
    <n v="1411444740"/>
    <n v="1409335497"/>
    <b v="0"/>
    <n v="59"/>
    <b v="0"/>
    <s v="theater/musical"/>
    <x v="1"/>
    <x v="4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n v="100"/>
    <x v="1"/>
    <s v="GBP"/>
    <n v="1416781749"/>
    <n v="1415053749"/>
    <b v="0"/>
    <n v="1"/>
    <b v="0"/>
    <s v="theater/musical"/>
    <x v="1"/>
    <x v="40"/>
    <x v="3618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n v="56.838709677419352"/>
    <x v="0"/>
    <s v="USD"/>
    <n v="1479517200"/>
    <n v="1475765867"/>
    <b v="0"/>
    <n v="31"/>
    <b v="0"/>
    <s v="theater/musical"/>
    <x v="1"/>
    <x v="4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n v="176.94444444444446"/>
    <x v="5"/>
    <s v="CAD"/>
    <n v="1484366340"/>
    <n v="1480219174"/>
    <b v="0"/>
    <n v="18"/>
    <b v="0"/>
    <s v="theater/musical"/>
    <x v="1"/>
    <x v="40"/>
    <x v="3620"/>
  </r>
  <r>
    <n v="3635"/>
    <s v="Mary's Son"/>
    <s v="Mary's Son is a pop opera about Jesus and the hope he brings to all people."/>
    <n v="3500"/>
    <n v="1276"/>
    <n v="0.36457142857142855"/>
    <x v="2"/>
    <n v="127.6"/>
    <x v="0"/>
    <s v="USD"/>
    <n v="1461186676"/>
    <n v="1458594676"/>
    <b v="0"/>
    <n v="10"/>
    <b v="0"/>
    <s v="theater/musical"/>
    <x v="1"/>
    <x v="40"/>
    <x v="3621"/>
  </r>
  <r>
    <n v="3636"/>
    <s v="The Brother's of B-Block"/>
    <s v="The Brotherâ€™s of B-block is a musical play. A new take on &quot;OZ&quot; _x000a_The Wizard of OZ meets HBO's OZ."/>
    <n v="150000"/>
    <n v="0"/>
    <n v="0"/>
    <x v="2"/>
    <e v="#DIV/0!"/>
    <x v="0"/>
    <s v="USD"/>
    <n v="1442248829"/>
    <n v="1439224829"/>
    <b v="0"/>
    <n v="0"/>
    <b v="0"/>
    <s v="theater/musical"/>
    <x v="1"/>
    <x v="40"/>
    <x v="3622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n v="66.142857142857139"/>
    <x v="0"/>
    <s v="USD"/>
    <n v="1420130935"/>
    <n v="1417538935"/>
    <b v="0"/>
    <n v="14"/>
    <b v="0"/>
    <s v="theater/musical"/>
    <x v="1"/>
    <x v="40"/>
    <x v="3623"/>
  </r>
  <r>
    <n v="3638"/>
    <s v="Project Hedwig and the Angry Inch"/>
    <s v="A rock and roll journey that explores love, loss, redemption, duality and ascension."/>
    <n v="3300"/>
    <n v="216"/>
    <n v="6.545454545454546E-2"/>
    <x v="2"/>
    <n v="108"/>
    <x v="5"/>
    <s v="CAD"/>
    <n v="1429456132"/>
    <n v="1424275732"/>
    <b v="0"/>
    <n v="2"/>
    <b v="0"/>
    <s v="theater/musical"/>
    <x v="1"/>
    <x v="40"/>
    <x v="3624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n v="1"/>
    <x v="0"/>
    <s v="USD"/>
    <n v="1475853060"/>
    <n v="1470672906"/>
    <b v="0"/>
    <n v="1"/>
    <b v="0"/>
    <s v="theater/musical"/>
    <x v="1"/>
    <x v="4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n v="18.333333333333332"/>
    <x v="0"/>
    <s v="USD"/>
    <n v="1431283530"/>
    <n v="1428691530"/>
    <b v="0"/>
    <n v="3"/>
    <b v="0"/>
    <s v="theater/musical"/>
    <x v="1"/>
    <x v="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e v="#DIV/0!"/>
    <x v="0"/>
    <s v="USD"/>
    <n v="1412485200"/>
    <n v="1410966179"/>
    <b v="0"/>
    <n v="0"/>
    <b v="0"/>
    <s v="theater/musical"/>
    <x v="1"/>
    <x v="40"/>
    <x v="3627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n v="7.5"/>
    <x v="12"/>
    <s v="EUR"/>
    <n v="1448902800"/>
    <n v="1445369727"/>
    <b v="0"/>
    <n v="2"/>
    <b v="0"/>
    <s v="theater/musical"/>
    <x v="1"/>
    <x v="40"/>
    <x v="362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e v="#DIV/0!"/>
    <x v="0"/>
    <s v="USD"/>
    <n v="1447734439"/>
    <n v="1444274839"/>
    <b v="0"/>
    <n v="0"/>
    <b v="0"/>
    <s v="theater/musical"/>
    <x v="1"/>
    <x v="40"/>
    <x v="3629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n v="68.416666666666671"/>
    <x v="0"/>
    <s v="USD"/>
    <n v="1457413140"/>
    <n v="1454996887"/>
    <b v="0"/>
    <n v="12"/>
    <b v="0"/>
    <s v="theater/musical"/>
    <x v="1"/>
    <x v="40"/>
    <x v="3630"/>
  </r>
  <r>
    <n v="3645"/>
    <s v="If the Shoe Fits"/>
    <s v="This new musical comedy empowers women and girls of all ages to be themselves in their shoes, whatever shoes they choose."/>
    <n v="1000"/>
    <n v="1"/>
    <n v="1E-3"/>
    <x v="2"/>
    <n v="1"/>
    <x v="5"/>
    <s v="CAD"/>
    <n v="1479773838"/>
    <n v="1477178238"/>
    <b v="0"/>
    <n v="1"/>
    <b v="0"/>
    <s v="theater/musical"/>
    <x v="1"/>
    <x v="40"/>
    <x v="3631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n v="60.125"/>
    <x v="0"/>
    <s v="USD"/>
    <n v="1434497400"/>
    <n v="1431770802"/>
    <b v="0"/>
    <n v="8"/>
    <b v="0"/>
    <s v="theater/musical"/>
    <x v="1"/>
    <x v="4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n v="15"/>
    <x v="1"/>
    <s v="GBP"/>
    <n v="1475258327"/>
    <n v="1471370327"/>
    <b v="0"/>
    <n v="2"/>
    <b v="0"/>
    <s v="theater/musical"/>
    <x v="1"/>
    <x v="40"/>
    <x v="3633"/>
  </r>
  <r>
    <n v="3648"/>
    <s v="Moth Theater Lives"/>
    <s v="Help Moth Live! Support Moth and its artist collective to achieve its 2014/15 season."/>
    <n v="40000"/>
    <n v="40153"/>
    <n v="1.003825"/>
    <x v="0"/>
    <n v="550.04109589041093"/>
    <x v="0"/>
    <s v="USD"/>
    <n v="1412492445"/>
    <n v="1409900445"/>
    <b v="0"/>
    <n v="73"/>
    <b v="1"/>
    <s v="theater/plays"/>
    <x v="1"/>
    <x v="6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n v="97.5"/>
    <x v="5"/>
    <s v="CAD"/>
    <n v="1402938394"/>
    <n v="1400691994"/>
    <b v="0"/>
    <n v="8"/>
    <b v="1"/>
    <s v="theater/plays"/>
    <x v="1"/>
    <x v="6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n v="29.411764705882351"/>
    <x v="1"/>
    <s v="GBP"/>
    <n v="1454412584"/>
    <n v="1452598184"/>
    <b v="0"/>
    <n v="17"/>
    <b v="1"/>
    <s v="theater/plays"/>
    <x v="1"/>
    <x v="6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n v="57.777777777777779"/>
    <x v="0"/>
    <s v="USD"/>
    <n v="1407686340"/>
    <n v="1404833442"/>
    <b v="0"/>
    <n v="9"/>
    <b v="1"/>
    <s v="theater/plays"/>
    <x v="1"/>
    <x v="6"/>
    <x v="3637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n v="44.235294117647058"/>
    <x v="5"/>
    <s v="CAD"/>
    <n v="1472097540"/>
    <n v="1471188502"/>
    <b v="0"/>
    <n v="17"/>
    <b v="1"/>
    <s v="theater/plays"/>
    <x v="1"/>
    <x v="6"/>
    <x v="3638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n v="60.909090909090907"/>
    <x v="1"/>
    <s v="GBP"/>
    <n v="1438764207"/>
    <n v="1436172207"/>
    <b v="0"/>
    <n v="33"/>
    <b v="1"/>
    <s v="theater/plays"/>
    <x v="1"/>
    <x v="6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n v="68.84210526315789"/>
    <x v="1"/>
    <s v="GBP"/>
    <n v="1459702800"/>
    <n v="1457690386"/>
    <b v="0"/>
    <n v="38"/>
    <b v="1"/>
    <s v="theater/plays"/>
    <x v="1"/>
    <x v="6"/>
    <x v="3640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n v="73.582278481012665"/>
    <x v="0"/>
    <s v="USD"/>
    <n v="1437202740"/>
    <n v="1434654998"/>
    <b v="0"/>
    <n v="79"/>
    <b v="1"/>
    <s v="theater/plays"/>
    <x v="1"/>
    <x v="6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n v="115.02173913043478"/>
    <x v="16"/>
    <s v="CHF"/>
    <n v="1485989940"/>
    <n v="1483393836"/>
    <b v="0"/>
    <n v="46"/>
    <b v="1"/>
    <s v="theater/plays"/>
    <x v="1"/>
    <x v="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n v="110.75"/>
    <x v="8"/>
    <s v="DKK"/>
    <n v="1464817320"/>
    <n v="1462806419"/>
    <b v="0"/>
    <n v="20"/>
    <b v="1"/>
    <s v="theater/plays"/>
    <x v="1"/>
    <x v="6"/>
    <x v="3643"/>
  </r>
  <r>
    <n v="3658"/>
    <s v="Mr. Marmalade"/>
    <s v="Life is hard when your own imaginary friend can't make time for you."/>
    <n v="1500"/>
    <n v="1510"/>
    <n v="1.0066666666666666"/>
    <x v="0"/>
    <n v="75.5"/>
    <x v="0"/>
    <s v="USD"/>
    <n v="1404273540"/>
    <n v="1400272580"/>
    <b v="0"/>
    <n v="20"/>
    <b v="1"/>
    <s v="theater/plays"/>
    <x v="1"/>
    <x v="6"/>
    <x v="3644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n v="235.46153846153845"/>
    <x v="0"/>
    <s v="USD"/>
    <n v="1426775940"/>
    <n v="1424414350"/>
    <b v="0"/>
    <n v="13"/>
    <b v="1"/>
    <s v="theater/plays"/>
    <x v="1"/>
    <x v="6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n v="11.363636363636363"/>
    <x v="1"/>
    <s v="GBP"/>
    <n v="1419368925"/>
    <n v="1417208925"/>
    <b v="0"/>
    <n v="22"/>
    <b v="1"/>
    <s v="theater/plays"/>
    <x v="1"/>
    <x v="6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n v="92.5"/>
    <x v="0"/>
    <s v="USD"/>
    <n v="1460260800"/>
    <n v="1458336672"/>
    <b v="0"/>
    <n v="36"/>
    <b v="1"/>
    <s v="theater/plays"/>
    <x v="1"/>
    <x v="6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n v="202.85"/>
    <x v="5"/>
    <s v="CAD"/>
    <n v="1427775414"/>
    <n v="1425187014"/>
    <b v="0"/>
    <n v="40"/>
    <b v="1"/>
    <s v="theater/plays"/>
    <x v="1"/>
    <x v="6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n v="26"/>
    <x v="1"/>
    <s v="GBP"/>
    <n v="1482321030"/>
    <n v="1477133430"/>
    <b v="0"/>
    <n v="9"/>
    <b v="1"/>
    <s v="theater/plays"/>
    <x v="1"/>
    <x v="6"/>
    <x v="3649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n v="46.05263157894737"/>
    <x v="0"/>
    <s v="USD"/>
    <n v="1466056689"/>
    <n v="1464847089"/>
    <b v="0"/>
    <n v="19"/>
    <b v="1"/>
    <s v="theater/plays"/>
    <x v="1"/>
    <x v="6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n v="51"/>
    <x v="6"/>
    <s v="EUR"/>
    <n v="1446062040"/>
    <n v="1445109822"/>
    <b v="0"/>
    <n v="14"/>
    <b v="1"/>
    <s v="theater/plays"/>
    <x v="1"/>
    <x v="6"/>
    <x v="3651"/>
  </r>
  <r>
    <n v="3666"/>
    <s v="Israel LÃ³pez @ Ojai Playwrights Conference"/>
    <s v="Artistic Internship @ Ojai Playwrights Conference"/>
    <n v="1200"/>
    <n v="1200"/>
    <n v="1"/>
    <x v="0"/>
    <n v="31.578947368421051"/>
    <x v="0"/>
    <s v="USD"/>
    <n v="1406185200"/>
    <n v="1404337382"/>
    <b v="0"/>
    <n v="38"/>
    <b v="1"/>
    <s v="theater/plays"/>
    <x v="1"/>
    <x v="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n v="53.363965517241382"/>
    <x v="1"/>
    <s v="GBP"/>
    <n v="1437261419"/>
    <n v="1434669419"/>
    <b v="0"/>
    <n v="58"/>
    <b v="1"/>
    <s v="theater/plays"/>
    <x v="1"/>
    <x v="6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n v="36.964285714285715"/>
    <x v="0"/>
    <s v="USD"/>
    <n v="1437676380"/>
    <n v="1435670452"/>
    <b v="0"/>
    <n v="28"/>
    <b v="1"/>
    <s v="theater/plays"/>
    <x v="1"/>
    <x v="6"/>
    <x v="3654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n v="81.294117647058826"/>
    <x v="1"/>
    <s v="GBP"/>
    <n v="1434039137"/>
    <n v="1431447137"/>
    <b v="0"/>
    <n v="17"/>
    <b v="1"/>
    <s v="theater/plays"/>
    <x v="1"/>
    <x v="6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n v="20.083333333333332"/>
    <x v="1"/>
    <s v="GBP"/>
    <n v="1433113200"/>
    <n v="1431951611"/>
    <b v="0"/>
    <n v="12"/>
    <b v="1"/>
    <s v="theater/plays"/>
    <x v="1"/>
    <x v="6"/>
    <x v="365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n v="88.25"/>
    <x v="0"/>
    <s v="USD"/>
    <n v="1405915140"/>
    <n v="1404140667"/>
    <b v="0"/>
    <n v="40"/>
    <b v="1"/>
    <s v="theater/plays"/>
    <x v="1"/>
    <x v="6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n v="53.438596491228068"/>
    <x v="1"/>
    <s v="GBP"/>
    <n v="1411771384"/>
    <n v="1409179384"/>
    <b v="0"/>
    <n v="57"/>
    <b v="1"/>
    <s v="theater/plays"/>
    <x v="1"/>
    <x v="6"/>
    <x v="3658"/>
  </r>
  <r>
    <n v="3673"/>
    <s v="CHILD Z"/>
    <s v="Zoe is a teenage girl growing up in a deeply disturbing society. If those paid to protect her aren't listening, then who is?"/>
    <n v="4000"/>
    <n v="4545"/>
    <n v="1.13625"/>
    <x v="0"/>
    <n v="39.868421052631582"/>
    <x v="1"/>
    <s v="GBP"/>
    <n v="1415191920"/>
    <n v="1412233497"/>
    <b v="0"/>
    <n v="114"/>
    <b v="1"/>
    <s v="theater/plays"/>
    <x v="1"/>
    <x v="6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n v="145.16129032258064"/>
    <x v="12"/>
    <s v="EUR"/>
    <n v="1472936229"/>
    <n v="1467752229"/>
    <b v="0"/>
    <n v="31"/>
    <b v="1"/>
    <s v="theater/plays"/>
    <x v="1"/>
    <x v="6"/>
    <x v="3660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n v="23.333333333333332"/>
    <x v="1"/>
    <s v="GBP"/>
    <n v="1463353200"/>
    <n v="1462285182"/>
    <b v="0"/>
    <n v="3"/>
    <b v="1"/>
    <s v="theater/plays"/>
    <x v="1"/>
    <x v="6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n v="64.375"/>
    <x v="0"/>
    <s v="USD"/>
    <n v="1410550484"/>
    <n v="1408995284"/>
    <b v="0"/>
    <n v="16"/>
    <b v="1"/>
    <s v="theater/plays"/>
    <x v="1"/>
    <x v="6"/>
    <x v="3662"/>
  </r>
  <r>
    <n v="3677"/>
    <s v="Goldfish Memory Productions"/>
    <s v="Goldfish Memory Productions seeks at least $12,000 to begin their first 3 professional projects."/>
    <n v="12000"/>
    <n v="12348.5"/>
    <n v="1.0290416666666666"/>
    <x v="0"/>
    <n v="62.052763819095475"/>
    <x v="0"/>
    <s v="USD"/>
    <n v="1404359940"/>
    <n v="1402580818"/>
    <b v="0"/>
    <n v="199"/>
    <b v="1"/>
    <s v="theater/plays"/>
    <x v="1"/>
    <x v="6"/>
    <x v="3663"/>
  </r>
  <r>
    <n v="3678"/>
    <s v="Some big Some bang"/>
    <s v="The Ugly Collective takes Some big Some bang to the Underbelly Venues at the Edinburgh Fringe!"/>
    <n v="2000"/>
    <n v="2050"/>
    <n v="1.0249999999999999"/>
    <x v="0"/>
    <n v="66.129032258064512"/>
    <x v="1"/>
    <s v="GBP"/>
    <n v="1433076298"/>
    <n v="1430052298"/>
    <b v="0"/>
    <n v="31"/>
    <b v="1"/>
    <s v="theater/plays"/>
    <x v="1"/>
    <x v="6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n v="73.400000000000006"/>
    <x v="0"/>
    <s v="USD"/>
    <n v="1404190740"/>
    <n v="1401214581"/>
    <b v="0"/>
    <n v="30"/>
    <b v="1"/>
    <s v="theater/plays"/>
    <x v="1"/>
    <x v="6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n v="99.5"/>
    <x v="0"/>
    <s v="USD"/>
    <n v="1475664834"/>
    <n v="1473850434"/>
    <b v="0"/>
    <n v="34"/>
    <b v="1"/>
    <s v="theater/plays"/>
    <x v="1"/>
    <x v="6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n v="62.166666666666664"/>
    <x v="0"/>
    <s v="USD"/>
    <n v="1452872290"/>
    <n v="1452008290"/>
    <b v="0"/>
    <n v="18"/>
    <b v="1"/>
    <s v="theater/plays"/>
    <x v="1"/>
    <x v="6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n v="62.328358208955223"/>
    <x v="0"/>
    <s v="USD"/>
    <n v="1402901940"/>
    <n v="1399998418"/>
    <b v="0"/>
    <n v="67"/>
    <b v="1"/>
    <s v="theater/plays"/>
    <x v="1"/>
    <x v="6"/>
    <x v="3668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n v="58.787878787878789"/>
    <x v="0"/>
    <s v="USD"/>
    <n v="1476931696"/>
    <n v="1474339696"/>
    <b v="0"/>
    <n v="66"/>
    <b v="1"/>
    <s v="theater/plays"/>
    <x v="1"/>
    <x v="6"/>
    <x v="3669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n v="45.347826086956523"/>
    <x v="0"/>
    <s v="USD"/>
    <n v="1441167586"/>
    <n v="1438575586"/>
    <b v="0"/>
    <n v="23"/>
    <b v="1"/>
    <s v="theater/plays"/>
    <x v="1"/>
    <x v="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n v="41.944444444444443"/>
    <x v="0"/>
    <s v="USD"/>
    <n v="1400533200"/>
    <n v="1398348859"/>
    <b v="0"/>
    <n v="126"/>
    <b v="1"/>
    <s v="theater/plays"/>
    <x v="1"/>
    <x v="6"/>
    <x v="3671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n v="59.166666666666664"/>
    <x v="0"/>
    <s v="USD"/>
    <n v="1440820740"/>
    <n v="1439567660"/>
    <b v="0"/>
    <n v="6"/>
    <b v="1"/>
    <s v="theater/plays"/>
    <x v="1"/>
    <x v="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n v="200.49"/>
    <x v="0"/>
    <s v="USD"/>
    <n v="1403846055"/>
    <n v="1401254055"/>
    <b v="0"/>
    <n v="25"/>
    <b v="1"/>
    <s v="theater/plays"/>
    <x v="1"/>
    <x v="6"/>
    <x v="3673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n v="83.974358974358978"/>
    <x v="1"/>
    <s v="GBP"/>
    <n v="1407524004"/>
    <n v="1404932004"/>
    <b v="0"/>
    <n v="39"/>
    <b v="1"/>
    <s v="theater/plays"/>
    <x v="1"/>
    <x v="6"/>
    <x v="3674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n v="57.258064516129032"/>
    <x v="0"/>
    <s v="USD"/>
    <n v="1434925500"/>
    <n v="1432410639"/>
    <b v="0"/>
    <n v="62"/>
    <b v="1"/>
    <s v="theater/plays"/>
    <x v="1"/>
    <x v="6"/>
    <x v="3675"/>
  </r>
  <r>
    <n v="3690"/>
    <s v="We Rise"/>
    <s v="A play honoring the lives and legacies of the activists and those remembered at the 1992 ACT UP Ashes Action at The White House"/>
    <n v="1500"/>
    <n v="1800"/>
    <n v="1.2"/>
    <x v="0"/>
    <n v="58.064516129032256"/>
    <x v="0"/>
    <s v="USD"/>
    <n v="1417101683"/>
    <n v="1414506083"/>
    <b v="0"/>
    <n v="31"/>
    <b v="1"/>
    <s v="theater/plays"/>
    <x v="1"/>
    <x v="6"/>
    <x v="3676"/>
  </r>
  <r>
    <n v="3691"/>
    <s v="Most Dangerous Man in America (WEB DuBois) by Amiri  Baraka"/>
    <s v="World Premiere of last play written by Amiri Baraka"/>
    <n v="40000"/>
    <n v="51184"/>
    <n v="1.2796000000000001"/>
    <x v="0"/>
    <n v="186.80291970802921"/>
    <x v="0"/>
    <s v="USD"/>
    <n v="1425272340"/>
    <n v="1421426929"/>
    <b v="0"/>
    <n v="274"/>
    <b v="1"/>
    <s v="theater/plays"/>
    <x v="1"/>
    <x v="6"/>
    <x v="3677"/>
  </r>
  <r>
    <n v="3692"/>
    <s v="An Evening With Durang"/>
    <s v="Help us independently produce two great comedies by Christopher Durang."/>
    <n v="1000"/>
    <n v="1260"/>
    <n v="1.26"/>
    <x v="0"/>
    <n v="74.117647058823536"/>
    <x v="0"/>
    <s v="USD"/>
    <n v="1411084800"/>
    <n v="1410304179"/>
    <b v="0"/>
    <n v="17"/>
    <b v="1"/>
    <s v="theater/plays"/>
    <x v="1"/>
    <x v="6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n v="30.714285714285715"/>
    <x v="1"/>
    <s v="GBP"/>
    <n v="1448922600"/>
    <n v="1446352529"/>
    <b v="0"/>
    <n v="14"/>
    <b v="1"/>
    <s v="theater/plays"/>
    <x v="1"/>
    <x v="6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n v="62.666666666666664"/>
    <x v="0"/>
    <s v="USD"/>
    <n v="1465178400"/>
    <n v="1461985967"/>
    <b v="0"/>
    <n v="60"/>
    <b v="1"/>
    <s v="theater/plays"/>
    <x v="1"/>
    <x v="6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n v="121.36363636363636"/>
    <x v="0"/>
    <s v="USD"/>
    <n v="1421009610"/>
    <n v="1419281610"/>
    <b v="0"/>
    <n v="33"/>
    <b v="1"/>
    <s v="theater/plays"/>
    <x v="1"/>
    <x v="6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n v="39.743589743589745"/>
    <x v="1"/>
    <s v="GBP"/>
    <n v="1423838916"/>
    <n v="1418654916"/>
    <b v="0"/>
    <n v="78"/>
    <b v="1"/>
    <s v="theater/plays"/>
    <x v="1"/>
    <x v="6"/>
    <x v="3682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n v="72"/>
    <x v="1"/>
    <s v="GBP"/>
    <n v="1462878648"/>
    <n v="1461064248"/>
    <b v="0"/>
    <n v="30"/>
    <b v="1"/>
    <s v="theater/plays"/>
    <x v="1"/>
    <x v="6"/>
    <x v="3683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n v="40.632352941176471"/>
    <x v="0"/>
    <s v="USD"/>
    <n v="1456946487"/>
    <n v="1454354487"/>
    <b v="0"/>
    <n v="136"/>
    <b v="1"/>
    <s v="theater/plays"/>
    <x v="1"/>
    <x v="6"/>
    <x v="3684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n v="63"/>
    <x v="0"/>
    <s v="USD"/>
    <n v="1413383216"/>
    <n v="1410791216"/>
    <b v="0"/>
    <n v="40"/>
    <b v="1"/>
    <s v="theater/plays"/>
    <x v="1"/>
    <x v="6"/>
    <x v="3685"/>
  </r>
  <r>
    <n v="3700"/>
    <s v="Generations (Senior Project)"/>
    <s v="Help me produce the play I have written for my senior project!"/>
    <n v="500"/>
    <n v="606"/>
    <n v="1.212"/>
    <x v="0"/>
    <n v="33.666666666666664"/>
    <x v="0"/>
    <s v="USD"/>
    <n v="1412092800"/>
    <n v="1409493800"/>
    <b v="0"/>
    <n v="18"/>
    <b v="1"/>
    <s v="theater/plays"/>
    <x v="1"/>
    <x v="6"/>
    <x v="368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n v="38.589743589743591"/>
    <x v="1"/>
    <s v="GBP"/>
    <n v="1433422793"/>
    <n v="1430830793"/>
    <b v="0"/>
    <n v="39"/>
    <b v="1"/>
    <s v="theater/plays"/>
    <x v="1"/>
    <x v="6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n v="155.95238095238096"/>
    <x v="1"/>
    <s v="GBP"/>
    <n v="1468191540"/>
    <n v="1464958484"/>
    <b v="0"/>
    <n v="21"/>
    <b v="1"/>
    <s v="theater/plays"/>
    <x v="1"/>
    <x v="6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n v="43.2"/>
    <x v="0"/>
    <s v="USD"/>
    <n v="1471071540"/>
    <n v="1467720388"/>
    <b v="0"/>
    <n v="30"/>
    <b v="1"/>
    <s v="theater/plays"/>
    <x v="1"/>
    <x v="6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n v="15.148518518518518"/>
    <x v="1"/>
    <s v="GBP"/>
    <n v="1464712394"/>
    <n v="1459528394"/>
    <b v="0"/>
    <n v="27"/>
    <b v="1"/>
    <s v="theater/plays"/>
    <x v="1"/>
    <x v="6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n v="83.571428571428569"/>
    <x v="0"/>
    <s v="USD"/>
    <n v="1403546400"/>
    <n v="1401714114"/>
    <b v="0"/>
    <n v="35"/>
    <b v="1"/>
    <s v="theater/plays"/>
    <x v="1"/>
    <x v="6"/>
    <x v="3691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n v="140"/>
    <x v="0"/>
    <s v="USD"/>
    <n v="1410558949"/>
    <n v="1409262949"/>
    <b v="0"/>
    <n v="13"/>
    <b v="1"/>
    <s v="theater/plays"/>
    <x v="1"/>
    <x v="6"/>
    <x v="3692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n v="80.869565217391298"/>
    <x v="0"/>
    <s v="USD"/>
    <n v="1469165160"/>
    <n v="1467335378"/>
    <b v="0"/>
    <n v="23"/>
    <b v="1"/>
    <s v="theater/plays"/>
    <x v="1"/>
    <x v="6"/>
    <x v="3693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n v="53.846153846153847"/>
    <x v="0"/>
    <s v="USD"/>
    <n v="1404444286"/>
    <n v="1403234686"/>
    <b v="0"/>
    <n v="39"/>
    <b v="1"/>
    <s v="theater/plays"/>
    <x v="1"/>
    <x v="6"/>
    <x v="3694"/>
  </r>
  <r>
    <n v="3709"/>
    <s v="The Ruby Darlings Show"/>
    <s v="The filthily talented Ruby and Darling, take you on a raunch-tastic musical discovery of life with a vagina. #sayno"/>
    <n v="1000"/>
    <n v="1082.5"/>
    <n v="1.0825"/>
    <x v="0"/>
    <n v="30.928571428571427"/>
    <x v="1"/>
    <s v="GBP"/>
    <n v="1403715546"/>
    <n v="1401123546"/>
    <b v="0"/>
    <n v="35"/>
    <b v="1"/>
    <s v="theater/plays"/>
    <x v="1"/>
    <x v="6"/>
    <x v="3695"/>
  </r>
  <r>
    <n v="3710"/>
    <s v="&quot;Loving Alanis&quot; Rocky Mountain Regional Premier"/>
    <s v="A comedy about, life, death, men, women, and the power of a good Kegel."/>
    <n v="1300"/>
    <n v="1835"/>
    <n v="1.4115384615384616"/>
    <x v="0"/>
    <n v="67.962962962962962"/>
    <x v="0"/>
    <s v="USD"/>
    <n v="1428068988"/>
    <n v="1425908988"/>
    <b v="0"/>
    <n v="27"/>
    <b v="1"/>
    <s v="theater/plays"/>
    <x v="1"/>
    <x v="6"/>
    <x v="3696"/>
  </r>
  <r>
    <n v="3711"/>
    <s v="The Youth Shakespeare Project 2014"/>
    <s v="Two teachers and twenty kids bring one of Shakespeare's plays to life!"/>
    <n v="500"/>
    <n v="570"/>
    <n v="1.1399999999999999"/>
    <x v="0"/>
    <n v="27.142857142857142"/>
    <x v="0"/>
    <s v="USD"/>
    <n v="1402848000"/>
    <n v="1400606573"/>
    <b v="0"/>
    <n v="21"/>
    <b v="1"/>
    <s v="theater/plays"/>
    <x v="1"/>
    <x v="6"/>
    <x v="3174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n v="110.86538461538461"/>
    <x v="0"/>
    <s v="USD"/>
    <n v="1433055540"/>
    <n v="1431230867"/>
    <b v="0"/>
    <n v="104"/>
    <b v="1"/>
    <s v="theater/plays"/>
    <x v="1"/>
    <x v="6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n v="106.84210526315789"/>
    <x v="0"/>
    <s v="USD"/>
    <n v="1465062166"/>
    <n v="1463334166"/>
    <b v="0"/>
    <n v="19"/>
    <b v="1"/>
    <s v="theater/plays"/>
    <x v="1"/>
    <x v="6"/>
    <x v="3698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n v="105.51546391752578"/>
    <x v="0"/>
    <s v="USD"/>
    <n v="1432612740"/>
    <n v="1429881667"/>
    <b v="0"/>
    <n v="97"/>
    <b v="1"/>
    <s v="theater/plays"/>
    <x v="1"/>
    <x v="6"/>
    <x v="3699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n v="132.96296296296296"/>
    <x v="1"/>
    <s v="GBP"/>
    <n v="1427806320"/>
    <n v="1422834819"/>
    <b v="0"/>
    <n v="27"/>
    <b v="1"/>
    <s v="theater/plays"/>
    <x v="1"/>
    <x v="6"/>
    <x v="3700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n v="51.916666666666664"/>
    <x v="0"/>
    <s v="USD"/>
    <n v="1453411109"/>
    <n v="1450819109"/>
    <b v="0"/>
    <n v="24"/>
    <b v="1"/>
    <s v="theater/plays"/>
    <x v="1"/>
    <x v="6"/>
    <x v="3701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n v="310"/>
    <x v="1"/>
    <s v="GBP"/>
    <n v="1431204449"/>
    <n v="1428526049"/>
    <b v="0"/>
    <n v="13"/>
    <b v="1"/>
    <s v="theater/plays"/>
    <x v="1"/>
    <x v="6"/>
    <x v="3702"/>
  </r>
  <r>
    <n v="3718"/>
    <s v="PUNK ROCK"/>
    <s v="William Carlisle has the world at his feet but its weight on his shoulders. He is intelligent, articulate and fucked."/>
    <n v="500"/>
    <n v="1197"/>
    <n v="2.3940000000000001"/>
    <x v="0"/>
    <n v="26.021739130434781"/>
    <x v="1"/>
    <s v="GBP"/>
    <n v="1425057075"/>
    <n v="1422465075"/>
    <b v="0"/>
    <n v="46"/>
    <b v="1"/>
    <s v="theater/plays"/>
    <x v="1"/>
    <x v="6"/>
    <x v="3703"/>
  </r>
  <r>
    <n v="3719"/>
    <s v="Corium"/>
    <s v="A new piece of physical theatre about love, regret and longing."/>
    <n v="200"/>
    <n v="420"/>
    <n v="2.1"/>
    <x v="0"/>
    <n v="105"/>
    <x v="1"/>
    <s v="GBP"/>
    <n v="1434994266"/>
    <n v="1432402266"/>
    <b v="0"/>
    <n v="4"/>
    <b v="1"/>
    <s v="theater/plays"/>
    <x v="1"/>
    <x v="6"/>
    <x v="3704"/>
  </r>
  <r>
    <n v="3720"/>
    <s v="Lakotas and the American Theatre"/>
    <s v="Breaking the American Indian stereotype in the American Theatre."/>
    <n v="3300"/>
    <n v="3449"/>
    <n v="1.0451515151515152"/>
    <x v="0"/>
    <n v="86.224999999999994"/>
    <x v="0"/>
    <s v="USD"/>
    <n v="1435881006"/>
    <n v="1433980206"/>
    <b v="0"/>
    <n v="40"/>
    <b v="1"/>
    <s v="theater/plays"/>
    <x v="1"/>
    <x v="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n v="114.54545454545455"/>
    <x v="0"/>
    <s v="USD"/>
    <n v="1415230084"/>
    <n v="1413412084"/>
    <b v="0"/>
    <n v="44"/>
    <b v="1"/>
    <s v="theater/plays"/>
    <x v="1"/>
    <x v="6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n v="47.657142857142858"/>
    <x v="5"/>
    <s v="CAD"/>
    <n v="1455231540"/>
    <n v="1452614847"/>
    <b v="0"/>
    <n v="35"/>
    <b v="1"/>
    <s v="theater/plays"/>
    <x v="1"/>
    <x v="6"/>
    <x v="3707"/>
  </r>
  <r>
    <n v="3723"/>
    <s v="Beauty and the Beast"/>
    <s v="Saltmine Theatre Company present Beauty and the Beast:"/>
    <n v="4500"/>
    <n v="4592"/>
    <n v="1.0204444444444445"/>
    <x v="0"/>
    <n v="72.888888888888886"/>
    <x v="1"/>
    <s v="GBP"/>
    <n v="1417374262"/>
    <n v="1414778662"/>
    <b v="0"/>
    <n v="63"/>
    <b v="1"/>
    <s v="theater/plays"/>
    <x v="1"/>
    <x v="6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n v="49.545505617977533"/>
    <x v="1"/>
    <s v="GBP"/>
    <n v="1462402800"/>
    <n v="1459856860"/>
    <b v="0"/>
    <n v="89"/>
    <b v="1"/>
    <s v="theater/plays"/>
    <x v="1"/>
    <x v="6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n v="25.4"/>
    <x v="1"/>
    <s v="GBP"/>
    <n v="1455831000"/>
    <n v="1454366467"/>
    <b v="0"/>
    <n v="15"/>
    <b v="1"/>
    <s v="theater/plays"/>
    <x v="1"/>
    <x v="6"/>
    <x v="3710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n v="62.586956521739133"/>
    <x v="0"/>
    <s v="USD"/>
    <n v="1461963600"/>
    <n v="1459567371"/>
    <b v="0"/>
    <n v="46"/>
    <b v="1"/>
    <s v="theater/plays"/>
    <x v="1"/>
    <x v="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n v="61.060606060606062"/>
    <x v="0"/>
    <s v="USD"/>
    <n v="1476939300"/>
    <n v="1474273294"/>
    <b v="0"/>
    <n v="33"/>
    <b v="1"/>
    <s v="theater/plays"/>
    <x v="1"/>
    <x v="6"/>
    <x v="3712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n v="60.064516129032256"/>
    <x v="0"/>
    <s v="USD"/>
    <n v="1439957176"/>
    <n v="1437365176"/>
    <b v="0"/>
    <n v="31"/>
    <b v="0"/>
    <s v="theater/plays"/>
    <x v="1"/>
    <x v="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n v="72.400000000000006"/>
    <x v="0"/>
    <s v="USD"/>
    <n v="1427082912"/>
    <n v="1423198512"/>
    <b v="0"/>
    <n v="5"/>
    <b v="0"/>
    <s v="theater/plays"/>
    <x v="1"/>
    <x v="6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n v="100"/>
    <x v="0"/>
    <s v="USD"/>
    <n v="1439828159"/>
    <n v="1437236159"/>
    <b v="0"/>
    <n v="1"/>
    <b v="0"/>
    <s v="theater/plays"/>
    <x v="1"/>
    <x v="6"/>
    <x v="3715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n v="51.666666666666664"/>
    <x v="0"/>
    <s v="USD"/>
    <n v="1420860180"/>
    <n v="1418234646"/>
    <b v="0"/>
    <n v="12"/>
    <b v="0"/>
    <s v="theater/plays"/>
    <x v="1"/>
    <x v="6"/>
    <x v="371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n v="32.75"/>
    <x v="9"/>
    <s v="EUR"/>
    <n v="1422100800"/>
    <n v="1416932133"/>
    <b v="0"/>
    <n v="4"/>
    <b v="0"/>
    <s v="theater/plays"/>
    <x v="1"/>
    <x v="6"/>
    <x v="3717"/>
  </r>
  <r>
    <n v="3733"/>
    <s v="laughter in the hood"/>
    <s v="want to donate tickets to residents who live in the community that cant afford the 35.00 price of ticket"/>
    <n v="1500"/>
    <n v="0"/>
    <n v="0"/>
    <x v="2"/>
    <e v="#DIV/0!"/>
    <x v="0"/>
    <s v="USD"/>
    <n v="1429396200"/>
    <n v="1428539708"/>
    <b v="0"/>
    <n v="0"/>
    <b v="0"/>
    <s v="theater/plays"/>
    <x v="1"/>
    <x v="6"/>
    <x v="3718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n v="61"/>
    <x v="0"/>
    <s v="USD"/>
    <n v="1432589896"/>
    <n v="1427405896"/>
    <b v="0"/>
    <n v="7"/>
    <b v="0"/>
    <s v="theater/plays"/>
    <x v="1"/>
    <x v="6"/>
    <x v="3719"/>
  </r>
  <r>
    <n v="3735"/>
    <s v="Women Beware Women"/>
    <s v="Young Actor's taking on a Jacobean tragedy. Family, betrayal, love, lust, sex and death."/>
    <n v="150"/>
    <n v="20"/>
    <n v="0.13333333333333333"/>
    <x v="2"/>
    <n v="10"/>
    <x v="1"/>
    <s v="GBP"/>
    <n v="1432831089"/>
    <n v="1430239089"/>
    <b v="0"/>
    <n v="2"/>
    <b v="0"/>
    <s v="theater/plays"/>
    <x v="1"/>
    <x v="6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n v="10"/>
    <x v="1"/>
    <s v="GBP"/>
    <n v="1427133600"/>
    <n v="1423847093"/>
    <b v="0"/>
    <n v="1"/>
    <b v="0"/>
    <s v="theater/plays"/>
    <x v="1"/>
    <x v="6"/>
    <x v="3721"/>
  </r>
  <r>
    <n v="3737"/>
    <s v="Measure For Measure"/>
    <s v="The ASU Theatre and Shakespeare Club presents Measure For Measure directed by Jordyn Ochser."/>
    <n v="700"/>
    <n v="150"/>
    <n v="0.21428571428571427"/>
    <x v="2"/>
    <n v="37.5"/>
    <x v="0"/>
    <s v="USD"/>
    <n v="1447311540"/>
    <n v="1445358903"/>
    <b v="0"/>
    <n v="4"/>
    <b v="0"/>
    <s v="theater/plays"/>
    <x v="1"/>
    <x v="6"/>
    <x v="3722"/>
  </r>
  <r>
    <n v="3738"/>
    <s v="'GULF' - a new play by PIVOT THEATRE"/>
    <s v="A filmic, fast-paced exploration of trust, making its debut at Camden People's Theatre this July."/>
    <n v="1500"/>
    <n v="270"/>
    <n v="0.18"/>
    <x v="2"/>
    <n v="45"/>
    <x v="1"/>
    <s v="GBP"/>
    <n v="1405461600"/>
    <n v="1403562705"/>
    <b v="0"/>
    <n v="6"/>
    <b v="0"/>
    <s v="theater/plays"/>
    <x v="1"/>
    <x v="6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n v="100.625"/>
    <x v="1"/>
    <s v="GBP"/>
    <n v="1468752468"/>
    <n v="1467024468"/>
    <b v="0"/>
    <n v="8"/>
    <b v="0"/>
    <s v="theater/plays"/>
    <x v="1"/>
    <x v="6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n v="25.571428571428573"/>
    <x v="0"/>
    <s v="USD"/>
    <n v="1407808438"/>
    <n v="1405217355"/>
    <b v="0"/>
    <n v="14"/>
    <b v="0"/>
    <s v="theater/plays"/>
    <x v="1"/>
    <x v="6"/>
    <x v="3725"/>
  </r>
  <r>
    <n v="3741"/>
    <s v="Open House Theater"/>
    <s v="A small community with a love for theater would like to continue. Help the children of this community continue."/>
    <n v="20000"/>
    <n v="0"/>
    <n v="0"/>
    <x v="2"/>
    <e v="#DIV/0!"/>
    <x v="0"/>
    <s v="USD"/>
    <n v="1450389950"/>
    <n v="1447797950"/>
    <b v="0"/>
    <n v="0"/>
    <b v="0"/>
    <s v="theater/plays"/>
    <x v="1"/>
    <x v="6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n v="25"/>
    <x v="0"/>
    <s v="USD"/>
    <n v="1409980144"/>
    <n v="1407388144"/>
    <b v="0"/>
    <n v="4"/>
    <b v="0"/>
    <s v="theater/plays"/>
    <x v="1"/>
    <x v="6"/>
    <x v="3727"/>
  </r>
  <r>
    <n v="3743"/>
    <s v="Down the Mississippi"/>
    <s v="I'm taking the Adventures of Huckleberry Finn puppet show down the Mississippi River!"/>
    <n v="2200"/>
    <n v="0"/>
    <n v="0"/>
    <x v="2"/>
    <e v="#DIV/0!"/>
    <x v="0"/>
    <s v="USD"/>
    <n v="1404406964"/>
    <n v="1401814964"/>
    <b v="0"/>
    <n v="0"/>
    <b v="0"/>
    <s v="theater/plays"/>
    <x v="1"/>
    <x v="6"/>
    <x v="3728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e v="#DIV/0!"/>
    <x v="0"/>
    <s v="USD"/>
    <n v="1404532740"/>
    <n v="1401823952"/>
    <b v="0"/>
    <n v="0"/>
    <b v="0"/>
    <s v="theater/plays"/>
    <x v="1"/>
    <x v="6"/>
    <x v="3729"/>
  </r>
  <r>
    <n v="3745"/>
    <s v="Tyke Theatre Web Show"/>
    <s v="Tyke wants to expand her puppet theater show to weekly online web shows and is looking for backers."/>
    <n v="100"/>
    <n v="10"/>
    <n v="0.1"/>
    <x v="2"/>
    <n v="10"/>
    <x v="0"/>
    <s v="USD"/>
    <n v="1407689102"/>
    <n v="1405097102"/>
    <b v="0"/>
    <n v="1"/>
    <b v="0"/>
    <s v="theater/plays"/>
    <x v="1"/>
    <x v="6"/>
    <x v="3730"/>
  </r>
  <r>
    <n v="3746"/>
    <s v="Stage Play Production - &quot;I Love You to Death&quot;"/>
    <s v="Generational curses CAN be broken...right?"/>
    <n v="8500"/>
    <n v="202"/>
    <n v="2.3764705882352941E-2"/>
    <x v="2"/>
    <n v="202"/>
    <x v="0"/>
    <s v="USD"/>
    <n v="1475918439"/>
    <n v="1473326439"/>
    <b v="0"/>
    <n v="1"/>
    <b v="0"/>
    <s v="theater/plays"/>
    <x v="1"/>
    <x v="6"/>
    <x v="3731"/>
  </r>
  <r>
    <n v="3747"/>
    <s v="Counting Stars"/>
    <s v="The world premiere of an astonishing new play by acclaimed writer Atiha Sen Gupta."/>
    <n v="2500"/>
    <n v="25"/>
    <n v="0.01"/>
    <x v="2"/>
    <n v="25"/>
    <x v="1"/>
    <s v="GBP"/>
    <n v="1436137140"/>
    <n v="1433833896"/>
    <b v="0"/>
    <n v="1"/>
    <b v="0"/>
    <s v="theater/plays"/>
    <x v="1"/>
    <x v="6"/>
    <x v="3732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n v="99.538461538461533"/>
    <x v="0"/>
    <s v="USD"/>
    <n v="1455602340"/>
    <n v="1453827436"/>
    <b v="0"/>
    <n v="52"/>
    <b v="1"/>
    <s v="theater/musical"/>
    <x v="1"/>
    <x v="40"/>
    <x v="3733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n v="75"/>
    <x v="0"/>
    <s v="USD"/>
    <n v="1461902340"/>
    <n v="1459220588"/>
    <b v="0"/>
    <n v="7"/>
    <b v="1"/>
    <s v="theater/musical"/>
    <x v="1"/>
    <x v="4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n v="215.25"/>
    <x v="0"/>
    <s v="USD"/>
    <n v="1423555140"/>
    <n v="1421105608"/>
    <b v="0"/>
    <n v="28"/>
    <b v="1"/>
    <s v="theater/musical"/>
    <x v="1"/>
    <x v="40"/>
    <x v="3735"/>
  </r>
  <r>
    <n v="3751"/>
    <s v="GGC Productions 2016"/>
    <s v="I will be performing in TWO productions to kick off the 2016 season. NEED HELP TO FUND THESE GREAT SHOWS!"/>
    <n v="1000"/>
    <n v="1326"/>
    <n v="1.3260000000000001"/>
    <x v="0"/>
    <n v="120.54545454545455"/>
    <x v="0"/>
    <s v="USD"/>
    <n v="1459641073"/>
    <n v="1454460673"/>
    <b v="0"/>
    <n v="11"/>
    <b v="1"/>
    <s v="theater/musical"/>
    <x v="1"/>
    <x v="40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n v="37.666666666666664"/>
    <x v="1"/>
    <s v="GBP"/>
    <n v="1476651600"/>
    <n v="1473189335"/>
    <b v="0"/>
    <n v="15"/>
    <b v="1"/>
    <s v="theater/musical"/>
    <x v="1"/>
    <x v="40"/>
    <x v="3737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n v="172.23333333333332"/>
    <x v="0"/>
    <s v="USD"/>
    <n v="1433289600"/>
    <n v="1430768800"/>
    <b v="0"/>
    <n v="30"/>
    <b v="1"/>
    <s v="theater/musical"/>
    <x v="1"/>
    <x v="40"/>
    <x v="3738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n v="111.11111111111111"/>
    <x v="0"/>
    <s v="USD"/>
    <n v="1406350740"/>
    <n v="1403125737"/>
    <b v="0"/>
    <n v="27"/>
    <b v="1"/>
    <s v="theater/musical"/>
    <x v="1"/>
    <x v="40"/>
    <x v="3739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n v="25.464285714285715"/>
    <x v="1"/>
    <s v="GBP"/>
    <n v="1460753307"/>
    <n v="1458161307"/>
    <b v="0"/>
    <n v="28"/>
    <b v="1"/>
    <s v="theater/musical"/>
    <x v="1"/>
    <x v="40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n v="267.64705882352939"/>
    <x v="0"/>
    <s v="USD"/>
    <n v="1402515198"/>
    <n v="1399923198"/>
    <b v="0"/>
    <n v="17"/>
    <b v="1"/>
    <s v="theater/musical"/>
    <x v="1"/>
    <x v="40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n v="75.959999999999994"/>
    <x v="0"/>
    <s v="USD"/>
    <n v="1417465515"/>
    <n v="1415737515"/>
    <b v="0"/>
    <n v="50"/>
    <b v="1"/>
    <s v="theater/musical"/>
    <x v="1"/>
    <x v="40"/>
    <x v="3742"/>
  </r>
  <r>
    <n v="3758"/>
    <s v="Luigi's Ladies"/>
    <s v="LUIGI'S LADIES: an original one-woman musical comedy"/>
    <n v="1500"/>
    <n v="1535"/>
    <n v="1.0233333333333334"/>
    <x v="0"/>
    <n v="59.03846153846154"/>
    <x v="0"/>
    <s v="USD"/>
    <n v="1400475600"/>
    <n v="1397819938"/>
    <b v="0"/>
    <n v="26"/>
    <b v="1"/>
    <s v="theater/musical"/>
    <x v="1"/>
    <x v="40"/>
    <x v="3743"/>
  </r>
  <r>
    <n v="3759"/>
    <s v="Pared Down Productions"/>
    <s v="A production company specializing in small-scale musicals"/>
    <n v="4000"/>
    <n v="4409.7700000000004"/>
    <n v="1.1024425000000002"/>
    <x v="0"/>
    <n v="50.111022727272733"/>
    <x v="0"/>
    <s v="USD"/>
    <n v="1440556553"/>
    <n v="1435372553"/>
    <b v="0"/>
    <n v="88"/>
    <b v="1"/>
    <s v="theater/musical"/>
    <x v="1"/>
    <x v="40"/>
    <x v="3744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n v="55.502967032967035"/>
    <x v="0"/>
    <s v="USD"/>
    <n v="1399293386"/>
    <n v="1397133386"/>
    <b v="0"/>
    <n v="91"/>
    <b v="1"/>
    <s v="theater/musical"/>
    <x v="1"/>
    <x v="4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n v="166.66666666666666"/>
    <x v="1"/>
    <s v="GBP"/>
    <n v="1439247600"/>
    <n v="1434625937"/>
    <b v="0"/>
    <n v="3"/>
    <b v="1"/>
    <s v="theater/musical"/>
    <x v="1"/>
    <x v="40"/>
    <x v="3746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n v="47.428571428571431"/>
    <x v="1"/>
    <s v="GBP"/>
    <n v="1438543889"/>
    <n v="1436383889"/>
    <b v="0"/>
    <n v="28"/>
    <b v="1"/>
    <s v="theater/musical"/>
    <x v="1"/>
    <x v="40"/>
    <x v="3747"/>
  </r>
  <r>
    <n v="3763"/>
    <s v="[title of show] â€” The Chicago Storefront Premiere"/>
    <s v="A musical about two guys writing a musical about...two guys writing a musical."/>
    <n v="5000"/>
    <n v="5000"/>
    <n v="1"/>
    <x v="0"/>
    <n v="64.935064935064929"/>
    <x v="0"/>
    <s v="USD"/>
    <n v="1427907626"/>
    <n v="1425319226"/>
    <b v="0"/>
    <n v="77"/>
    <b v="1"/>
    <s v="theater/musical"/>
    <x v="1"/>
    <x v="40"/>
    <x v="3748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n v="55.555555555555557"/>
    <x v="0"/>
    <s v="USD"/>
    <n v="1464482160"/>
    <n v="1462824832"/>
    <b v="0"/>
    <n v="27"/>
    <b v="1"/>
    <s v="theater/musical"/>
    <x v="1"/>
    <x v="40"/>
    <x v="3749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n v="74.224299065420567"/>
    <x v="0"/>
    <s v="USD"/>
    <n v="1406745482"/>
    <n v="1404153482"/>
    <b v="0"/>
    <n v="107"/>
    <b v="1"/>
    <s v="theater/musical"/>
    <x v="1"/>
    <x v="40"/>
    <x v="375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n v="106.9271875"/>
    <x v="0"/>
    <s v="USD"/>
    <n v="1404360045"/>
    <n v="1401336045"/>
    <b v="0"/>
    <n v="96"/>
    <b v="1"/>
    <s v="theater/musical"/>
    <x v="1"/>
    <x v="40"/>
    <x v="3751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n v="41.696428571428569"/>
    <x v="0"/>
    <s v="USD"/>
    <n v="1425185940"/>
    <n v="1423960097"/>
    <b v="0"/>
    <n v="56"/>
    <b v="1"/>
    <s v="theater/musical"/>
    <x v="1"/>
    <x v="4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n v="74.243275862068955"/>
    <x v="0"/>
    <s v="USD"/>
    <n v="1402594090"/>
    <n v="1400002090"/>
    <b v="0"/>
    <n v="58"/>
    <b v="1"/>
    <s v="theater/musical"/>
    <x v="1"/>
    <x v="4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n v="73.333333333333329"/>
    <x v="0"/>
    <s v="USD"/>
    <n v="1460730079"/>
    <n v="1458138079"/>
    <b v="0"/>
    <n v="15"/>
    <b v="1"/>
    <s v="theater/musical"/>
    <x v="1"/>
    <x v="40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n v="100"/>
    <x v="1"/>
    <s v="GBP"/>
    <n v="1434234010"/>
    <n v="1431642010"/>
    <b v="0"/>
    <n v="20"/>
    <b v="1"/>
    <s v="theater/musical"/>
    <x v="1"/>
    <x v="40"/>
    <x v="3754"/>
  </r>
  <r>
    <n v="3771"/>
    <s v="COME OUT SWINGIN'!"/>
    <s v="I would like to make a demo recording of six songs from COME OUT SWINGIN'!"/>
    <n v="1000"/>
    <n v="1460"/>
    <n v="1.46"/>
    <x v="0"/>
    <n v="38.421052631578945"/>
    <x v="0"/>
    <s v="USD"/>
    <n v="1463529600"/>
    <n v="1462307652"/>
    <b v="0"/>
    <n v="38"/>
    <b v="1"/>
    <s v="theater/musical"/>
    <x v="1"/>
    <x v="4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n v="166.96969696969697"/>
    <x v="0"/>
    <s v="USD"/>
    <n v="1480399200"/>
    <n v="1478616506"/>
    <b v="0"/>
    <n v="33"/>
    <b v="1"/>
    <s v="theater/musical"/>
    <x v="1"/>
    <x v="40"/>
    <x v="3756"/>
  </r>
  <r>
    <n v="3773"/>
    <s v="Dundee: A Hip-Hopera"/>
    <s v="A dramatic hip-hopera, inspired from monologues written by the performers."/>
    <n v="5000"/>
    <n v="5410"/>
    <n v="1.0820000000000001"/>
    <x v="0"/>
    <n v="94.912280701754383"/>
    <x v="0"/>
    <s v="USD"/>
    <n v="1479175680"/>
    <n v="1476317247"/>
    <b v="0"/>
    <n v="57"/>
    <b v="1"/>
    <s v="theater/musical"/>
    <x v="1"/>
    <x v="4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n v="100"/>
    <x v="5"/>
    <s v="CAD"/>
    <n v="1428606055"/>
    <n v="1427223655"/>
    <b v="0"/>
    <n v="25"/>
    <b v="1"/>
    <s v="theater/musical"/>
    <x v="1"/>
    <x v="40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n v="143.21428571428572"/>
    <x v="0"/>
    <s v="USD"/>
    <n v="1428552000"/>
    <n v="1426199843"/>
    <b v="0"/>
    <n v="14"/>
    <b v="1"/>
    <s v="theater/musical"/>
    <x v="1"/>
    <x v="4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n v="90.819148936170208"/>
    <x v="0"/>
    <s v="USD"/>
    <n v="1406854800"/>
    <n v="1403599778"/>
    <b v="0"/>
    <n v="94"/>
    <b v="1"/>
    <s v="theater/musical"/>
    <x v="1"/>
    <x v="4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n v="48.542372881355931"/>
    <x v="0"/>
    <s v="USD"/>
    <n v="1411790400"/>
    <n v="1409884821"/>
    <b v="0"/>
    <n v="59"/>
    <b v="1"/>
    <s v="theater/musical"/>
    <x v="1"/>
    <x v="40"/>
    <x v="3761"/>
  </r>
  <r>
    <n v="3778"/>
    <s v="Give a Puppet a Hand"/>
    <s v="Sponsor an AVENUE Q puppet for The Barn Players April 2015 production."/>
    <n v="2400"/>
    <n v="2521"/>
    <n v="1.0504166666666668"/>
    <x v="0"/>
    <n v="70.027777777777771"/>
    <x v="0"/>
    <s v="USD"/>
    <n v="1423942780"/>
    <n v="1418758780"/>
    <b v="0"/>
    <n v="36"/>
    <b v="1"/>
    <s v="theater/musical"/>
    <x v="1"/>
    <x v="40"/>
    <x v="3762"/>
  </r>
  <r>
    <n v="3779"/>
    <s v="&quot;The Last Adam&quot; A New Musical, NYC reading"/>
    <s v="A fresh, re-telling of the Jesus story for a new generation."/>
    <n v="15000"/>
    <n v="15597"/>
    <n v="1.0398000000000001"/>
    <x v="0"/>
    <n v="135.62608695652173"/>
    <x v="0"/>
    <s v="USD"/>
    <n v="1459010340"/>
    <n v="1456421940"/>
    <b v="0"/>
    <n v="115"/>
    <b v="1"/>
    <s v="theater/musical"/>
    <x v="1"/>
    <x v="4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n v="100"/>
    <x v="0"/>
    <s v="USD"/>
    <n v="1436817960"/>
    <n v="1433999785"/>
    <b v="0"/>
    <n v="30"/>
    <b v="1"/>
    <s v="theater/musical"/>
    <x v="1"/>
    <x v="4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n v="94.90384615384616"/>
    <x v="0"/>
    <s v="USD"/>
    <n v="1410210685"/>
    <n v="1408050685"/>
    <b v="0"/>
    <n v="52"/>
    <b v="1"/>
    <s v="theater/musical"/>
    <x v="1"/>
    <x v="40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n v="75.370370370370367"/>
    <x v="1"/>
    <s v="GBP"/>
    <n v="1469401200"/>
    <n v="1466887297"/>
    <b v="0"/>
    <n v="27"/>
    <b v="1"/>
    <s v="theater/musical"/>
    <x v="1"/>
    <x v="4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n v="64.458333333333329"/>
    <x v="0"/>
    <s v="USD"/>
    <n v="1458057600"/>
    <n v="1455938520"/>
    <b v="0"/>
    <n v="24"/>
    <b v="1"/>
    <s v="theater/musical"/>
    <x v="1"/>
    <x v="4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n v="115"/>
    <x v="5"/>
    <s v="CAD"/>
    <n v="1468193532"/>
    <n v="1465601532"/>
    <b v="0"/>
    <n v="10"/>
    <b v="1"/>
    <s v="theater/musical"/>
    <x v="1"/>
    <x v="40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n v="100.5"/>
    <x v="1"/>
    <s v="GBP"/>
    <n v="1470132180"/>
    <n v="1467040769"/>
    <b v="0"/>
    <n v="30"/>
    <b v="1"/>
    <s v="theater/musical"/>
    <x v="1"/>
    <x v="4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n v="93.774647887323937"/>
    <x v="0"/>
    <s v="USD"/>
    <n v="1464310475"/>
    <n v="1461718475"/>
    <b v="0"/>
    <n v="71"/>
    <b v="1"/>
    <s v="theater/musical"/>
    <x v="1"/>
    <x v="40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n v="35.1"/>
    <x v="0"/>
    <s v="USD"/>
    <n v="1436587140"/>
    <n v="1434113406"/>
    <b v="0"/>
    <n v="10"/>
    <b v="1"/>
    <s v="theater/musical"/>
    <x v="1"/>
    <x v="4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n v="500"/>
    <x v="0"/>
    <s v="USD"/>
    <n v="1450887480"/>
    <n v="1448469719"/>
    <b v="0"/>
    <n v="1"/>
    <b v="0"/>
    <s v="theater/musical"/>
    <x v="1"/>
    <x v="40"/>
    <x v="3771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n v="29"/>
    <x v="1"/>
    <s v="GBP"/>
    <n v="1434395418"/>
    <n v="1431630618"/>
    <b v="0"/>
    <n v="4"/>
    <b v="0"/>
    <s v="theater/musical"/>
    <x v="1"/>
    <x v="40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e v="#DIV/0!"/>
    <x v="0"/>
    <s v="USD"/>
    <n v="1479834023"/>
    <n v="1477238423"/>
    <b v="0"/>
    <n v="0"/>
    <b v="0"/>
    <s v="theater/musical"/>
    <x v="1"/>
    <x v="40"/>
    <x v="3773"/>
  </r>
  <r>
    <n v="3791"/>
    <s v="Spin! at The Cumming Playhouse"/>
    <s v="Spin! is an original musical comedy-drama presented by Blue Palm Productions."/>
    <n v="1500"/>
    <n v="0"/>
    <n v="0"/>
    <x v="2"/>
    <e v="#DIV/0!"/>
    <x v="0"/>
    <s v="USD"/>
    <n v="1404664592"/>
    <n v="1399480592"/>
    <b v="0"/>
    <n v="0"/>
    <b v="0"/>
    <s v="theater/musical"/>
    <x v="1"/>
    <x v="40"/>
    <x v="3774"/>
  </r>
  <r>
    <n v="3792"/>
    <s v="BorikÃ©n: The Show"/>
    <s v="A cultural and historic journey through Puerto Rico's music and dance!"/>
    <n v="12500"/>
    <n v="35"/>
    <n v="2.8E-3"/>
    <x v="2"/>
    <n v="17.5"/>
    <x v="0"/>
    <s v="USD"/>
    <n v="1436957022"/>
    <n v="1434365022"/>
    <b v="0"/>
    <n v="2"/>
    <b v="0"/>
    <s v="theater/musical"/>
    <x v="1"/>
    <x v="40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n v="174"/>
    <x v="0"/>
    <s v="USD"/>
    <n v="1418769129"/>
    <n v="1416954729"/>
    <b v="0"/>
    <n v="24"/>
    <b v="0"/>
    <s v="theater/musical"/>
    <x v="1"/>
    <x v="40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n v="50"/>
    <x v="1"/>
    <s v="GBP"/>
    <n v="1433685354"/>
    <n v="1431093354"/>
    <b v="0"/>
    <n v="1"/>
    <b v="0"/>
    <s v="theater/musical"/>
    <x v="1"/>
    <x v="40"/>
    <x v="3777"/>
  </r>
  <r>
    <n v="3795"/>
    <s v="Duodeca"/>
    <s v="Poppin Productions are currently entering the development stage of their very first production -  &quot;Duodeca&quot;."/>
    <n v="600"/>
    <n v="10"/>
    <n v="1.6666666666666666E-2"/>
    <x v="2"/>
    <n v="5"/>
    <x v="1"/>
    <s v="GBP"/>
    <n v="1440801000"/>
    <n v="1437042490"/>
    <b v="0"/>
    <n v="2"/>
    <b v="0"/>
    <s v="theater/musical"/>
    <x v="1"/>
    <x v="4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n v="1"/>
    <x v="0"/>
    <s v="USD"/>
    <n v="1484354556"/>
    <n v="1479170556"/>
    <b v="0"/>
    <n v="1"/>
    <b v="0"/>
    <s v="theater/musical"/>
    <x v="1"/>
    <x v="40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n v="145.40540540540542"/>
    <x v="0"/>
    <s v="USD"/>
    <n v="1429564165"/>
    <n v="1426972165"/>
    <b v="0"/>
    <n v="37"/>
    <b v="0"/>
    <s v="theater/musical"/>
    <x v="1"/>
    <x v="40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n v="205"/>
    <x v="0"/>
    <s v="USD"/>
    <n v="1407691248"/>
    <n v="1405099248"/>
    <b v="0"/>
    <n v="5"/>
    <b v="0"/>
    <s v="theater/musical"/>
    <x v="1"/>
    <x v="40"/>
    <x v="3781"/>
  </r>
  <r>
    <n v="3799"/>
    <s v="A Story Once Told"/>
    <s v="An original musical on it's way to the stage in Minneapolis, MN. Feel free to ask any questions."/>
    <n v="10000"/>
    <n v="402"/>
    <n v="4.02E-2"/>
    <x v="2"/>
    <n v="100.5"/>
    <x v="0"/>
    <s v="USD"/>
    <n v="1457734843"/>
    <n v="1455142843"/>
    <b v="0"/>
    <n v="4"/>
    <b v="0"/>
    <s v="theater/musical"/>
    <x v="1"/>
    <x v="40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n v="55.0625"/>
    <x v="0"/>
    <s v="USD"/>
    <n v="1420952340"/>
    <n v="1418146883"/>
    <b v="0"/>
    <n v="16"/>
    <b v="0"/>
    <s v="theater/musical"/>
    <x v="1"/>
    <x v="40"/>
    <x v="3783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n v="47.333333333333336"/>
    <x v="0"/>
    <s v="USD"/>
    <n v="1420215216"/>
    <n v="1417536816"/>
    <b v="0"/>
    <n v="9"/>
    <b v="0"/>
    <s v="theater/musical"/>
    <x v="1"/>
    <x v="40"/>
    <x v="3784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e v="#DIV/0!"/>
    <x v="0"/>
    <s v="USD"/>
    <n v="1445482906"/>
    <n v="1442890906"/>
    <b v="0"/>
    <n v="0"/>
    <b v="0"/>
    <s v="theater/musical"/>
    <x v="1"/>
    <x v="40"/>
    <x v="3785"/>
  </r>
  <r>
    <n v="3803"/>
    <s v="Benjamin Button the Musical Concept Album"/>
    <s v="A fully orchestrated concept album of Benjamin Button the Musical!"/>
    <n v="12000"/>
    <n v="2358"/>
    <n v="0.19650000000000001"/>
    <x v="2"/>
    <n v="58.95"/>
    <x v="0"/>
    <s v="USD"/>
    <n v="1457133568"/>
    <n v="1454541568"/>
    <b v="0"/>
    <n v="40"/>
    <b v="0"/>
    <s v="theater/musical"/>
    <x v="1"/>
    <x v="40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e v="#DIV/0!"/>
    <x v="0"/>
    <s v="USD"/>
    <n v="1469948400"/>
    <n v="1465172024"/>
    <b v="0"/>
    <n v="0"/>
    <b v="0"/>
    <s v="theater/musical"/>
    <x v="1"/>
    <x v="4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n v="1.5"/>
    <x v="0"/>
    <s v="USD"/>
    <n v="1411852640"/>
    <n v="1406668640"/>
    <b v="0"/>
    <n v="2"/>
    <b v="0"/>
    <s v="theater/musical"/>
    <x v="1"/>
    <x v="4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n v="5"/>
    <x v="2"/>
    <s v="AUD"/>
    <n v="1404022381"/>
    <n v="1402294381"/>
    <b v="0"/>
    <n v="1"/>
    <b v="0"/>
    <s v="theater/musical"/>
    <x v="1"/>
    <x v="40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n v="50.555555555555557"/>
    <x v="0"/>
    <s v="USD"/>
    <n v="1428097739"/>
    <n v="1427492939"/>
    <b v="0"/>
    <n v="9"/>
    <b v="0"/>
    <s v="theater/musical"/>
    <x v="1"/>
    <x v="40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n v="41.666666666666664"/>
    <x v="1"/>
    <s v="GBP"/>
    <n v="1429955619"/>
    <n v="1424775219"/>
    <b v="0"/>
    <n v="24"/>
    <b v="1"/>
    <s v="theater/plays"/>
    <x v="1"/>
    <x v="6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n v="53.289473684210527"/>
    <x v="1"/>
    <s v="GBP"/>
    <n v="1406761200"/>
    <n v="1402403907"/>
    <b v="0"/>
    <n v="38"/>
    <b v="1"/>
    <s v="theater/plays"/>
    <x v="1"/>
    <x v="6"/>
    <x v="3792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n v="70.230769230769226"/>
    <x v="0"/>
    <s v="USD"/>
    <n v="1426965758"/>
    <n v="1424377358"/>
    <b v="0"/>
    <n v="26"/>
    <b v="1"/>
    <s v="theater/plays"/>
    <x v="1"/>
    <x v="6"/>
    <x v="3793"/>
  </r>
  <r>
    <n v="3811"/>
    <s v="The Merchant of Venice"/>
    <s v="The University of Exeter Shakespeare Society is touring its acclaimed show The Merchant of Venice to Stratford-upon-Avon!"/>
    <n v="250"/>
    <n v="825"/>
    <n v="3.3"/>
    <x v="0"/>
    <n v="43.421052631578945"/>
    <x v="1"/>
    <s v="GBP"/>
    <n v="1464692400"/>
    <n v="1461769373"/>
    <b v="0"/>
    <n v="19"/>
    <b v="1"/>
    <s v="theater/plays"/>
    <x v="1"/>
    <x v="6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n v="199.18181818181819"/>
    <x v="5"/>
    <s v="CAD"/>
    <n v="1433131140"/>
    <n v="1429120908"/>
    <b v="0"/>
    <n v="11"/>
    <b v="1"/>
    <s v="theater/plays"/>
    <x v="1"/>
    <x v="6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n v="78.518148148148143"/>
    <x v="0"/>
    <s v="USD"/>
    <n v="1465940580"/>
    <n v="1462603021"/>
    <b v="0"/>
    <n v="27"/>
    <b v="1"/>
    <s v="theater/plays"/>
    <x v="1"/>
    <x v="6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n v="61.823529411764703"/>
    <x v="0"/>
    <s v="USD"/>
    <n v="1427860740"/>
    <n v="1424727712"/>
    <b v="0"/>
    <n v="34"/>
    <b v="1"/>
    <s v="theater/plays"/>
    <x v="1"/>
    <x v="6"/>
    <x v="3532"/>
  </r>
  <r>
    <n v="3815"/>
    <s v="The Canterbury Shakespeare Festival - first season"/>
    <s v="Come and help us make the Canterbury Shakespeare Festival a reality"/>
    <n v="1000"/>
    <n v="1000.01"/>
    <n v="1.0000100000000001"/>
    <x v="0"/>
    <n v="50.000500000000002"/>
    <x v="1"/>
    <s v="GBP"/>
    <n v="1440111600"/>
    <n v="1437545657"/>
    <b v="0"/>
    <n v="20"/>
    <b v="1"/>
    <s v="theater/plays"/>
    <x v="1"/>
    <x v="6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n v="48.339729729729726"/>
    <x v="0"/>
    <s v="USD"/>
    <n v="1405614823"/>
    <n v="1403022823"/>
    <b v="0"/>
    <n v="37"/>
    <b v="1"/>
    <s v="theater/plays"/>
    <x v="1"/>
    <x v="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n v="107.25"/>
    <x v="0"/>
    <s v="USD"/>
    <n v="1445659140"/>
    <n v="1444236216"/>
    <b v="0"/>
    <n v="20"/>
    <b v="1"/>
    <s v="theater/plays"/>
    <x v="1"/>
    <x v="6"/>
    <x v="3798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n v="57"/>
    <x v="0"/>
    <s v="USD"/>
    <n v="1426187582"/>
    <n v="1423599182"/>
    <b v="0"/>
    <n v="10"/>
    <b v="1"/>
    <s v="theater/plays"/>
    <x v="1"/>
    <x v="6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n v="40.92307692307692"/>
    <x v="0"/>
    <s v="USD"/>
    <n v="1437166920"/>
    <n v="1435554104"/>
    <b v="0"/>
    <n v="26"/>
    <b v="1"/>
    <s v="theater/plays"/>
    <x v="1"/>
    <x v="6"/>
    <x v="3800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n v="21.5"/>
    <x v="1"/>
    <s v="GBP"/>
    <n v="1436110717"/>
    <n v="1433518717"/>
    <b v="0"/>
    <n v="20"/>
    <b v="1"/>
    <s v="theater/plays"/>
    <x v="1"/>
    <x v="6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n v="79.543478260869563"/>
    <x v="0"/>
    <s v="USD"/>
    <n v="1451881207"/>
    <n v="1449116407"/>
    <b v="0"/>
    <n v="46"/>
    <b v="1"/>
    <s v="theater/plays"/>
    <x v="1"/>
    <x v="6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n v="72.381578947368425"/>
    <x v="12"/>
    <s v="EUR"/>
    <n v="1453244340"/>
    <n v="1448136417"/>
    <b v="0"/>
    <n v="76"/>
    <b v="1"/>
    <s v="theater/plays"/>
    <x v="1"/>
    <x v="6"/>
    <x v="3803"/>
  </r>
  <r>
    <n v="3823"/>
    <s v="FEED"/>
    <s v="Feed, a new play by Garrett Markgraf (based on the novel by M.T. Anderson), Directed by Anna Marck at Oakland University."/>
    <n v="2500"/>
    <n v="2650"/>
    <n v="1.06"/>
    <x v="0"/>
    <n v="64.634146341463421"/>
    <x v="0"/>
    <s v="USD"/>
    <n v="1437364740"/>
    <n v="1434405044"/>
    <b v="0"/>
    <n v="41"/>
    <b v="1"/>
    <s v="theater/plays"/>
    <x v="1"/>
    <x v="6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n v="38.571428571428569"/>
    <x v="1"/>
    <s v="GBP"/>
    <n v="1470058860"/>
    <n v="1469026903"/>
    <b v="0"/>
    <n v="7"/>
    <b v="1"/>
    <s v="theater/plays"/>
    <x v="1"/>
    <x v="6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n v="107.57142857142857"/>
    <x v="0"/>
    <s v="USD"/>
    <n v="1434505214"/>
    <n v="1432690814"/>
    <b v="0"/>
    <n v="49"/>
    <b v="1"/>
    <s v="theater/plays"/>
    <x v="1"/>
    <x v="6"/>
    <x v="380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n v="27.5"/>
    <x v="1"/>
    <s v="GBP"/>
    <n v="1430993394"/>
    <n v="1428401394"/>
    <b v="0"/>
    <n v="26"/>
    <b v="1"/>
    <s v="theater/plays"/>
    <x v="1"/>
    <x v="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n v="70.461538461538467"/>
    <x v="1"/>
    <s v="GBP"/>
    <n v="1427414400"/>
    <n v="1422656201"/>
    <b v="0"/>
    <n v="65"/>
    <b v="1"/>
    <s v="theater/plays"/>
    <x v="1"/>
    <x v="6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n v="178.57142857142858"/>
    <x v="0"/>
    <s v="USD"/>
    <n v="1420033187"/>
    <n v="1414845587"/>
    <b v="0"/>
    <n v="28"/>
    <b v="1"/>
    <s v="theater/plays"/>
    <x v="1"/>
    <x v="6"/>
    <x v="3809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n v="62.625"/>
    <x v="0"/>
    <s v="USD"/>
    <n v="1472676371"/>
    <n v="1470948371"/>
    <b v="0"/>
    <n v="8"/>
    <b v="1"/>
    <s v="theater/plays"/>
    <x v="1"/>
    <x v="6"/>
    <x v="3810"/>
  </r>
  <r>
    <n v="3830"/>
    <s v="Run Away"/>
    <s v="The Aeon Theatre company is producing another original play by Parker Hale at the Manhattan Reportory Theatre"/>
    <n v="100"/>
    <n v="225"/>
    <n v="2.25"/>
    <x v="0"/>
    <n v="75"/>
    <x v="0"/>
    <s v="USD"/>
    <n v="1464371211"/>
    <n v="1463161611"/>
    <b v="0"/>
    <n v="3"/>
    <b v="1"/>
    <s v="theater/plays"/>
    <x v="1"/>
    <x v="6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n v="58.901111111111113"/>
    <x v="0"/>
    <s v="USD"/>
    <n v="1415222545"/>
    <n v="1413404545"/>
    <b v="0"/>
    <n v="9"/>
    <b v="1"/>
    <s v="theater/plays"/>
    <x v="1"/>
    <x v="6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n v="139.55555555555554"/>
    <x v="0"/>
    <s v="USD"/>
    <n v="1455936335"/>
    <n v="1452048335"/>
    <b v="0"/>
    <n v="9"/>
    <b v="1"/>
    <s v="theater/plays"/>
    <x v="1"/>
    <x v="6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n v="70"/>
    <x v="5"/>
    <s v="CAD"/>
    <n v="1417460940"/>
    <n v="1416516972"/>
    <b v="0"/>
    <n v="20"/>
    <b v="1"/>
    <s v="theater/plays"/>
    <x v="1"/>
    <x v="6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n v="57.385964912280699"/>
    <x v="1"/>
    <s v="GBP"/>
    <n v="1434624067"/>
    <n v="1432032067"/>
    <b v="0"/>
    <n v="57"/>
    <b v="1"/>
    <s v="theater/plays"/>
    <x v="1"/>
    <x v="6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n v="40"/>
    <x v="1"/>
    <s v="GBP"/>
    <n v="1461278208"/>
    <n v="1459463808"/>
    <b v="0"/>
    <n v="8"/>
    <b v="1"/>
    <s v="theater/plays"/>
    <x v="1"/>
    <x v="6"/>
    <x v="381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n v="64.285714285714292"/>
    <x v="0"/>
    <s v="USD"/>
    <n v="1470197340"/>
    <n v="1467497652"/>
    <b v="0"/>
    <n v="14"/>
    <b v="1"/>
    <s v="theater/plays"/>
    <x v="1"/>
    <x v="6"/>
    <x v="3817"/>
  </r>
  <r>
    <n v="3837"/>
    <s v="Farcical Elements Presents Boeing-Boeing"/>
    <s v="A high-flying French farce with the thrust of a well-tuned jet engine"/>
    <n v="2000"/>
    <n v="2042"/>
    <n v="1.0209999999999999"/>
    <x v="0"/>
    <n v="120.11764705882354"/>
    <x v="1"/>
    <s v="GBP"/>
    <n v="1435947758"/>
    <n v="1432837358"/>
    <b v="0"/>
    <n v="17"/>
    <b v="1"/>
    <s v="theater/plays"/>
    <x v="1"/>
    <x v="6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n v="1008.24"/>
    <x v="11"/>
    <s v="SEK"/>
    <n v="1432314209"/>
    <n v="1429722209"/>
    <b v="0"/>
    <n v="100"/>
    <b v="1"/>
    <s v="theater/plays"/>
    <x v="1"/>
    <x v="6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n v="63.28125"/>
    <x v="0"/>
    <s v="USD"/>
    <n v="1438226724"/>
    <n v="1433042724"/>
    <b v="0"/>
    <n v="32"/>
    <b v="1"/>
    <s v="theater/plays"/>
    <x v="1"/>
    <x v="6"/>
    <x v="3820"/>
  </r>
  <r>
    <n v="3840"/>
    <s v="Tonight I'll be April"/>
    <s v="A gritty play looking at a modern day relationship, highlighting issues of mental health and abuse suffered by men."/>
    <n v="1"/>
    <n v="65"/>
    <n v="65"/>
    <x v="0"/>
    <n v="21.666666666666668"/>
    <x v="1"/>
    <s v="GBP"/>
    <n v="1459180229"/>
    <n v="1457023829"/>
    <b v="0"/>
    <n v="3"/>
    <b v="1"/>
    <s v="theater/plays"/>
    <x v="1"/>
    <x v="6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n v="25.647058823529413"/>
    <x v="0"/>
    <s v="USD"/>
    <n v="1405882287"/>
    <n v="1400698287"/>
    <b v="1"/>
    <n v="34"/>
    <b v="0"/>
    <s v="theater/plays"/>
    <x v="1"/>
    <x v="6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n v="47.695652173913047"/>
    <x v="1"/>
    <s v="GBP"/>
    <n v="1399809052"/>
    <n v="1397217052"/>
    <b v="1"/>
    <n v="23"/>
    <b v="0"/>
    <s v="theater/plays"/>
    <x v="1"/>
    <x v="6"/>
    <x v="3823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n v="56.05263157894737"/>
    <x v="0"/>
    <s v="USD"/>
    <n v="1401587064"/>
    <n v="1399427064"/>
    <b v="1"/>
    <n v="19"/>
    <b v="0"/>
    <s v="theater/plays"/>
    <x v="1"/>
    <x v="6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n v="81.319999999999993"/>
    <x v="0"/>
    <s v="USD"/>
    <n v="1401778740"/>
    <n v="1399474134"/>
    <b v="1"/>
    <n v="50"/>
    <b v="0"/>
    <s v="theater/plays"/>
    <x v="1"/>
    <x v="6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n v="70.166666666666671"/>
    <x v="0"/>
    <s v="USD"/>
    <n v="1443711774"/>
    <n v="1441119774"/>
    <b v="1"/>
    <n v="12"/>
    <b v="0"/>
    <s v="theater/plays"/>
    <x v="1"/>
    <x v="6"/>
    <x v="3826"/>
  </r>
  <r>
    <n v="3846"/>
    <s v="My Insane Shakespeare"/>
    <s v="My Insane Shakespeare. An original play by Arthur Elbakyan premiering October 13th at United Solo, New York City."/>
    <n v="7000"/>
    <n v="189"/>
    <n v="2.7E-2"/>
    <x v="2"/>
    <n v="23.625"/>
    <x v="0"/>
    <s v="USD"/>
    <n v="1412405940"/>
    <n v="1409721542"/>
    <b v="1"/>
    <n v="8"/>
    <b v="0"/>
    <s v="theater/plays"/>
    <x v="1"/>
    <x v="6"/>
    <x v="3827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n v="188.55555555555554"/>
    <x v="0"/>
    <s v="USD"/>
    <n v="1437283391"/>
    <n v="1433395391"/>
    <b v="1"/>
    <n v="9"/>
    <b v="0"/>
    <s v="theater/plays"/>
    <x v="1"/>
    <x v="6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n v="49.511627906976742"/>
    <x v="0"/>
    <s v="USD"/>
    <n v="1445196989"/>
    <n v="1442604989"/>
    <b v="1"/>
    <n v="43"/>
    <b v="0"/>
    <s v="theater/plays"/>
    <x v="1"/>
    <x v="6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n v="75.464285714285708"/>
    <x v="12"/>
    <s v="EUR"/>
    <n v="1434047084"/>
    <n v="1431455084"/>
    <b v="1"/>
    <n v="28"/>
    <b v="0"/>
    <s v="theater/plays"/>
    <x v="1"/>
    <x v="6"/>
    <x v="3830"/>
  </r>
  <r>
    <n v="3850"/>
    <s v="The Vagina Monologues 2015"/>
    <s v="V-Day is a global activist movement to end violence against women and girls."/>
    <n v="1000"/>
    <n v="38"/>
    <n v="3.7999999999999999E-2"/>
    <x v="2"/>
    <n v="9.5"/>
    <x v="0"/>
    <s v="USD"/>
    <n v="1420081143"/>
    <n v="1417489143"/>
    <b v="1"/>
    <n v="4"/>
    <b v="0"/>
    <s v="theater/plays"/>
    <x v="1"/>
    <x v="6"/>
    <x v="3831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n v="35.5"/>
    <x v="1"/>
    <s v="GBP"/>
    <n v="1437129179"/>
    <n v="1434537179"/>
    <b v="1"/>
    <n v="24"/>
    <b v="0"/>
    <s v="theater/plays"/>
    <x v="1"/>
    <x v="6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n v="10"/>
    <x v="0"/>
    <s v="USD"/>
    <n v="1427427276"/>
    <n v="1425270876"/>
    <b v="0"/>
    <n v="2"/>
    <b v="0"/>
    <s v="theater/plays"/>
    <x v="1"/>
    <x v="6"/>
    <x v="3833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n v="13"/>
    <x v="0"/>
    <s v="USD"/>
    <n v="1409602178"/>
    <n v="1406578178"/>
    <b v="0"/>
    <n v="2"/>
    <b v="0"/>
    <s v="theater/plays"/>
    <x v="1"/>
    <x v="6"/>
    <x v="3834"/>
  </r>
  <r>
    <n v="3854"/>
    <s v="The Case Of Soghomon Tehlirian"/>
    <s v="A play dedicated to the 100th anniversary of the Armenian Genocide."/>
    <n v="11000"/>
    <n v="1788"/>
    <n v="0.16254545454545455"/>
    <x v="2"/>
    <n v="89.4"/>
    <x v="0"/>
    <s v="USD"/>
    <n v="1431206058"/>
    <n v="1428614058"/>
    <b v="0"/>
    <n v="20"/>
    <b v="0"/>
    <s v="theater/plays"/>
    <x v="1"/>
    <x v="6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n v="25"/>
    <x v="0"/>
    <s v="USD"/>
    <n v="1427408271"/>
    <n v="1424819871"/>
    <b v="0"/>
    <n v="1"/>
    <b v="0"/>
    <s v="theater/plays"/>
    <x v="1"/>
    <x v="6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n v="1"/>
    <x v="0"/>
    <s v="USD"/>
    <n v="1425833403"/>
    <n v="1423245003"/>
    <b v="0"/>
    <n v="1"/>
    <b v="0"/>
    <s v="theater/plays"/>
    <x v="1"/>
    <x v="6"/>
    <x v="3837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n v="65"/>
    <x v="0"/>
    <s v="USD"/>
    <n v="1406913120"/>
    <n v="1404927690"/>
    <b v="0"/>
    <n v="4"/>
    <b v="0"/>
    <s v="theater/plays"/>
    <x v="1"/>
    <x v="6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n v="10"/>
    <x v="1"/>
    <s v="GBP"/>
    <n v="1432328400"/>
    <n v="1430734844"/>
    <b v="0"/>
    <n v="1"/>
    <b v="0"/>
    <s v="theater/plays"/>
    <x v="1"/>
    <x v="6"/>
    <x v="3839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n v="1"/>
    <x v="0"/>
    <s v="USD"/>
    <n v="1403730000"/>
    <n v="1401485207"/>
    <b v="0"/>
    <n v="1"/>
    <b v="0"/>
    <s v="theater/plays"/>
    <x v="1"/>
    <x v="6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n v="81.538461538461533"/>
    <x v="0"/>
    <s v="USD"/>
    <n v="1407858710"/>
    <n v="1405266710"/>
    <b v="0"/>
    <n v="13"/>
    <b v="0"/>
    <s v="theater/plays"/>
    <x v="1"/>
    <x v="6"/>
    <x v="3841"/>
  </r>
  <r>
    <n v="3861"/>
    <s v="READY OR NOT HERE I COME"/>
    <s v="THE COMING OF THE LORD!"/>
    <n v="2000"/>
    <n v="100"/>
    <n v="0.05"/>
    <x v="2"/>
    <n v="100"/>
    <x v="0"/>
    <s v="USD"/>
    <n v="1415828820"/>
    <n v="1412258977"/>
    <b v="0"/>
    <n v="1"/>
    <b v="0"/>
    <s v="theater/plays"/>
    <x v="1"/>
    <x v="6"/>
    <x v="3842"/>
  </r>
  <r>
    <n v="3862"/>
    <s v="The Container Play"/>
    <s v="The hit immersive theatre experience of England comes to Corpus Christi!"/>
    <n v="7500"/>
    <n v="1"/>
    <n v="1.3333333333333334E-4"/>
    <x v="2"/>
    <n v="1"/>
    <x v="0"/>
    <s v="USD"/>
    <n v="1473699540"/>
    <n v="1472451356"/>
    <b v="0"/>
    <n v="1"/>
    <b v="0"/>
    <s v="theater/plays"/>
    <x v="1"/>
    <x v="6"/>
    <x v="3843"/>
  </r>
  <r>
    <n v="3863"/>
    <s v="Umma Yemaya"/>
    <s v="Umma Yemaya is  a play that examines the challenges of unconventional love. The Lady  and the Artist create their own world for love."/>
    <n v="6000"/>
    <n v="0"/>
    <n v="0"/>
    <x v="2"/>
    <e v="#DIV/0!"/>
    <x v="0"/>
    <s v="USD"/>
    <n v="1446739905"/>
    <n v="1441552305"/>
    <b v="0"/>
    <n v="0"/>
    <b v="0"/>
    <s v="theater/plays"/>
    <x v="1"/>
    <x v="6"/>
    <x v="3844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n v="20"/>
    <x v="0"/>
    <s v="USD"/>
    <n v="1447799054"/>
    <n v="1445203454"/>
    <b v="0"/>
    <n v="3"/>
    <b v="0"/>
    <s v="theater/plays"/>
    <x v="1"/>
    <x v="6"/>
    <x v="3845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n v="46.428571428571431"/>
    <x v="5"/>
    <s v="CAD"/>
    <n v="1409376600"/>
    <n v="1405957098"/>
    <b v="0"/>
    <n v="14"/>
    <b v="0"/>
    <s v="theater/plays"/>
    <x v="1"/>
    <x v="6"/>
    <x v="384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n v="5.5"/>
    <x v="0"/>
    <s v="USD"/>
    <n v="1458703740"/>
    <n v="1454453021"/>
    <b v="0"/>
    <n v="2"/>
    <b v="0"/>
    <s v="theater/plays"/>
    <x v="1"/>
    <x v="6"/>
    <x v="3847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n v="50.2"/>
    <x v="0"/>
    <s v="USD"/>
    <n v="1466278339"/>
    <n v="1463686339"/>
    <b v="0"/>
    <n v="5"/>
    <b v="0"/>
    <s v="theater/plays"/>
    <x v="1"/>
    <x v="6"/>
    <x v="3848"/>
  </r>
  <r>
    <n v="3868"/>
    <s v="1000 words (Canceled)"/>
    <s v="New collection of music by Scott Evan Davis!"/>
    <n v="5000"/>
    <n v="10"/>
    <n v="2E-3"/>
    <x v="1"/>
    <n v="10"/>
    <x v="1"/>
    <s v="GBP"/>
    <n v="1410191405"/>
    <n v="1408031405"/>
    <b v="0"/>
    <n v="1"/>
    <b v="0"/>
    <s v="theater/musical"/>
    <x v="1"/>
    <x v="40"/>
    <x v="3849"/>
  </r>
  <r>
    <n v="3869"/>
    <s v="The Masturbation Musical (Canceled)"/>
    <s v="A Musical about 3 women who pursue their Pleasure and end up finding themselves."/>
    <n v="13111"/>
    <n v="452"/>
    <n v="3.44748684310884E-2"/>
    <x v="1"/>
    <n v="30.133333333333333"/>
    <x v="0"/>
    <s v="USD"/>
    <n v="1426302660"/>
    <n v="1423761792"/>
    <b v="0"/>
    <n v="15"/>
    <b v="0"/>
    <s v="theater/musical"/>
    <x v="1"/>
    <x v="4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n v="150"/>
    <x v="0"/>
    <s v="USD"/>
    <n v="1404360478"/>
    <n v="1401768478"/>
    <b v="0"/>
    <n v="10"/>
    <b v="0"/>
    <s v="theater/musical"/>
    <x v="1"/>
    <x v="40"/>
    <x v="3851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n v="13.333333333333334"/>
    <x v="0"/>
    <s v="USD"/>
    <n v="1490809450"/>
    <n v="1485629050"/>
    <b v="0"/>
    <n v="3"/>
    <b v="0"/>
    <s v="theater/musical"/>
    <x v="1"/>
    <x v="40"/>
    <x v="3852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e v="#DIV/0!"/>
    <x v="0"/>
    <s v="USD"/>
    <n v="1439522996"/>
    <n v="1435202996"/>
    <b v="0"/>
    <n v="0"/>
    <b v="0"/>
    <s v="theater/musical"/>
    <x v="1"/>
    <x v="40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e v="#DIV/0!"/>
    <x v="0"/>
    <s v="USD"/>
    <n v="1444322535"/>
    <n v="1441730535"/>
    <b v="0"/>
    <n v="0"/>
    <b v="0"/>
    <s v="theater/musical"/>
    <x v="1"/>
    <x v="40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e v="#DIV/0!"/>
    <x v="4"/>
    <s v="NZD"/>
    <n v="1422061200"/>
    <n v="1420244622"/>
    <b v="0"/>
    <n v="0"/>
    <b v="0"/>
    <s v="theater/musical"/>
    <x v="1"/>
    <x v="4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e v="#DIV/0!"/>
    <x v="8"/>
    <s v="DKK"/>
    <n v="1472896800"/>
    <n v="1472804365"/>
    <b v="0"/>
    <n v="0"/>
    <b v="0"/>
    <s v="theater/musical"/>
    <x v="1"/>
    <x v="4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n v="44.760869565217391"/>
    <x v="1"/>
    <s v="GBP"/>
    <n v="1454425128"/>
    <n v="1451833128"/>
    <b v="0"/>
    <n v="46"/>
    <b v="0"/>
    <s v="theater/musical"/>
    <x v="1"/>
    <x v="40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n v="88.642857142857139"/>
    <x v="0"/>
    <s v="USD"/>
    <n v="1481213752"/>
    <n v="1478621752"/>
    <b v="0"/>
    <n v="14"/>
    <b v="0"/>
    <s v="theater/musical"/>
    <x v="1"/>
    <x v="40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n v="10"/>
    <x v="0"/>
    <s v="USD"/>
    <n v="1435636740"/>
    <n v="1433014746"/>
    <b v="0"/>
    <n v="1"/>
    <b v="0"/>
    <s v="theater/musical"/>
    <x v="1"/>
    <x v="40"/>
    <x v="3859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e v="#DIV/0!"/>
    <x v="1"/>
    <s v="GBP"/>
    <n v="1422218396"/>
    <n v="1419626396"/>
    <b v="0"/>
    <n v="0"/>
    <b v="0"/>
    <s v="theater/musical"/>
    <x v="1"/>
    <x v="40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n v="57.647058823529413"/>
    <x v="1"/>
    <s v="GBP"/>
    <n v="1406761200"/>
    <n v="1403724820"/>
    <b v="0"/>
    <n v="17"/>
    <b v="0"/>
    <s v="theater/musical"/>
    <x v="1"/>
    <x v="40"/>
    <x v="3792"/>
  </r>
  <r>
    <n v="3881"/>
    <s v="My Real Mother's Name is... (Canceled)"/>
    <s v="A musical journey coming to the Blue Venue at the 2017 Orlando Fringe Festival!"/>
    <n v="500"/>
    <n v="25"/>
    <n v="0.05"/>
    <x v="1"/>
    <n v="25"/>
    <x v="0"/>
    <s v="USD"/>
    <n v="1487550399"/>
    <n v="1484958399"/>
    <b v="0"/>
    <n v="1"/>
    <b v="0"/>
    <s v="theater/musical"/>
    <x v="1"/>
    <x v="40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e v="#DIV/0!"/>
    <x v="2"/>
    <s v="AUD"/>
    <n v="1454281380"/>
    <n v="1451950570"/>
    <b v="0"/>
    <n v="0"/>
    <b v="0"/>
    <s v="theater/musical"/>
    <x v="1"/>
    <x v="4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e v="#DIV/0!"/>
    <x v="1"/>
    <s v="GBP"/>
    <n v="1409668069"/>
    <n v="1407076069"/>
    <b v="0"/>
    <n v="0"/>
    <b v="0"/>
    <s v="theater/musical"/>
    <x v="1"/>
    <x v="40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e v="#DIV/0!"/>
    <x v="0"/>
    <s v="USD"/>
    <n v="1427479192"/>
    <n v="1425322792"/>
    <b v="0"/>
    <n v="0"/>
    <b v="0"/>
    <s v="theater/musical"/>
    <x v="1"/>
    <x v="40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e v="#DIV/0!"/>
    <x v="0"/>
    <s v="USD"/>
    <n v="1462834191"/>
    <n v="1460242191"/>
    <b v="0"/>
    <n v="0"/>
    <b v="0"/>
    <s v="theater/musical"/>
    <x v="1"/>
    <x v="40"/>
    <x v="3865"/>
  </r>
  <r>
    <n v="3886"/>
    <s v="a (Canceled)"/>
    <n v="1"/>
    <n v="10000"/>
    <n v="0"/>
    <n v="0"/>
    <x v="1"/>
    <e v="#DIV/0!"/>
    <x v="2"/>
    <s v="AUD"/>
    <n v="1418275702"/>
    <n v="1415683702"/>
    <b v="0"/>
    <n v="0"/>
    <b v="0"/>
    <s v="theater/musical"/>
    <x v="1"/>
    <x v="40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n v="17.5"/>
    <x v="0"/>
    <s v="USD"/>
    <n v="1430517600"/>
    <n v="1426538129"/>
    <b v="0"/>
    <n v="2"/>
    <b v="0"/>
    <s v="theater/musical"/>
    <x v="1"/>
    <x v="4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n v="38.714285714285715"/>
    <x v="1"/>
    <s v="GBP"/>
    <n v="1488114358"/>
    <n v="1485522358"/>
    <b v="0"/>
    <n v="14"/>
    <b v="0"/>
    <s v="theater/plays"/>
    <x v="1"/>
    <x v="6"/>
    <x v="386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n v="13.111111111111111"/>
    <x v="0"/>
    <s v="USD"/>
    <n v="1420413960"/>
    <n v="1417651630"/>
    <b v="0"/>
    <n v="9"/>
    <b v="0"/>
    <s v="theater/plays"/>
    <x v="1"/>
    <x v="6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n v="315.5"/>
    <x v="0"/>
    <s v="USD"/>
    <n v="1439662344"/>
    <n v="1434478344"/>
    <b v="0"/>
    <n v="8"/>
    <b v="0"/>
    <s v="theater/plays"/>
    <x v="1"/>
    <x v="6"/>
    <x v="3870"/>
  </r>
  <r>
    <n v="3891"/>
    <s v="Out of the Box: A Mime Story"/>
    <s v="A comedy about a mime who dreams of becoming a stand up comedian."/>
    <n v="800"/>
    <n v="260"/>
    <n v="0.32500000000000001"/>
    <x v="2"/>
    <n v="37.142857142857146"/>
    <x v="0"/>
    <s v="USD"/>
    <n v="1427086740"/>
    <n v="1424488244"/>
    <b v="0"/>
    <n v="7"/>
    <b v="0"/>
    <s v="theater/plays"/>
    <x v="1"/>
    <x v="6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e v="#DIV/0!"/>
    <x v="0"/>
    <s v="USD"/>
    <n v="1408863600"/>
    <n v="1408203557"/>
    <b v="0"/>
    <n v="0"/>
    <b v="0"/>
    <s v="theater/plays"/>
    <x v="1"/>
    <x v="6"/>
    <x v="3872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n v="128.27380952380952"/>
    <x v="0"/>
    <s v="USD"/>
    <n v="1404194400"/>
    <n v="1400600840"/>
    <b v="0"/>
    <n v="84"/>
    <b v="0"/>
    <s v="theater/plays"/>
    <x v="1"/>
    <x v="6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n v="47.272727272727273"/>
    <x v="0"/>
    <s v="USD"/>
    <n v="1481000340"/>
    <n v="1478386812"/>
    <b v="0"/>
    <n v="11"/>
    <b v="0"/>
    <s v="theater/plays"/>
    <x v="1"/>
    <x v="6"/>
    <x v="3874"/>
  </r>
  <r>
    <n v="3895"/>
    <s v="Vestige"/>
    <s v="A Transgender makeup artist calls into question the loyalty of her best friend in a 1980's circus while dealing with her dying mother."/>
    <n v="1000"/>
    <n v="50"/>
    <n v="0.05"/>
    <x v="2"/>
    <n v="50"/>
    <x v="0"/>
    <s v="USD"/>
    <n v="1425103218"/>
    <n v="1422424818"/>
    <b v="0"/>
    <n v="1"/>
    <b v="0"/>
    <s v="theater/plays"/>
    <x v="1"/>
    <x v="6"/>
    <x v="3875"/>
  </r>
  <r>
    <n v="3896"/>
    <s v="Yorick and Company"/>
    <s v="Yorick and Co. is a comedy about a struggling theatre company whose mysterious benefactor starts haunting the show!"/>
    <n v="1600"/>
    <n v="170"/>
    <n v="0.10625"/>
    <x v="2"/>
    <n v="42.5"/>
    <x v="0"/>
    <s v="USD"/>
    <n v="1402979778"/>
    <n v="1401770178"/>
    <b v="0"/>
    <n v="4"/>
    <b v="0"/>
    <s v="theater/plays"/>
    <x v="1"/>
    <x v="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n v="44"/>
    <x v="4"/>
    <s v="NZD"/>
    <n v="1420750683"/>
    <n v="1418158683"/>
    <b v="0"/>
    <n v="10"/>
    <b v="0"/>
    <s v="theater/plays"/>
    <x v="1"/>
    <x v="6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n v="50.875"/>
    <x v="1"/>
    <s v="GBP"/>
    <n v="1439827200"/>
    <n v="1436355270"/>
    <b v="0"/>
    <n v="16"/>
    <b v="0"/>
    <s v="theater/plays"/>
    <x v="1"/>
    <x v="6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n v="62.5"/>
    <x v="0"/>
    <s v="USD"/>
    <n v="1407868561"/>
    <n v="1406140561"/>
    <b v="0"/>
    <n v="2"/>
    <b v="0"/>
    <s v="theater/plays"/>
    <x v="1"/>
    <x v="6"/>
    <x v="3879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n v="27"/>
    <x v="0"/>
    <s v="USD"/>
    <n v="1433988791"/>
    <n v="1431396791"/>
    <b v="0"/>
    <n v="5"/>
    <b v="0"/>
    <s v="theater/plays"/>
    <x v="1"/>
    <x v="6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n v="25"/>
    <x v="0"/>
    <s v="USD"/>
    <n v="1450554599"/>
    <n v="1447098599"/>
    <b v="0"/>
    <n v="1"/>
    <b v="0"/>
    <s v="theater/plays"/>
    <x v="1"/>
    <x v="6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n v="47.258064516129032"/>
    <x v="1"/>
    <s v="GBP"/>
    <n v="1479125642"/>
    <n v="1476962042"/>
    <b v="0"/>
    <n v="31"/>
    <b v="0"/>
    <s v="theater/plays"/>
    <x v="1"/>
    <x v="6"/>
    <x v="388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e v="#DIV/0!"/>
    <x v="0"/>
    <s v="USD"/>
    <n v="1439581080"/>
    <n v="1435709765"/>
    <b v="0"/>
    <n v="0"/>
    <b v="0"/>
    <s v="theater/plays"/>
    <x v="1"/>
    <x v="6"/>
    <x v="3883"/>
  </r>
  <r>
    <n v="3904"/>
    <s v="Black America from Prophets to Pimps"/>
    <s v="A play that will cover 4000 years of black history."/>
    <n v="10000"/>
    <n v="3"/>
    <n v="2.9999999999999997E-4"/>
    <x v="2"/>
    <n v="1.5"/>
    <x v="0"/>
    <s v="USD"/>
    <n v="1429074240"/>
    <n v="1427866200"/>
    <b v="0"/>
    <n v="2"/>
    <b v="0"/>
    <s v="theater/plays"/>
    <x v="1"/>
    <x v="6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n v="24.714285714285715"/>
    <x v="1"/>
    <s v="GBP"/>
    <n v="1434063600"/>
    <n v="1430405903"/>
    <b v="0"/>
    <n v="7"/>
    <b v="0"/>
    <s v="theater/plays"/>
    <x v="1"/>
    <x v="6"/>
    <x v="3885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n v="63.125"/>
    <x v="1"/>
    <s v="GBP"/>
    <n v="1435325100"/>
    <n v="1432072893"/>
    <b v="0"/>
    <n v="16"/>
    <b v="0"/>
    <s v="theater/plays"/>
    <x v="1"/>
    <x v="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n v="38.25"/>
    <x v="0"/>
    <s v="USD"/>
    <n v="1414354080"/>
    <n v="1411587606"/>
    <b v="0"/>
    <n v="4"/>
    <b v="0"/>
    <s v="theater/plays"/>
    <x v="1"/>
    <x v="6"/>
    <x v="3887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n v="16.25"/>
    <x v="0"/>
    <s v="USD"/>
    <n v="1406603696"/>
    <n v="1405307696"/>
    <b v="0"/>
    <n v="4"/>
    <b v="0"/>
    <s v="theater/plays"/>
    <x v="1"/>
    <x v="6"/>
    <x v="3888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n v="33.75"/>
    <x v="0"/>
    <s v="USD"/>
    <n v="1410424642"/>
    <n v="1407832642"/>
    <b v="0"/>
    <n v="4"/>
    <b v="0"/>
    <s v="theater/plays"/>
    <x v="1"/>
    <x v="6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n v="61.666666666666664"/>
    <x v="0"/>
    <s v="USD"/>
    <n v="1441649397"/>
    <n v="1439057397"/>
    <b v="0"/>
    <n v="3"/>
    <b v="0"/>
    <s v="theater/plays"/>
    <x v="1"/>
    <x v="6"/>
    <x v="3890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n v="83.138888888888886"/>
    <x v="0"/>
    <s v="USD"/>
    <n v="1417033777"/>
    <n v="1414438177"/>
    <b v="0"/>
    <n v="36"/>
    <b v="0"/>
    <s v="theater/plays"/>
    <x v="1"/>
    <x v="6"/>
    <x v="3891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n v="1"/>
    <x v="0"/>
    <s v="USD"/>
    <n v="1429936500"/>
    <n v="1424759330"/>
    <b v="0"/>
    <n v="1"/>
    <b v="0"/>
    <s v="theater/plays"/>
    <x v="1"/>
    <x v="6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n v="142.85714285714286"/>
    <x v="0"/>
    <s v="USD"/>
    <n v="1448863449"/>
    <n v="1446267849"/>
    <b v="0"/>
    <n v="7"/>
    <b v="0"/>
    <s v="theater/plays"/>
    <x v="1"/>
    <x v="6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n v="33.666666666666664"/>
    <x v="1"/>
    <s v="GBP"/>
    <n v="1431298740"/>
    <n v="1429558756"/>
    <b v="0"/>
    <n v="27"/>
    <b v="0"/>
    <s v="theater/plays"/>
    <x v="1"/>
    <x v="6"/>
    <x v="3894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n v="5"/>
    <x v="1"/>
    <s v="GBP"/>
    <n v="1464824309"/>
    <n v="1462232309"/>
    <b v="0"/>
    <n v="1"/>
    <b v="0"/>
    <s v="theater/plays"/>
    <x v="1"/>
    <x v="6"/>
    <x v="3895"/>
  </r>
  <r>
    <n v="3916"/>
    <s v="Final exam"/>
    <s v="We're a small group of University students who need a little help making our final exam production the best product possible."/>
    <n v="2000"/>
    <n v="0"/>
    <n v="0"/>
    <x v="2"/>
    <e v="#DIV/0!"/>
    <x v="8"/>
    <s v="DKK"/>
    <n v="1464952752"/>
    <n v="1462360752"/>
    <b v="0"/>
    <n v="0"/>
    <b v="0"/>
    <s v="theater/plays"/>
    <x v="1"/>
    <x v="6"/>
    <x v="389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n v="10"/>
    <x v="1"/>
    <s v="GBP"/>
    <n v="1410439161"/>
    <n v="1407847161"/>
    <b v="0"/>
    <n v="1"/>
    <b v="0"/>
    <s v="theater/plays"/>
    <x v="1"/>
    <x v="6"/>
    <x v="3897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n v="40"/>
    <x v="1"/>
    <s v="GBP"/>
    <n v="1407168000"/>
    <n v="1406131023"/>
    <b v="0"/>
    <n v="3"/>
    <b v="0"/>
    <s v="theater/plays"/>
    <x v="1"/>
    <x v="6"/>
    <x v="3898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n v="30"/>
    <x v="1"/>
    <s v="GBP"/>
    <n v="1453075200"/>
    <n v="1450628773"/>
    <b v="0"/>
    <n v="3"/>
    <b v="0"/>
    <s v="theater/plays"/>
    <x v="1"/>
    <x v="6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n v="45"/>
    <x v="1"/>
    <s v="GBP"/>
    <n v="1479032260"/>
    <n v="1476436660"/>
    <b v="0"/>
    <n v="3"/>
    <b v="0"/>
    <s v="theater/plays"/>
    <x v="1"/>
    <x v="6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e v="#DIV/0!"/>
    <x v="1"/>
    <s v="GBP"/>
    <n v="1414346400"/>
    <n v="1413291655"/>
    <b v="0"/>
    <n v="0"/>
    <b v="0"/>
    <s v="theater/plays"/>
    <x v="1"/>
    <x v="6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n v="10.166666666666666"/>
    <x v="0"/>
    <s v="USD"/>
    <n v="1425337200"/>
    <n v="1421432810"/>
    <b v="0"/>
    <n v="6"/>
    <b v="0"/>
    <s v="theater/plays"/>
    <x v="1"/>
    <x v="6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n v="81.411764705882348"/>
    <x v="1"/>
    <s v="GBP"/>
    <n v="1428622271"/>
    <n v="1426203071"/>
    <b v="0"/>
    <n v="17"/>
    <b v="0"/>
    <s v="theater/plays"/>
    <x v="1"/>
    <x v="6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n v="57.25"/>
    <x v="0"/>
    <s v="USD"/>
    <n v="1403823722"/>
    <n v="1401231722"/>
    <b v="0"/>
    <n v="40"/>
    <b v="0"/>
    <s v="theater/plays"/>
    <x v="1"/>
    <x v="6"/>
    <x v="3904"/>
  </r>
  <r>
    <n v="3925"/>
    <s v="Help Save High School Theater"/>
    <s v="Help Save High School Theater Program_x000a_Your donations will be used to purchase props, build sets, and costumes."/>
    <n v="150"/>
    <n v="15"/>
    <n v="0.1"/>
    <x v="2"/>
    <n v="5"/>
    <x v="0"/>
    <s v="USD"/>
    <n v="1406753639"/>
    <n v="1404161639"/>
    <b v="0"/>
    <n v="3"/>
    <b v="0"/>
    <s v="theater/plays"/>
    <x v="1"/>
    <x v="6"/>
    <x v="3905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n v="15"/>
    <x v="2"/>
    <s v="AUD"/>
    <n v="1419645748"/>
    <n v="1417053748"/>
    <b v="0"/>
    <n v="1"/>
    <b v="0"/>
    <s v="theater/plays"/>
    <x v="1"/>
    <x v="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n v="12.5"/>
    <x v="1"/>
    <s v="GBP"/>
    <n v="1407565504"/>
    <n v="1404973504"/>
    <b v="0"/>
    <n v="2"/>
    <b v="0"/>
    <s v="theater/plays"/>
    <x v="1"/>
    <x v="6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n v="93"/>
    <x v="0"/>
    <s v="USD"/>
    <n v="1444971540"/>
    <n v="1442593427"/>
    <b v="0"/>
    <n v="7"/>
    <b v="0"/>
    <s v="theater/plays"/>
    <x v="1"/>
    <x v="6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n v="32.357142857142854"/>
    <x v="0"/>
    <s v="USD"/>
    <n v="1474228265"/>
    <n v="1471636265"/>
    <b v="0"/>
    <n v="14"/>
    <b v="0"/>
    <s v="theater/plays"/>
    <x v="1"/>
    <x v="6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e v="#DIV/0!"/>
    <x v="2"/>
    <s v="AUD"/>
    <n v="1459490400"/>
    <n v="1457078868"/>
    <b v="0"/>
    <n v="0"/>
    <b v="0"/>
    <s v="theater/plays"/>
    <x v="1"/>
    <x v="6"/>
    <x v="3910"/>
  </r>
  <r>
    <n v="3931"/>
    <s v="Still I Weep"/>
    <s v="An original stage play designed to bring to light the long-term effects on adult survivors of childhood sexual abuse. We do survive!"/>
    <n v="8000"/>
    <n v="0"/>
    <n v="0"/>
    <x v="2"/>
    <e v="#DIV/0!"/>
    <x v="0"/>
    <s v="USD"/>
    <n v="1441510707"/>
    <n v="1439350707"/>
    <b v="0"/>
    <n v="0"/>
    <b v="0"/>
    <s v="theater/plays"/>
    <x v="1"/>
    <x v="6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n v="1"/>
    <x v="0"/>
    <s v="USD"/>
    <n v="1458097364"/>
    <n v="1455508964"/>
    <b v="0"/>
    <n v="1"/>
    <b v="0"/>
    <s v="theater/plays"/>
    <x v="1"/>
    <x v="6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n v="91.833333333333329"/>
    <x v="0"/>
    <s v="USD"/>
    <n v="1468716180"/>
    <n v="1466205262"/>
    <b v="0"/>
    <n v="12"/>
    <b v="0"/>
    <s v="theater/plays"/>
    <x v="1"/>
    <x v="6"/>
    <x v="391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n v="45.833333333333336"/>
    <x v="0"/>
    <s v="USD"/>
    <n v="1443704400"/>
    <n v="1439827639"/>
    <b v="0"/>
    <n v="12"/>
    <b v="0"/>
    <s v="theater/plays"/>
    <x v="1"/>
    <x v="6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n v="57.173913043478258"/>
    <x v="1"/>
    <s v="GBP"/>
    <n v="1443973546"/>
    <n v="1438789546"/>
    <b v="0"/>
    <n v="23"/>
    <b v="0"/>
    <s v="theater/plays"/>
    <x v="1"/>
    <x v="6"/>
    <x v="391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e v="#DIV/0!"/>
    <x v="0"/>
    <s v="USD"/>
    <n v="1480576720"/>
    <n v="1477981120"/>
    <b v="0"/>
    <n v="0"/>
    <b v="0"/>
    <s v="theater/plays"/>
    <x v="1"/>
    <x v="6"/>
    <x v="391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n v="248.5"/>
    <x v="0"/>
    <s v="USD"/>
    <n v="1468249760"/>
    <n v="1465830560"/>
    <b v="0"/>
    <n v="10"/>
    <b v="0"/>
    <s v="theater/plays"/>
    <x v="1"/>
    <x v="6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n v="79.400000000000006"/>
    <x v="0"/>
    <s v="USD"/>
    <n v="1435441454"/>
    <n v="1432763054"/>
    <b v="0"/>
    <n v="5"/>
    <b v="0"/>
    <s v="theater/plays"/>
    <x v="1"/>
    <x v="6"/>
    <x v="3918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n v="5"/>
    <x v="2"/>
    <s v="AUD"/>
    <n v="1412656200"/>
    <n v="1412328979"/>
    <b v="0"/>
    <n v="1"/>
    <b v="0"/>
    <s v="theater/plays"/>
    <x v="1"/>
    <x v="6"/>
    <x v="3919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n v="5.5"/>
    <x v="0"/>
    <s v="USD"/>
    <n v="1420199351"/>
    <n v="1416311351"/>
    <b v="0"/>
    <n v="2"/>
    <b v="0"/>
    <s v="theater/plays"/>
    <x v="1"/>
    <x v="6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n v="25"/>
    <x v="0"/>
    <s v="USD"/>
    <n v="1416877200"/>
    <n v="1414505137"/>
    <b v="0"/>
    <n v="2"/>
    <b v="0"/>
    <s v="theater/plays"/>
    <x v="1"/>
    <x v="6"/>
    <x v="3921"/>
  </r>
  <r>
    <n v="3942"/>
    <s v="Epic Proportions"/>
    <s v="In the 30's, two brothers, Benny and Phil, who go to the Arizona desert to be extras in a huge Biblical epic. Riotous comedy!"/>
    <n v="1200"/>
    <n v="0"/>
    <n v="0"/>
    <x v="2"/>
    <e v="#DIV/0!"/>
    <x v="0"/>
    <s v="USD"/>
    <n v="1434490914"/>
    <n v="1429306914"/>
    <b v="0"/>
    <n v="0"/>
    <b v="0"/>
    <s v="theater/plays"/>
    <x v="1"/>
    <x v="6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n v="137.07692307692307"/>
    <x v="0"/>
    <s v="USD"/>
    <n v="1446483000"/>
    <n v="1443811268"/>
    <b v="0"/>
    <n v="13"/>
    <b v="0"/>
    <s v="theater/plays"/>
    <x v="1"/>
    <x v="6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e v="#DIV/0!"/>
    <x v="0"/>
    <s v="USD"/>
    <n v="1440690875"/>
    <n v="1438098875"/>
    <b v="0"/>
    <n v="0"/>
    <b v="0"/>
    <s v="theater/plays"/>
    <x v="1"/>
    <x v="6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n v="5"/>
    <x v="0"/>
    <s v="USD"/>
    <n v="1431717268"/>
    <n v="1429125268"/>
    <b v="0"/>
    <n v="1"/>
    <b v="0"/>
    <s v="theater/plays"/>
    <x v="1"/>
    <x v="6"/>
    <x v="3925"/>
  </r>
  <r>
    <n v="3946"/>
    <s v="DR. Mecurio's Mythical Marvels &amp; Beastiry"/>
    <s v="Dr. Mecurio's is an original work of fantasy designed and written for the stage."/>
    <n v="6000"/>
    <n v="195"/>
    <n v="3.2500000000000001E-2"/>
    <x v="2"/>
    <n v="39"/>
    <x v="0"/>
    <s v="USD"/>
    <n v="1425110400"/>
    <n v="1422388822"/>
    <b v="0"/>
    <n v="5"/>
    <b v="0"/>
    <s v="theater/plays"/>
    <x v="1"/>
    <x v="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n v="50.5"/>
    <x v="0"/>
    <s v="USD"/>
    <n v="1475378744"/>
    <n v="1472786744"/>
    <b v="0"/>
    <n v="2"/>
    <b v="0"/>
    <s v="theater/plays"/>
    <x v="1"/>
    <x v="6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e v="#DIV/0!"/>
    <x v="2"/>
    <s v="AUD"/>
    <n v="1410076123"/>
    <n v="1404892123"/>
    <b v="0"/>
    <n v="0"/>
    <b v="0"/>
    <s v="theater/plays"/>
    <x v="1"/>
    <x v="6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n v="49.28125"/>
    <x v="2"/>
    <s v="AUD"/>
    <n v="1423623221"/>
    <n v="1421031221"/>
    <b v="0"/>
    <n v="32"/>
    <b v="0"/>
    <s v="theater/plays"/>
    <x v="1"/>
    <x v="6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n v="25"/>
    <x v="0"/>
    <s v="USD"/>
    <n v="1460140500"/>
    <n v="1457628680"/>
    <b v="0"/>
    <n v="1"/>
    <b v="0"/>
    <s v="theater/plays"/>
    <x v="1"/>
    <x v="6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n v="1"/>
    <x v="17"/>
    <s v="EUR"/>
    <n v="1462301342"/>
    <n v="1457120942"/>
    <b v="0"/>
    <n v="1"/>
    <b v="0"/>
    <s v="theater/plays"/>
    <x v="1"/>
    <x v="6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n v="25"/>
    <x v="0"/>
    <s v="USD"/>
    <n v="1445885890"/>
    <n v="1440701890"/>
    <b v="0"/>
    <n v="1"/>
    <b v="0"/>
    <s v="theater/plays"/>
    <x v="1"/>
    <x v="6"/>
    <x v="3932"/>
  </r>
  <r>
    <n v="3953"/>
    <s v="A Time Pirate's Love"/>
    <s v="Actors and actresses are needed to help me create a stage play. A stage play needs to be adapted from the book I wrote."/>
    <n v="17600"/>
    <n v="0"/>
    <n v="0"/>
    <x v="2"/>
    <e v="#DIV/0!"/>
    <x v="0"/>
    <s v="USD"/>
    <n v="1469834940"/>
    <n v="1467162586"/>
    <b v="0"/>
    <n v="0"/>
    <b v="0"/>
    <s v="theater/plays"/>
    <x v="1"/>
    <x v="6"/>
    <x v="393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e v="#DIV/0!"/>
    <x v="5"/>
    <s v="CAD"/>
    <n v="1405352264"/>
    <n v="1400168264"/>
    <b v="0"/>
    <n v="0"/>
    <b v="0"/>
    <s v="theater/plays"/>
    <x v="1"/>
    <x v="6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n v="53.125"/>
    <x v="0"/>
    <s v="USD"/>
    <n v="1448745741"/>
    <n v="1446150141"/>
    <b v="0"/>
    <n v="8"/>
    <b v="0"/>
    <s v="theater/plays"/>
    <x v="1"/>
    <x v="6"/>
    <x v="393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e v="#DIV/0!"/>
    <x v="0"/>
    <s v="USD"/>
    <n v="1461543600"/>
    <n v="1459203727"/>
    <b v="0"/>
    <n v="0"/>
    <b v="0"/>
    <s v="theater/plays"/>
    <x v="1"/>
    <x v="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n v="7"/>
    <x v="0"/>
    <s v="USD"/>
    <n v="1468020354"/>
    <n v="1464045954"/>
    <b v="0"/>
    <n v="1"/>
    <b v="0"/>
    <s v="theater/plays"/>
    <x v="1"/>
    <x v="6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n v="40.0625"/>
    <x v="0"/>
    <s v="USD"/>
    <n v="1406988000"/>
    <n v="1403822912"/>
    <b v="0"/>
    <n v="16"/>
    <b v="0"/>
    <s v="theater/plays"/>
    <x v="1"/>
    <x v="6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n v="24.333333333333332"/>
    <x v="0"/>
    <s v="USD"/>
    <n v="1411930556"/>
    <n v="1409338556"/>
    <b v="0"/>
    <n v="12"/>
    <b v="0"/>
    <s v="theater/plays"/>
    <x v="1"/>
    <x v="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n v="11.25"/>
    <x v="0"/>
    <s v="USD"/>
    <n v="1451852256"/>
    <n v="1449260256"/>
    <b v="0"/>
    <n v="4"/>
    <b v="0"/>
    <s v="theater/plays"/>
    <x v="1"/>
    <x v="6"/>
    <x v="3940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n v="10.5"/>
    <x v="1"/>
    <s v="GBP"/>
    <n v="1399584210"/>
    <n v="1397683410"/>
    <b v="0"/>
    <n v="2"/>
    <b v="0"/>
    <s v="theater/plays"/>
    <x v="1"/>
    <x v="6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n v="15"/>
    <x v="1"/>
    <s v="GBP"/>
    <n v="1448722494"/>
    <n v="1446562494"/>
    <b v="0"/>
    <n v="3"/>
    <b v="0"/>
    <s v="theater/plays"/>
    <x v="1"/>
    <x v="6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e v="#DIV/0!"/>
    <x v="5"/>
    <s v="CAD"/>
    <n v="1447821717"/>
    <n v="1445226117"/>
    <b v="0"/>
    <n v="0"/>
    <b v="0"/>
    <s v="theater/plays"/>
    <x v="1"/>
    <x v="6"/>
    <x v="3943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n v="42"/>
    <x v="0"/>
    <s v="USD"/>
    <n v="1429460386"/>
    <n v="1424279986"/>
    <b v="0"/>
    <n v="3"/>
    <b v="0"/>
    <s v="theater/plays"/>
    <x v="1"/>
    <x v="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n v="71.25"/>
    <x v="0"/>
    <s v="USD"/>
    <n v="1460608780"/>
    <n v="1455428380"/>
    <b v="0"/>
    <n v="4"/>
    <b v="0"/>
    <s v="theater/plays"/>
    <x v="1"/>
    <x v="6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n v="22.5"/>
    <x v="0"/>
    <s v="USD"/>
    <n v="1406170740"/>
    <n v="1402506278"/>
    <b v="0"/>
    <n v="2"/>
    <b v="0"/>
    <s v="theater/plays"/>
    <x v="1"/>
    <x v="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n v="41"/>
    <x v="0"/>
    <s v="USD"/>
    <n v="1488783507"/>
    <n v="1486191507"/>
    <b v="0"/>
    <n v="10"/>
    <b v="0"/>
    <s v="theater/plays"/>
    <x v="1"/>
    <x v="6"/>
    <x v="394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n v="47.909090909090907"/>
    <x v="0"/>
    <s v="USD"/>
    <n v="1463945673"/>
    <n v="1458761673"/>
    <b v="0"/>
    <n v="11"/>
    <b v="0"/>
    <s v="theater/plays"/>
    <x v="1"/>
    <x v="6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n v="35.166666666666664"/>
    <x v="0"/>
    <s v="USD"/>
    <n v="1472442900"/>
    <n v="1471638646"/>
    <b v="0"/>
    <n v="6"/>
    <b v="0"/>
    <s v="theater/plays"/>
    <x v="1"/>
    <x v="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n v="5.5"/>
    <x v="0"/>
    <s v="USD"/>
    <n v="1460925811"/>
    <n v="1458333811"/>
    <b v="0"/>
    <n v="2"/>
    <b v="0"/>
    <s v="theater/plays"/>
    <x v="1"/>
    <x v="6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n v="22.666666666666668"/>
    <x v="0"/>
    <s v="USD"/>
    <n v="1405947126"/>
    <n v="1403355126"/>
    <b v="0"/>
    <n v="6"/>
    <b v="0"/>
    <s v="theater/plays"/>
    <x v="1"/>
    <x v="6"/>
    <x v="3951"/>
  </r>
  <r>
    <n v="3972"/>
    <s v="Valkyrie Theatre Company"/>
    <s v="We're a horror based theatre company in Oklahoma City beginning our first season of shows."/>
    <n v="1000"/>
    <n v="211"/>
    <n v="0.21099999999999999"/>
    <x v="2"/>
    <n v="26.375"/>
    <x v="0"/>
    <s v="USD"/>
    <n v="1423186634"/>
    <n v="1418002634"/>
    <b v="0"/>
    <n v="8"/>
    <b v="0"/>
    <s v="theater/plays"/>
    <x v="1"/>
    <x v="6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n v="105.54054054054055"/>
    <x v="0"/>
    <s v="USD"/>
    <n v="1462766400"/>
    <n v="1460219110"/>
    <b v="0"/>
    <n v="37"/>
    <b v="0"/>
    <s v="theater/plays"/>
    <x v="1"/>
    <x v="6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n v="29.09090909090909"/>
    <x v="1"/>
    <s v="GBP"/>
    <n v="1464872848"/>
    <n v="1462280848"/>
    <b v="0"/>
    <n v="11"/>
    <b v="0"/>
    <s v="theater/plays"/>
    <x v="1"/>
    <x v="6"/>
    <x v="395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e v="#DIV/0!"/>
    <x v="0"/>
    <s v="USD"/>
    <n v="1468442898"/>
    <n v="1465850898"/>
    <b v="0"/>
    <n v="0"/>
    <b v="0"/>
    <s v="theater/plays"/>
    <x v="1"/>
    <x v="6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n v="62"/>
    <x v="0"/>
    <s v="USD"/>
    <n v="1406876400"/>
    <n v="1405024561"/>
    <b v="0"/>
    <n v="10"/>
    <b v="0"/>
    <s v="theater/plays"/>
    <x v="1"/>
    <x v="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n v="217.5"/>
    <x v="0"/>
    <s v="USD"/>
    <n v="1469213732"/>
    <n v="1466621732"/>
    <b v="0"/>
    <n v="6"/>
    <b v="0"/>
    <s v="theater/plays"/>
    <x v="1"/>
    <x v="6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n v="26.75"/>
    <x v="0"/>
    <s v="USD"/>
    <n v="1422717953"/>
    <n v="1417533953"/>
    <b v="0"/>
    <n v="8"/>
    <b v="0"/>
    <s v="theater/plays"/>
    <x v="1"/>
    <x v="6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n v="18.333333333333332"/>
    <x v="1"/>
    <s v="GBP"/>
    <n v="1427659200"/>
    <n v="1425678057"/>
    <b v="0"/>
    <n v="6"/>
    <b v="0"/>
    <s v="theater/plays"/>
    <x v="1"/>
    <x v="6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n v="64.285714285714292"/>
    <x v="0"/>
    <s v="USD"/>
    <n v="1404570147"/>
    <n v="1401978147"/>
    <b v="0"/>
    <n v="7"/>
    <b v="0"/>
    <s v="theater/plays"/>
    <x v="1"/>
    <x v="6"/>
    <x v="3960"/>
  </r>
  <r>
    <n v="3981"/>
    <s v="BEIRUT, LADY OF LEBANON"/>
    <s v="A Theatrical Production Celebrating the Lebanese Culture and the Human Spirit in Time of War."/>
    <n v="30000"/>
    <n v="1225"/>
    <n v="4.0833333333333333E-2"/>
    <x v="2"/>
    <n v="175"/>
    <x v="0"/>
    <s v="USD"/>
    <n v="1468729149"/>
    <n v="1463545149"/>
    <b v="0"/>
    <n v="7"/>
    <b v="0"/>
    <s v="theater/plays"/>
    <x v="1"/>
    <x v="6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n v="34"/>
    <x v="1"/>
    <s v="GBP"/>
    <n v="1436297180"/>
    <n v="1431113180"/>
    <b v="0"/>
    <n v="5"/>
    <b v="0"/>
    <s v="theater/plays"/>
    <x v="1"/>
    <x v="6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n v="84.282608695652172"/>
    <x v="0"/>
    <s v="USD"/>
    <n v="1400569140"/>
    <n v="1397854356"/>
    <b v="0"/>
    <n v="46"/>
    <b v="0"/>
    <s v="theater/plays"/>
    <x v="1"/>
    <x v="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n v="9.5"/>
    <x v="1"/>
    <s v="GBP"/>
    <n v="1415404800"/>
    <n v="1412809644"/>
    <b v="0"/>
    <n v="10"/>
    <b v="0"/>
    <s v="theater/plays"/>
    <x v="1"/>
    <x v="6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n v="33.736842105263158"/>
    <x v="0"/>
    <s v="USD"/>
    <n v="1456002300"/>
    <n v="1454173120"/>
    <b v="0"/>
    <n v="19"/>
    <b v="0"/>
    <s v="theater/plays"/>
    <x v="1"/>
    <x v="6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n v="37.53846153846154"/>
    <x v="1"/>
    <s v="GBP"/>
    <n v="1462539840"/>
    <n v="1460034594"/>
    <b v="0"/>
    <n v="13"/>
    <b v="0"/>
    <s v="theater/plays"/>
    <x v="1"/>
    <x v="6"/>
    <x v="3966"/>
  </r>
  <r>
    <n v="3987"/>
    <s v="Write Now 5"/>
    <s v="Write Now 5 is a new writing festival in south east London promoting new work from emerging playwrights."/>
    <n v="400"/>
    <n v="151"/>
    <n v="0.3775"/>
    <x v="2"/>
    <n v="11.615384615384615"/>
    <x v="1"/>
    <s v="GBP"/>
    <n v="1400278290"/>
    <n v="1399414290"/>
    <b v="0"/>
    <n v="13"/>
    <b v="0"/>
    <s v="theater/plays"/>
    <x v="1"/>
    <x v="6"/>
    <x v="3967"/>
  </r>
  <r>
    <n v="3988"/>
    <s v="Folk-Tales: What Stories Do Your Folks Tell?"/>
    <s v="An evening of of stories based both in myth and truth."/>
    <n v="1500"/>
    <n v="32"/>
    <n v="2.1333333333333333E-2"/>
    <x v="2"/>
    <n v="8"/>
    <x v="0"/>
    <s v="USD"/>
    <n v="1440813413"/>
    <n v="1439517413"/>
    <b v="0"/>
    <n v="4"/>
    <b v="0"/>
    <s v="theater/plays"/>
    <x v="1"/>
    <x v="6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e v="#DIV/0!"/>
    <x v="0"/>
    <s v="USD"/>
    <n v="1447009181"/>
    <n v="1444413581"/>
    <b v="0"/>
    <n v="0"/>
    <b v="0"/>
    <s v="theater/plays"/>
    <x v="1"/>
    <x v="6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n v="23"/>
    <x v="1"/>
    <s v="GBP"/>
    <n v="1456934893"/>
    <n v="1454342893"/>
    <b v="0"/>
    <n v="3"/>
    <b v="0"/>
    <s v="theater/plays"/>
    <x v="1"/>
    <x v="6"/>
    <x v="3970"/>
  </r>
  <r>
    <n v="3991"/>
    <s v="NTACTheatre - North Texas Actor's Collaborative Theatre"/>
    <s v="North Texas first actor-driven theatre company needs your help"/>
    <n v="500"/>
    <n v="100"/>
    <n v="0.2"/>
    <x v="2"/>
    <n v="100"/>
    <x v="0"/>
    <s v="USD"/>
    <n v="1433086082"/>
    <n v="1430494082"/>
    <b v="0"/>
    <n v="1"/>
    <b v="0"/>
    <s v="theater/plays"/>
    <x v="1"/>
    <x v="6"/>
    <x v="3971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n v="60.111111111111114"/>
    <x v="0"/>
    <s v="USD"/>
    <n v="1449876859"/>
    <n v="1444689259"/>
    <b v="0"/>
    <n v="9"/>
    <b v="0"/>
    <s v="theater/plays"/>
    <x v="1"/>
    <x v="6"/>
    <x v="3972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n v="3"/>
    <x v="0"/>
    <s v="USD"/>
    <n v="1431549912"/>
    <n v="1428957912"/>
    <b v="0"/>
    <n v="1"/>
    <b v="0"/>
    <s v="theater/plays"/>
    <x v="1"/>
    <x v="6"/>
    <x v="3973"/>
  </r>
  <r>
    <n v="3994"/>
    <s v="Poles Apart - A Play in 2 Acts"/>
    <s v="Is Henson willing to dare risk a theatrical speaking tour of his North Pole adventures...and more?"/>
    <n v="2000"/>
    <n v="5"/>
    <n v="2.5000000000000001E-3"/>
    <x v="2"/>
    <n v="5"/>
    <x v="0"/>
    <s v="USD"/>
    <n v="1405761690"/>
    <n v="1403169690"/>
    <b v="0"/>
    <n v="1"/>
    <b v="0"/>
    <s v="theater/plays"/>
    <x v="1"/>
    <x v="6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n v="17.5"/>
    <x v="1"/>
    <s v="GBP"/>
    <n v="1423913220"/>
    <n v="1421339077"/>
    <b v="0"/>
    <n v="4"/>
    <b v="0"/>
    <s v="theater/plays"/>
    <x v="1"/>
    <x v="6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n v="29.235294117647058"/>
    <x v="0"/>
    <s v="USD"/>
    <n v="1416499440"/>
    <n v="1415341464"/>
    <b v="0"/>
    <n v="17"/>
    <b v="0"/>
    <s v="theater/plays"/>
    <x v="1"/>
    <x v="6"/>
    <x v="397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e v="#DIV/0!"/>
    <x v="1"/>
    <s v="GBP"/>
    <n v="1428222221"/>
    <n v="1425633821"/>
    <b v="0"/>
    <n v="0"/>
    <b v="0"/>
    <s v="theater/plays"/>
    <x v="1"/>
    <x v="6"/>
    <x v="3977"/>
  </r>
  <r>
    <n v="3998"/>
    <s v="Forsaken Angels-A New Play"/>
    <s v="Forsaken Angels, a powerful new play by William Leary, author of DCMTA's Best Of 2014 Play Masquerade."/>
    <n v="1250"/>
    <n v="715"/>
    <n v="0.57199999999999995"/>
    <x v="2"/>
    <n v="59.583333333333336"/>
    <x v="0"/>
    <s v="USD"/>
    <n v="1427580426"/>
    <n v="1424992026"/>
    <b v="0"/>
    <n v="12"/>
    <b v="0"/>
    <s v="theater/plays"/>
    <x v="1"/>
    <x v="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n v="82.571428571428569"/>
    <x v="0"/>
    <s v="USD"/>
    <n v="1409514709"/>
    <n v="1406058798"/>
    <b v="0"/>
    <n v="14"/>
    <b v="0"/>
    <s v="theater/plays"/>
    <x v="1"/>
    <x v="6"/>
    <x v="3979"/>
  </r>
  <r>
    <n v="4000"/>
    <s v="The Escorts"/>
    <s v="An Enticing Trip into the World of Assisted Dying"/>
    <n v="8000"/>
    <n v="10"/>
    <n v="1.25E-3"/>
    <x v="2"/>
    <n v="10"/>
    <x v="0"/>
    <s v="USD"/>
    <n v="1462631358"/>
    <n v="1457450958"/>
    <b v="0"/>
    <n v="1"/>
    <b v="0"/>
    <s v="theater/plays"/>
    <x v="1"/>
    <x v="6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n v="32.357142857142854"/>
    <x v="1"/>
    <s v="GBP"/>
    <n v="1488394800"/>
    <n v="1486681708"/>
    <b v="0"/>
    <n v="14"/>
    <b v="0"/>
    <s v="theater/plays"/>
    <x v="1"/>
    <x v="6"/>
    <x v="1748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n v="5.75"/>
    <x v="0"/>
    <s v="USD"/>
    <n v="1411779761"/>
    <n v="1409187761"/>
    <b v="0"/>
    <n v="4"/>
    <b v="0"/>
    <s v="theater/plays"/>
    <x v="1"/>
    <x v="6"/>
    <x v="3981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n v="100.5"/>
    <x v="0"/>
    <s v="USD"/>
    <n v="1424009147"/>
    <n v="1421417147"/>
    <b v="0"/>
    <n v="2"/>
    <b v="0"/>
    <s v="theater/plays"/>
    <x v="1"/>
    <x v="6"/>
    <x v="3982"/>
  </r>
  <r>
    <n v="4004"/>
    <s v="South Florida Tours"/>
    <s v="Help Launch The Queen Into South Florida!"/>
    <n v="500"/>
    <n v="1"/>
    <n v="2E-3"/>
    <x v="2"/>
    <n v="1"/>
    <x v="0"/>
    <s v="USD"/>
    <n v="1412740457"/>
    <n v="1410148457"/>
    <b v="0"/>
    <n v="1"/>
    <b v="0"/>
    <s v="theater/plays"/>
    <x v="1"/>
    <x v="6"/>
    <x v="3983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n v="20"/>
    <x v="0"/>
    <s v="USD"/>
    <n v="1413832985"/>
    <n v="1408648985"/>
    <b v="0"/>
    <n v="2"/>
    <b v="0"/>
    <s v="theater/plays"/>
    <x v="1"/>
    <x v="6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n v="2"/>
    <x v="0"/>
    <s v="USD"/>
    <n v="1455647587"/>
    <n v="1453487587"/>
    <b v="0"/>
    <n v="1"/>
    <b v="0"/>
    <s v="theater/plays"/>
    <x v="1"/>
    <x v="6"/>
    <x v="3985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n v="5"/>
    <x v="0"/>
    <s v="USD"/>
    <n v="1409070480"/>
    <n v="1406572381"/>
    <b v="0"/>
    <n v="1"/>
    <b v="0"/>
    <s v="theater/plays"/>
    <x v="1"/>
    <x v="6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n v="15"/>
    <x v="1"/>
    <s v="GBP"/>
    <n v="1437606507"/>
    <n v="1435014507"/>
    <b v="0"/>
    <n v="4"/>
    <b v="0"/>
    <s v="theater/plays"/>
    <x v="1"/>
    <x v="6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n v="25"/>
    <x v="1"/>
    <s v="GBP"/>
    <n v="1410281360"/>
    <n v="1406825360"/>
    <b v="0"/>
    <n v="3"/>
    <b v="0"/>
    <s v="theater/plays"/>
    <x v="1"/>
    <x v="6"/>
    <x v="3988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n v="45.842105263157897"/>
    <x v="0"/>
    <s v="USD"/>
    <n v="1414348166"/>
    <n v="1412879366"/>
    <b v="0"/>
    <n v="38"/>
    <b v="0"/>
    <s v="theater/plays"/>
    <x v="1"/>
    <x v="6"/>
    <x v="3989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n v="4.75"/>
    <x v="1"/>
    <s v="GBP"/>
    <n v="1422450278"/>
    <n v="1419858278"/>
    <b v="0"/>
    <n v="4"/>
    <b v="0"/>
    <s v="theater/plays"/>
    <x v="1"/>
    <x v="6"/>
    <x v="399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e v="#DIV/0!"/>
    <x v="1"/>
    <s v="GBP"/>
    <n v="1430571849"/>
    <n v="1427979849"/>
    <b v="0"/>
    <n v="0"/>
    <b v="0"/>
    <s v="theater/plays"/>
    <x v="1"/>
    <x v="6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n v="13"/>
    <x v="0"/>
    <s v="USD"/>
    <n v="1424070823"/>
    <n v="1421478823"/>
    <b v="0"/>
    <n v="2"/>
    <b v="0"/>
    <s v="theater/plays"/>
    <x v="1"/>
    <x v="6"/>
    <x v="3992"/>
  </r>
  <r>
    <n v="4014"/>
    <s v="Ministry theater"/>
    <s v="I am trying to put together a ministry theater company for junior / high schoolers that which puts on free shows in the SoCal area."/>
    <n v="9000"/>
    <n v="0"/>
    <n v="0"/>
    <x v="2"/>
    <e v="#DIV/0!"/>
    <x v="0"/>
    <s v="USD"/>
    <n v="1457157269"/>
    <n v="1455861269"/>
    <b v="0"/>
    <n v="0"/>
    <b v="0"/>
    <s v="theater/plays"/>
    <x v="1"/>
    <x v="6"/>
    <x v="3993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n v="1"/>
    <x v="0"/>
    <s v="USD"/>
    <n v="1437331463"/>
    <n v="1434739463"/>
    <b v="0"/>
    <n v="1"/>
    <b v="0"/>
    <s v="theater/plays"/>
    <x v="1"/>
    <x v="6"/>
    <x v="3994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n v="10"/>
    <x v="1"/>
    <s v="GBP"/>
    <n v="1410987400"/>
    <n v="1408395400"/>
    <b v="0"/>
    <n v="7"/>
    <b v="0"/>
    <s v="theater/plays"/>
    <x v="1"/>
    <x v="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n v="52.5"/>
    <x v="0"/>
    <s v="USD"/>
    <n v="1409846874"/>
    <n v="1407254874"/>
    <b v="0"/>
    <n v="2"/>
    <b v="0"/>
    <s v="theater/plays"/>
    <x v="1"/>
    <x v="6"/>
    <x v="3996"/>
  </r>
  <r>
    <n v="4018"/>
    <s v="Time Please Fringe"/>
    <s v="Funding for a production of Time Please at the Brighton Fringe 2017... and beyond."/>
    <n v="1500"/>
    <n v="130"/>
    <n v="8.666666666666667E-2"/>
    <x v="2"/>
    <n v="32.5"/>
    <x v="1"/>
    <s v="GBP"/>
    <n v="1475877108"/>
    <n v="1473285108"/>
    <b v="0"/>
    <n v="4"/>
    <b v="0"/>
    <s v="theater/plays"/>
    <x v="1"/>
    <x v="6"/>
    <x v="3997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n v="7.25"/>
    <x v="0"/>
    <s v="USD"/>
    <n v="1460737680"/>
    <n v="1455725596"/>
    <b v="0"/>
    <n v="4"/>
    <b v="0"/>
    <s v="theater/plays"/>
    <x v="1"/>
    <x v="6"/>
    <x v="3998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n v="33.333333333333336"/>
    <x v="0"/>
    <s v="USD"/>
    <n v="1427168099"/>
    <n v="1424579699"/>
    <b v="0"/>
    <n v="3"/>
    <b v="0"/>
    <s v="theater/plays"/>
    <x v="1"/>
    <x v="6"/>
    <x v="3999"/>
  </r>
  <r>
    <n v="4021"/>
    <s v="Angels in Houston"/>
    <s v="Help a group of actors end bigotry in Houston, TX by supporting a  full production of Angels in America."/>
    <n v="15000"/>
    <n v="125"/>
    <n v="8.3333333333333332E-3"/>
    <x v="2"/>
    <n v="62.5"/>
    <x v="0"/>
    <s v="USD"/>
    <n v="1414360358"/>
    <n v="1409176358"/>
    <b v="0"/>
    <n v="2"/>
    <b v="0"/>
    <s v="theater/plays"/>
    <x v="1"/>
    <x v="6"/>
    <x v="4000"/>
  </r>
  <r>
    <n v="4022"/>
    <s v="The Merchant of Venice as Shakespeare Heard It"/>
    <s v="Help us produce a video of the first Original Pronunciation Merchant of Venice."/>
    <n v="18000"/>
    <n v="12521"/>
    <n v="0.69561111111111107"/>
    <x v="2"/>
    <n v="63.558375634517766"/>
    <x v="0"/>
    <s v="USD"/>
    <n v="1422759240"/>
    <n v="1418824867"/>
    <b v="0"/>
    <n v="197"/>
    <b v="0"/>
    <s v="theater/plays"/>
    <x v="1"/>
    <x v="6"/>
    <x v="4001"/>
  </r>
  <r>
    <n v="4023"/>
    <s v="Forgive &amp; Forget"/>
    <s v="An original gospel stage play that explores the pain and hurt caused by those who struggle to forgive others!"/>
    <n v="7000"/>
    <n v="0"/>
    <n v="0"/>
    <x v="2"/>
    <e v="#DIV/0!"/>
    <x v="0"/>
    <s v="USD"/>
    <n v="1458860363"/>
    <n v="1454975963"/>
    <b v="0"/>
    <n v="0"/>
    <b v="0"/>
    <s v="theater/plays"/>
    <x v="1"/>
    <x v="6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n v="10"/>
    <x v="0"/>
    <s v="USD"/>
    <n v="1441037097"/>
    <n v="1438445097"/>
    <b v="0"/>
    <n v="1"/>
    <b v="0"/>
    <s v="theater/plays"/>
    <x v="1"/>
    <x v="6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n v="62.5"/>
    <x v="6"/>
    <s v="EUR"/>
    <n v="1437889336"/>
    <n v="1432705336"/>
    <b v="0"/>
    <n v="4"/>
    <b v="0"/>
    <s v="theater/plays"/>
    <x v="1"/>
    <x v="6"/>
    <x v="4004"/>
  </r>
  <r>
    <n v="4026"/>
    <s v="Speak to my Soul: A Montage of Voices"/>
    <s v="This is a play that voices that stories of the black experience in America using spoken word, song and dance."/>
    <n v="4000"/>
    <n v="0"/>
    <n v="0"/>
    <x v="2"/>
    <e v="#DIV/0!"/>
    <x v="0"/>
    <s v="USD"/>
    <n v="1449247439"/>
    <n v="1444059839"/>
    <b v="0"/>
    <n v="0"/>
    <b v="0"/>
    <s v="theater/plays"/>
    <x v="1"/>
    <x v="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n v="30.714285714285715"/>
    <x v="0"/>
    <s v="USD"/>
    <n v="1487811600"/>
    <n v="1486077481"/>
    <b v="0"/>
    <n v="7"/>
    <b v="0"/>
    <s v="theater/plays"/>
    <x v="1"/>
    <x v="6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n v="51"/>
    <x v="0"/>
    <s v="USD"/>
    <n v="1402007500"/>
    <n v="1399415500"/>
    <b v="0"/>
    <n v="11"/>
    <b v="0"/>
    <s v="theater/plays"/>
    <x v="1"/>
    <x v="6"/>
    <x v="4007"/>
  </r>
  <r>
    <n v="4029"/>
    <s v="Next 2 the Stage"/>
    <s v="A theater complex that educates as we entertain.  We will provide shows that inspire and theater classes that motivate."/>
    <n v="20000"/>
    <n v="0"/>
    <n v="0"/>
    <x v="2"/>
    <e v="#DIV/0!"/>
    <x v="0"/>
    <s v="USD"/>
    <n v="1450053370"/>
    <n v="1447461370"/>
    <b v="0"/>
    <n v="0"/>
    <b v="0"/>
    <s v="theater/plays"/>
    <x v="1"/>
    <x v="6"/>
    <x v="4008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n v="66.666666666666671"/>
    <x v="0"/>
    <s v="USD"/>
    <n v="1454525340"/>
    <n v="1452008599"/>
    <b v="0"/>
    <n v="6"/>
    <b v="0"/>
    <s v="theater/plays"/>
    <x v="1"/>
    <x v="6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e v="#DIV/0!"/>
    <x v="0"/>
    <s v="USD"/>
    <n v="1418914964"/>
    <n v="1414591364"/>
    <b v="0"/>
    <n v="0"/>
    <b v="0"/>
    <s v="theater/plays"/>
    <x v="1"/>
    <x v="6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n v="59"/>
    <x v="0"/>
    <s v="USD"/>
    <n v="1450211116"/>
    <n v="1445023516"/>
    <b v="0"/>
    <n v="7"/>
    <b v="0"/>
    <s v="theater/plays"/>
    <x v="1"/>
    <x v="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n v="65.340319148936175"/>
    <x v="1"/>
    <s v="GBP"/>
    <n v="1475398800"/>
    <n v="1472711224"/>
    <b v="0"/>
    <n v="94"/>
    <b v="0"/>
    <s v="theater/plays"/>
    <x v="1"/>
    <x v="6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n v="100"/>
    <x v="0"/>
    <s v="USD"/>
    <n v="1428097450"/>
    <n v="1425509050"/>
    <b v="0"/>
    <n v="2"/>
    <b v="0"/>
    <s v="theater/plays"/>
    <x v="1"/>
    <x v="6"/>
    <x v="4013"/>
  </r>
  <r>
    <n v="4035"/>
    <s v="The Lost Boy"/>
    <s v="&quot;Stories are where you go to look for the truth of your own life.&quot; (Frank Delaney)"/>
    <n v="10000"/>
    <n v="3685"/>
    <n v="0.36849999999999999"/>
    <x v="2"/>
    <n v="147.4"/>
    <x v="0"/>
    <s v="USD"/>
    <n v="1413925887"/>
    <n v="1411333887"/>
    <b v="0"/>
    <n v="25"/>
    <b v="0"/>
    <s v="theater/plays"/>
    <x v="1"/>
    <x v="6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n v="166.05882352941177"/>
    <x v="0"/>
    <s v="USD"/>
    <n v="1404253800"/>
    <n v="1402784964"/>
    <b v="0"/>
    <n v="17"/>
    <b v="0"/>
    <s v="theater/plays"/>
    <x v="1"/>
    <x v="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n v="40"/>
    <x v="0"/>
    <s v="USD"/>
    <n v="1464099900"/>
    <n v="1462585315"/>
    <b v="0"/>
    <n v="2"/>
    <b v="0"/>
    <s v="theater/plays"/>
    <x v="1"/>
    <x v="6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n v="75.25"/>
    <x v="0"/>
    <s v="USD"/>
    <n v="1413573010"/>
    <n v="1408389010"/>
    <b v="0"/>
    <n v="4"/>
    <b v="0"/>
    <s v="theater/plays"/>
    <x v="1"/>
    <x v="6"/>
    <x v="4017"/>
  </r>
  <r>
    <n v="4039"/>
    <s v="Defiant Entertainment presents: The Park Bench"/>
    <s v="Help stage an original One Act Play that brings awareness to Alzheimer's in its debut performance."/>
    <n v="500"/>
    <n v="300"/>
    <n v="0.6"/>
    <x v="2"/>
    <n v="60"/>
    <x v="0"/>
    <s v="USD"/>
    <n v="1448949540"/>
    <n v="1446048367"/>
    <b v="0"/>
    <n v="5"/>
    <b v="0"/>
    <s v="theater/plays"/>
    <x v="1"/>
    <x v="6"/>
    <x v="4018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n v="1250"/>
    <x v="0"/>
    <s v="USD"/>
    <n v="1437188400"/>
    <n v="1432100004"/>
    <b v="0"/>
    <n v="2"/>
    <b v="0"/>
    <s v="theater/plays"/>
    <x v="1"/>
    <x v="6"/>
    <x v="4019"/>
  </r>
  <r>
    <n v="4041"/>
    <s v="In the Land of Gold"/>
    <s v="A bold, colouful, vibrant play centred around the last remaining monarchy of Africa."/>
    <n v="5000"/>
    <n v="21"/>
    <n v="4.1999999999999997E-3"/>
    <x v="2"/>
    <n v="10.5"/>
    <x v="1"/>
    <s v="GBP"/>
    <n v="1473160954"/>
    <n v="1467976954"/>
    <b v="0"/>
    <n v="2"/>
    <b v="0"/>
    <s v="theater/plays"/>
    <x v="1"/>
    <x v="6"/>
    <x v="4020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n v="7"/>
    <x v="0"/>
    <s v="USD"/>
    <n v="1421781360"/>
    <n v="1419213664"/>
    <b v="0"/>
    <n v="3"/>
    <b v="0"/>
    <s v="theater/plays"/>
    <x v="1"/>
    <x v="6"/>
    <x v="4021"/>
  </r>
  <r>
    <n v="4043"/>
    <s v="Not making potato salad here!"/>
    <s v="This could be my last play, need to bring my son out to see it before it's over.  Need to fly him here from BC"/>
    <n v="300"/>
    <n v="0"/>
    <n v="0"/>
    <x v="2"/>
    <e v="#DIV/0!"/>
    <x v="5"/>
    <s v="CAD"/>
    <n v="1416524325"/>
    <n v="1415228325"/>
    <b v="0"/>
    <n v="0"/>
    <b v="0"/>
    <s v="theater/plays"/>
    <x v="1"/>
    <x v="6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n v="56.25"/>
    <x v="0"/>
    <s v="USD"/>
    <n v="1428642000"/>
    <n v="1426050982"/>
    <b v="0"/>
    <n v="4"/>
    <b v="0"/>
    <s v="theater/plays"/>
    <x v="1"/>
    <x v="6"/>
    <x v="4023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n v="1"/>
    <x v="2"/>
    <s v="AUD"/>
    <n v="1408596589"/>
    <n v="1406004589"/>
    <b v="0"/>
    <n v="1"/>
    <b v="0"/>
    <s v="theater/plays"/>
    <x v="1"/>
    <x v="6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n v="38.333333333333336"/>
    <x v="0"/>
    <s v="USD"/>
    <n v="1413992210"/>
    <n v="1411400210"/>
    <b v="0"/>
    <n v="12"/>
    <b v="0"/>
    <s v="theater/plays"/>
    <x v="1"/>
    <x v="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n v="27.5"/>
    <x v="0"/>
    <s v="USD"/>
    <n v="1420938000"/>
    <n v="1418862743"/>
    <b v="0"/>
    <n v="4"/>
    <b v="0"/>
    <s v="theater/plays"/>
    <x v="1"/>
    <x v="6"/>
    <x v="402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n v="32.978021978021978"/>
    <x v="1"/>
    <s v="GBP"/>
    <n v="1460373187"/>
    <n v="1457352787"/>
    <b v="0"/>
    <n v="91"/>
    <b v="0"/>
    <s v="theater/plays"/>
    <x v="1"/>
    <x v="6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n v="16"/>
    <x v="0"/>
    <s v="USD"/>
    <n v="1436914815"/>
    <n v="1434322815"/>
    <b v="0"/>
    <n v="1"/>
    <b v="0"/>
    <s v="theater/plays"/>
    <x v="1"/>
    <x v="6"/>
    <x v="4028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n v="1"/>
    <x v="0"/>
    <s v="USD"/>
    <n v="1414077391"/>
    <n v="1411485391"/>
    <b v="0"/>
    <n v="1"/>
    <b v="0"/>
    <s v="theater/plays"/>
    <x v="1"/>
    <x v="6"/>
    <x v="4029"/>
  </r>
  <r>
    <n v="4051"/>
    <s v="Phantom of the Kun Opera"/>
    <s v="It is a heart-breaking life story of Wu family who tries to preserve the gem of Chinese Kun Opera through generations."/>
    <n v="500"/>
    <n v="0"/>
    <n v="0"/>
    <x v="2"/>
    <e v="#DIV/0!"/>
    <x v="0"/>
    <s v="USD"/>
    <n v="1399618380"/>
    <n v="1399058797"/>
    <b v="0"/>
    <n v="0"/>
    <b v="0"/>
    <s v="theater/plays"/>
    <x v="1"/>
    <x v="6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n v="86.615384615384613"/>
    <x v="0"/>
    <s v="USD"/>
    <n v="1413234316"/>
    <n v="1408050316"/>
    <b v="0"/>
    <n v="13"/>
    <b v="0"/>
    <s v="theater/plays"/>
    <x v="1"/>
    <x v="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n v="55"/>
    <x v="1"/>
    <s v="GBP"/>
    <n v="1416081600"/>
    <n v="1413477228"/>
    <b v="0"/>
    <n v="2"/>
    <b v="0"/>
    <s v="theater/plays"/>
    <x v="1"/>
    <x v="6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e v="#DIV/0!"/>
    <x v="0"/>
    <s v="USD"/>
    <n v="1475294400"/>
    <n v="1472674285"/>
    <b v="0"/>
    <n v="0"/>
    <b v="0"/>
    <s v="theater/plays"/>
    <x v="1"/>
    <x v="6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n v="41.952380952380949"/>
    <x v="1"/>
    <s v="GBP"/>
    <n v="1403192031"/>
    <n v="1400600031"/>
    <b v="0"/>
    <n v="21"/>
    <b v="0"/>
    <s v="theater/plays"/>
    <x v="1"/>
    <x v="6"/>
    <x v="4034"/>
  </r>
  <r>
    <n v="4056"/>
    <s v="American Pride"/>
    <s v="American Pride is a play centered on the Poetry of one Iraq War veteran, and follows her journey through war and back home."/>
    <n v="1500"/>
    <n v="795"/>
    <n v="0.53"/>
    <x v="2"/>
    <n v="88.333333333333329"/>
    <x v="0"/>
    <s v="USD"/>
    <n v="1467575940"/>
    <n v="1465856639"/>
    <b v="0"/>
    <n v="9"/>
    <b v="0"/>
    <s v="theater/plays"/>
    <x v="1"/>
    <x v="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n v="129.16666666666666"/>
    <x v="1"/>
    <s v="GBP"/>
    <n v="1448492400"/>
    <n v="1446506080"/>
    <b v="0"/>
    <n v="6"/>
    <b v="0"/>
    <s v="theater/plays"/>
    <x v="1"/>
    <x v="6"/>
    <x v="403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n v="23.75"/>
    <x v="0"/>
    <s v="USD"/>
    <n v="1459483140"/>
    <n v="1458178044"/>
    <b v="0"/>
    <n v="4"/>
    <b v="0"/>
    <s v="theater/plays"/>
    <x v="1"/>
    <x v="6"/>
    <x v="3268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n v="35.714285714285715"/>
    <x v="5"/>
    <s v="CAD"/>
    <n v="1410836400"/>
    <n v="1408116152"/>
    <b v="0"/>
    <n v="7"/>
    <b v="0"/>
    <s v="theater/plays"/>
    <x v="1"/>
    <x v="6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n v="57"/>
    <x v="5"/>
    <s v="CAD"/>
    <n v="1403539200"/>
    <n v="1400604056"/>
    <b v="0"/>
    <n v="5"/>
    <b v="0"/>
    <s v="theater/plays"/>
    <x v="1"/>
    <x v="6"/>
    <x v="4038"/>
  </r>
  <r>
    <n v="4061"/>
    <s v="PRODUCE the Stage Play SKYLAR'S SYNDROME by Gavin Kayner"/>
    <s v="SKYLAR'S SYNDROME is a tremendous psychodrama by master playwright Gavin Kayner!"/>
    <n v="525"/>
    <n v="0"/>
    <n v="0"/>
    <x v="2"/>
    <e v="#DIV/0!"/>
    <x v="0"/>
    <s v="USD"/>
    <n v="1461205423"/>
    <n v="1456025023"/>
    <b v="0"/>
    <n v="0"/>
    <b v="0"/>
    <s v="theater/plays"/>
    <x v="1"/>
    <x v="6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n v="163.33333333333334"/>
    <x v="0"/>
    <s v="USD"/>
    <n v="1467481468"/>
    <n v="1464889468"/>
    <b v="0"/>
    <n v="3"/>
    <b v="0"/>
    <s v="theater/plays"/>
    <x v="1"/>
    <x v="6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n v="15"/>
    <x v="1"/>
    <s v="GBP"/>
    <n v="1403886084"/>
    <n v="1401294084"/>
    <b v="0"/>
    <n v="9"/>
    <b v="0"/>
    <s v="theater/plays"/>
    <x v="1"/>
    <x v="6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n v="64.166666666666671"/>
    <x v="2"/>
    <s v="AUD"/>
    <n v="1430316426"/>
    <n v="1427724426"/>
    <b v="0"/>
    <n v="6"/>
    <b v="0"/>
    <s v="theater/plays"/>
    <x v="1"/>
    <x v="6"/>
    <x v="4042"/>
  </r>
  <r>
    <n v="4065"/>
    <s v="A Midsummer's Night's Dream"/>
    <s v="A classical/ fantasy version of midsummers done by professionally trained actors in Tulsa!"/>
    <n v="4000"/>
    <n v="27"/>
    <n v="6.7499999999999999E-3"/>
    <x v="2"/>
    <n v="6.75"/>
    <x v="0"/>
    <s v="USD"/>
    <n v="1407883811"/>
    <n v="1405291811"/>
    <b v="0"/>
    <n v="4"/>
    <b v="0"/>
    <s v="theater/plays"/>
    <x v="1"/>
    <x v="6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n v="25"/>
    <x v="0"/>
    <s v="USD"/>
    <n v="1463619388"/>
    <n v="1461027388"/>
    <b v="0"/>
    <n v="1"/>
    <b v="0"/>
    <s v="theater/plays"/>
    <x v="1"/>
    <x v="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n v="179.11764705882354"/>
    <x v="0"/>
    <s v="USD"/>
    <n v="1443408550"/>
    <n v="1439952550"/>
    <b v="0"/>
    <n v="17"/>
    <b v="0"/>
    <s v="theater/plays"/>
    <x v="1"/>
    <x v="6"/>
    <x v="4045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n v="34.950000000000003"/>
    <x v="0"/>
    <s v="USD"/>
    <n v="1484348700"/>
    <n v="1481756855"/>
    <b v="0"/>
    <n v="1"/>
    <b v="0"/>
    <s v="theater/plays"/>
    <x v="1"/>
    <x v="6"/>
    <x v="404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n v="33.07692307692308"/>
    <x v="1"/>
    <s v="GBP"/>
    <n v="1425124800"/>
    <n v="1421596356"/>
    <b v="0"/>
    <n v="13"/>
    <b v="0"/>
    <s v="theater/plays"/>
    <x v="1"/>
    <x v="6"/>
    <x v="4047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n v="27.5"/>
    <x v="0"/>
    <s v="USD"/>
    <n v="1425178800"/>
    <n v="1422374420"/>
    <b v="0"/>
    <n v="6"/>
    <b v="0"/>
    <s v="theater/plays"/>
    <x v="1"/>
    <x v="6"/>
    <x v="4048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e v="#DIV/0!"/>
    <x v="14"/>
    <s v="MXN"/>
    <n v="1482779931"/>
    <n v="1480187931"/>
    <b v="0"/>
    <n v="0"/>
    <b v="0"/>
    <s v="theater/plays"/>
    <x v="1"/>
    <x v="6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n v="2"/>
    <x v="1"/>
    <s v="GBP"/>
    <n v="1408646111"/>
    <n v="1403462111"/>
    <b v="0"/>
    <n v="2"/>
    <b v="0"/>
    <s v="theater/plays"/>
    <x v="1"/>
    <x v="6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n v="18.5"/>
    <x v="0"/>
    <s v="USD"/>
    <n v="1431144000"/>
    <n v="1426407426"/>
    <b v="0"/>
    <n v="2"/>
    <b v="0"/>
    <s v="theater/plays"/>
    <x v="1"/>
    <x v="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n v="35"/>
    <x v="1"/>
    <s v="GBP"/>
    <n v="1446732975"/>
    <n v="1444137375"/>
    <b v="0"/>
    <n v="21"/>
    <b v="0"/>
    <s v="theater/plays"/>
    <x v="1"/>
    <x v="6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n v="44.307692307692307"/>
    <x v="1"/>
    <s v="GBP"/>
    <n v="1404149280"/>
    <n v="1400547969"/>
    <b v="0"/>
    <n v="13"/>
    <b v="0"/>
    <s v="theater/plays"/>
    <x v="1"/>
    <x v="6"/>
    <x v="405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e v="#DIV/0!"/>
    <x v="0"/>
    <s v="USD"/>
    <n v="1413921060"/>
    <n v="1411499149"/>
    <b v="0"/>
    <n v="0"/>
    <b v="0"/>
    <s v="theater/plays"/>
    <x v="1"/>
    <x v="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n v="222.5"/>
    <x v="0"/>
    <s v="USD"/>
    <n v="1482339794"/>
    <n v="1479747794"/>
    <b v="0"/>
    <n v="6"/>
    <b v="0"/>
    <s v="theater/plays"/>
    <x v="1"/>
    <x v="6"/>
    <x v="4055"/>
  </r>
  <r>
    <n v="4078"/>
    <s v="Theatre Memoire"/>
    <s v="Theatre Memoire are a High Wycombe based theatre company. Performing plays about multi-culturalism and interconectedness."/>
    <n v="250"/>
    <n v="0"/>
    <n v="0"/>
    <x v="2"/>
    <e v="#DIV/0!"/>
    <x v="1"/>
    <s v="GBP"/>
    <n v="1485543242"/>
    <n v="1482951242"/>
    <b v="0"/>
    <n v="0"/>
    <b v="0"/>
    <s v="theater/plays"/>
    <x v="1"/>
    <x v="6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n v="5"/>
    <x v="0"/>
    <s v="USD"/>
    <n v="1466375521"/>
    <n v="1463783521"/>
    <b v="0"/>
    <n v="1"/>
    <b v="0"/>
    <s v="theater/plays"/>
    <x v="1"/>
    <x v="6"/>
    <x v="4057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e v="#DIV/0!"/>
    <x v="0"/>
    <s v="USD"/>
    <n v="1465930440"/>
    <n v="1463849116"/>
    <b v="0"/>
    <n v="0"/>
    <b v="0"/>
    <s v="theater/plays"/>
    <x v="1"/>
    <x v="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n v="29.166666666666668"/>
    <x v="0"/>
    <s v="USD"/>
    <n v="1425819425"/>
    <n v="1423231025"/>
    <b v="0"/>
    <n v="12"/>
    <b v="0"/>
    <s v="theater/plays"/>
    <x v="1"/>
    <x v="6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n v="1.5"/>
    <x v="0"/>
    <s v="USD"/>
    <n v="1447542000"/>
    <n v="1446179553"/>
    <b v="0"/>
    <n v="2"/>
    <b v="0"/>
    <s v="theater/plays"/>
    <x v="1"/>
    <x v="6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n v="126.5"/>
    <x v="0"/>
    <s v="USD"/>
    <n v="1452795416"/>
    <n v="1450203416"/>
    <b v="0"/>
    <n v="6"/>
    <b v="0"/>
    <s v="theater/plays"/>
    <x v="1"/>
    <x v="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n v="10"/>
    <x v="13"/>
    <s v="EUR"/>
    <n v="1476008906"/>
    <n v="1473416906"/>
    <b v="0"/>
    <n v="1"/>
    <b v="0"/>
    <s v="theater/plays"/>
    <x v="1"/>
    <x v="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n v="10"/>
    <x v="0"/>
    <s v="USD"/>
    <n v="1427169540"/>
    <n v="1424701775"/>
    <b v="0"/>
    <n v="1"/>
    <b v="0"/>
    <s v="theater/plays"/>
    <x v="1"/>
    <x v="6"/>
    <x v="4063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n v="9.4"/>
    <x v="0"/>
    <s v="USD"/>
    <n v="1448078400"/>
    <n v="1445985299"/>
    <b v="0"/>
    <n v="5"/>
    <b v="0"/>
    <s v="theater/plays"/>
    <x v="1"/>
    <x v="6"/>
    <x v="4064"/>
  </r>
  <r>
    <n v="4087"/>
    <s v="Stage Production &quot;The Nail Shop&quot;"/>
    <s v="Comedy Stage Play"/>
    <n v="9600"/>
    <n v="0"/>
    <n v="0"/>
    <x v="2"/>
    <e v="#DIV/0!"/>
    <x v="0"/>
    <s v="USD"/>
    <n v="1468777786"/>
    <n v="1466185786"/>
    <b v="0"/>
    <n v="0"/>
    <b v="0"/>
    <s v="theater/plays"/>
    <x v="1"/>
    <x v="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n v="72"/>
    <x v="1"/>
    <s v="GBP"/>
    <n v="1421403960"/>
    <n v="1418827324"/>
    <b v="0"/>
    <n v="3"/>
    <b v="0"/>
    <s v="theater/plays"/>
    <x v="1"/>
    <x v="6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n v="30"/>
    <x v="0"/>
    <s v="USD"/>
    <n v="1433093700"/>
    <n v="1430242488"/>
    <b v="0"/>
    <n v="8"/>
    <b v="0"/>
    <s v="theater/plays"/>
    <x v="1"/>
    <x v="6"/>
    <x v="4067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n v="10.666666666666666"/>
    <x v="0"/>
    <s v="USD"/>
    <n v="1438959600"/>
    <n v="1437754137"/>
    <b v="0"/>
    <n v="3"/>
    <b v="0"/>
    <s v="theater/plays"/>
    <x v="1"/>
    <x v="6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n v="25.5"/>
    <x v="0"/>
    <s v="USD"/>
    <n v="1421410151"/>
    <n v="1418818151"/>
    <b v="0"/>
    <n v="8"/>
    <b v="0"/>
    <s v="theater/plays"/>
    <x v="1"/>
    <x v="6"/>
    <x v="4069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n v="20"/>
    <x v="0"/>
    <s v="USD"/>
    <n v="1428205247"/>
    <n v="1423024847"/>
    <b v="0"/>
    <n v="1"/>
    <b v="0"/>
    <s v="theater/plays"/>
    <x v="1"/>
    <x v="6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n v="15"/>
    <x v="1"/>
    <s v="GBP"/>
    <n v="1440272093"/>
    <n v="1435088093"/>
    <b v="0"/>
    <n v="4"/>
    <b v="0"/>
    <s v="theater/plays"/>
    <x v="1"/>
    <x v="6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n v="91.25"/>
    <x v="0"/>
    <s v="USD"/>
    <n v="1413953940"/>
    <n v="1410141900"/>
    <b v="0"/>
    <n v="8"/>
    <b v="0"/>
    <s v="theater/plays"/>
    <x v="1"/>
    <x v="6"/>
    <x v="4072"/>
  </r>
  <r>
    <n v="4095"/>
    <s v="LOPE ENAMORADO"/>
    <s v="Proyecto teatral dirigido por MartÃ­n Acosta que habla y reflexiona sobre el amor y su naturaleza."/>
    <n v="30000"/>
    <n v="800"/>
    <n v="2.6666666666666668E-2"/>
    <x v="2"/>
    <n v="800"/>
    <x v="14"/>
    <s v="MXN"/>
    <n v="1482108350"/>
    <n v="1479516350"/>
    <b v="0"/>
    <n v="1"/>
    <b v="0"/>
    <s v="theater/plays"/>
    <x v="1"/>
    <x v="6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n v="80"/>
    <x v="1"/>
    <s v="GBP"/>
    <n v="1488271860"/>
    <n v="1484484219"/>
    <b v="0"/>
    <n v="5"/>
    <b v="0"/>
    <s v="theater/plays"/>
    <x v="1"/>
    <x v="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e v="#DIV/0!"/>
    <x v="1"/>
    <s v="GBP"/>
    <n v="1454284500"/>
    <n v="1449431237"/>
    <b v="0"/>
    <n v="0"/>
    <b v="0"/>
    <s v="theater/plays"/>
    <x v="1"/>
    <x v="6"/>
    <x v="4075"/>
  </r>
  <r>
    <n v="4098"/>
    <s v="Life is simple"/>
    <s v="Community Youth play, written by and performed by the youth about finding joy in the simple things in life"/>
    <n v="75000"/>
    <n v="0"/>
    <n v="0"/>
    <x v="2"/>
    <e v="#DIV/0!"/>
    <x v="0"/>
    <s v="USD"/>
    <n v="1465060797"/>
    <n v="1462468797"/>
    <b v="0"/>
    <n v="0"/>
    <b v="0"/>
    <s v="theater/plays"/>
    <x v="1"/>
    <x v="6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n v="50"/>
    <x v="0"/>
    <s v="USD"/>
    <n v="1472847873"/>
    <n v="1468959873"/>
    <b v="0"/>
    <n v="1"/>
    <b v="0"/>
    <s v="theater/plays"/>
    <x v="1"/>
    <x v="6"/>
    <x v="4077"/>
  </r>
  <r>
    <n v="4100"/>
    <s v="America is at the Mall: A Play in Three Acts"/>
    <s v="How does war change a family?  A peek into one family's kitchen as their soldier fights in Iraq."/>
    <n v="270"/>
    <n v="0"/>
    <n v="0"/>
    <x v="2"/>
    <e v="#DIV/0!"/>
    <x v="0"/>
    <s v="USD"/>
    <n v="1414205990"/>
    <n v="1413341990"/>
    <b v="0"/>
    <n v="0"/>
    <b v="0"/>
    <s v="theater/plays"/>
    <x v="1"/>
    <x v="6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e v="#DIV/0!"/>
    <x v="0"/>
    <s v="USD"/>
    <n v="1485380482"/>
    <n v="1482788482"/>
    <b v="0"/>
    <n v="0"/>
    <b v="0"/>
    <s v="theater/plays"/>
    <x v="1"/>
    <x v="6"/>
    <x v="4079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n v="22.833333333333332"/>
    <x v="0"/>
    <s v="USD"/>
    <n v="1463343673"/>
    <n v="1460751673"/>
    <b v="0"/>
    <n v="6"/>
    <b v="0"/>
    <s v="theater/plays"/>
    <x v="1"/>
    <x v="6"/>
    <x v="4080"/>
  </r>
  <r>
    <n v="4103"/>
    <s v="Weather Men"/>
    <s v="Weather Men is a play, written by Nathan Black.  A comedy/drama that explores the question of 'why people stay together?'"/>
    <n v="1000"/>
    <n v="100"/>
    <n v="0.1"/>
    <x v="2"/>
    <n v="16.666666666666668"/>
    <x v="0"/>
    <s v="USD"/>
    <n v="1440613920"/>
    <n v="1435953566"/>
    <b v="0"/>
    <n v="6"/>
    <b v="0"/>
    <s v="theater/plays"/>
    <x v="1"/>
    <x v="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n v="45.785714285714285"/>
    <x v="2"/>
    <s v="AUD"/>
    <n v="1477550434"/>
    <n v="1474958434"/>
    <b v="0"/>
    <n v="14"/>
    <b v="0"/>
    <s v="theater/plays"/>
    <x v="1"/>
    <x v="6"/>
    <x v="4082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n v="383.33333333333331"/>
    <x v="14"/>
    <s v="MXN"/>
    <n v="1482711309"/>
    <n v="1479860109"/>
    <b v="0"/>
    <n v="6"/>
    <b v="0"/>
    <s v="theater/plays"/>
    <x v="1"/>
    <x v="6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n v="106.96969696969697"/>
    <x v="0"/>
    <s v="USD"/>
    <n v="1427936400"/>
    <n v="1424221866"/>
    <b v="0"/>
    <n v="33"/>
    <b v="0"/>
    <s v="theater/plays"/>
    <x v="1"/>
    <x v="6"/>
    <x v="4084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n v="10.25"/>
    <x v="0"/>
    <s v="USD"/>
    <n v="1411596001"/>
    <n v="1409608801"/>
    <b v="0"/>
    <n v="4"/>
    <b v="0"/>
    <s v="theater/plays"/>
    <x v="1"/>
    <x v="6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n v="59"/>
    <x v="0"/>
    <s v="USD"/>
    <n v="1488517200"/>
    <n v="1485909937"/>
    <b v="0"/>
    <n v="1"/>
    <b v="0"/>
    <s v="theater/plays"/>
    <x v="1"/>
    <x v="6"/>
    <x v="4086"/>
  </r>
  <r>
    <n v="4109"/>
    <s v="Jack the Lad"/>
    <s v="Jack the Lad - a new play that explores how far the boundaries of friendship will stretch when morality and loyalties clash."/>
    <n v="500"/>
    <n v="0"/>
    <n v="0"/>
    <x v="2"/>
    <e v="#DIV/0!"/>
    <x v="1"/>
    <s v="GBP"/>
    <n v="1448805404"/>
    <n v="1446209804"/>
    <b v="0"/>
    <n v="0"/>
    <b v="0"/>
    <s v="theater/plays"/>
    <x v="1"/>
    <x v="6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n v="14.333333333333334"/>
    <x v="1"/>
    <s v="GBP"/>
    <n v="1469113351"/>
    <n v="1463929351"/>
    <b v="0"/>
    <n v="6"/>
    <b v="0"/>
    <s v="theater/plays"/>
    <x v="1"/>
    <x v="6"/>
    <x v="4088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n v="15.666666666666666"/>
    <x v="0"/>
    <s v="USD"/>
    <n v="1424747740"/>
    <n v="1422155740"/>
    <b v="0"/>
    <n v="6"/>
    <b v="0"/>
    <s v="theater/plays"/>
    <x v="1"/>
    <x v="6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n v="1"/>
    <x v="17"/>
    <s v="EUR"/>
    <n v="1456617600"/>
    <n v="1454280186"/>
    <b v="0"/>
    <n v="1"/>
    <b v="0"/>
    <s v="theater/plays"/>
    <x v="1"/>
    <x v="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n v="1"/>
    <x v="0"/>
    <s v="USD"/>
    <n v="1452234840"/>
    <n v="1450619123"/>
    <b v="0"/>
    <n v="3"/>
    <b v="0"/>
    <s v="theater/plays"/>
    <x v="1"/>
    <x v="6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n v="63.917582417582416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n v="1.4260827250608272"/>
    <x v="0"/>
    <n v="185.48101265822785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n v="1.05"/>
    <x v="0"/>
    <n v="15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n v="69.266666666666666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n v="190.55028169014085"/>
    <s v="US"/>
    <s v="USD"/>
    <n v="1450555279"/>
    <n v="1447963279"/>
    <b v="0"/>
    <n v="284"/>
    <b v="1"/>
    <s v="film &amp; video/television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n v="93.40425531914893"/>
    <s v="US"/>
    <s v="USD"/>
    <n v="1469770500"/>
    <n v="1468362207"/>
    <b v="0"/>
    <n v="47"/>
    <b v="1"/>
    <s v="film &amp; video/television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n v="146.87931034482759"/>
    <s v="US"/>
    <s v="USD"/>
    <n v="1402710250"/>
    <n v="1401846250"/>
    <b v="0"/>
    <n v="58"/>
    <b v="1"/>
    <s v="film &amp; video/television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n v="159.82456140350877"/>
    <s v="US"/>
    <s v="USD"/>
    <n v="1467680867"/>
    <n v="1464224867"/>
    <b v="0"/>
    <n v="57"/>
    <b v="1"/>
    <s v="film &amp; video/television"/>
    <x v="0"/>
    <s v="television"/>
    <x v="7"/>
    <x v="7"/>
  </r>
  <r>
    <n v="8"/>
    <s v="Sizzling in the Kitchen Flynn Style"/>
    <s v="Help us raise the funds to film our pilot episode!"/>
    <n v="3500"/>
    <n v="3501.52"/>
    <n v="1.0004342857142856"/>
    <x v="0"/>
    <n v="291.79333333333335"/>
    <s v="US"/>
    <s v="USD"/>
    <n v="1460754000"/>
    <n v="1460155212"/>
    <b v="0"/>
    <n v="12"/>
    <b v="1"/>
    <s v="film &amp; video/television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n v="31.499500000000001"/>
    <s v="US"/>
    <s v="USD"/>
    <n v="1460860144"/>
    <n v="1458268144"/>
    <b v="0"/>
    <n v="20"/>
    <b v="1"/>
    <s v="film &amp; video/television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n v="158.68421052631578"/>
    <s v="US"/>
    <s v="USD"/>
    <n v="1403660279"/>
    <n v="1400636279"/>
    <b v="0"/>
    <n v="19"/>
    <b v="1"/>
    <s v="film &amp; video/television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n v="80.333333333333329"/>
    <s v="US"/>
    <s v="USD"/>
    <n v="1471834800"/>
    <n v="1469126462"/>
    <b v="0"/>
    <n v="75"/>
    <b v="1"/>
    <s v="film &amp; video/television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n v="59.961305925030231"/>
    <s v="US"/>
    <s v="USD"/>
    <n v="1405479600"/>
    <n v="1401642425"/>
    <b v="0"/>
    <n v="827"/>
    <b v="1"/>
    <s v="film &amp; video/television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n v="1.5997142857142856"/>
    <x v="0"/>
    <n v="109.78431372549019"/>
    <s v="US"/>
    <s v="USD"/>
    <n v="1466713620"/>
    <n v="1463588109"/>
    <b v="0"/>
    <n v="51"/>
    <b v="1"/>
    <s v="film &amp; video/television"/>
    <x v="0"/>
    <s v="television"/>
    <x v="13"/>
    <x v="13"/>
  </r>
  <r>
    <n v="14"/>
    <s v="3010 | Sci-fi Series"/>
    <s v="A highly charged post apocalyptic sci fi series that pulls no punches!"/>
    <n v="6000"/>
    <n v="6056"/>
    <n v="1.0093333333333334"/>
    <x v="0"/>
    <n v="147.70731707317074"/>
    <s v="AU"/>
    <s v="AUD"/>
    <n v="1405259940"/>
    <n v="1403051888"/>
    <b v="0"/>
    <n v="41"/>
    <b v="1"/>
    <s v="film &amp; video/television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n v="21.755102040816325"/>
    <s v="ES"/>
    <s v="EUR"/>
    <n v="1443384840"/>
    <n v="1441790658"/>
    <b v="0"/>
    <n v="98"/>
    <b v="1"/>
    <s v="film &amp; video/television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n v="171.84285714285716"/>
    <s v="US"/>
    <s v="USD"/>
    <n v="1402896600"/>
    <n v="1398971211"/>
    <b v="0"/>
    <n v="70"/>
    <b v="1"/>
    <s v="film &amp; video/television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n v="41.944444444444443"/>
    <s v="GB"/>
    <s v="GBP"/>
    <n v="1415126022"/>
    <n v="1412530422"/>
    <b v="0"/>
    <n v="36"/>
    <b v="1"/>
    <s v="film &amp; video/television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n v="93.264122807017543"/>
    <s v="US"/>
    <s v="USD"/>
    <n v="1410958856"/>
    <n v="1408366856"/>
    <b v="0"/>
    <n v="342"/>
    <b v="1"/>
    <s v="film &amp; video/television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n v="56.136363636363633"/>
    <s v="US"/>
    <s v="USD"/>
    <n v="1437420934"/>
    <n v="1434828934"/>
    <b v="0"/>
    <n v="22"/>
    <b v="1"/>
    <s v="film &amp; video/television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n v="1.002"/>
    <x v="0"/>
    <n v="80.16"/>
    <s v="US"/>
    <s v="USD"/>
    <n v="1442167912"/>
    <n v="1436983912"/>
    <b v="0"/>
    <n v="25"/>
    <b v="1"/>
    <s v="film &amp; video/television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n v="199.9009900990099"/>
    <s v="US"/>
    <s v="USD"/>
    <n v="1411743789"/>
    <n v="1409151789"/>
    <b v="0"/>
    <n v="101"/>
    <b v="1"/>
    <s v="film &amp; video/television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n v="1.1714285714285715"/>
    <x v="0"/>
    <n v="51.25"/>
    <s v="US"/>
    <s v="USD"/>
    <n v="1420099140"/>
    <n v="1418766740"/>
    <b v="0"/>
    <n v="8"/>
    <b v="1"/>
    <s v="film &amp; video/television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n v="103.04347826086956"/>
    <s v="US"/>
    <s v="USD"/>
    <n v="1430407200"/>
    <n v="1428086501"/>
    <b v="0"/>
    <n v="23"/>
    <b v="1"/>
    <s v="film &amp; video/television"/>
    <x v="0"/>
    <s v="television"/>
    <x v="23"/>
    <x v="23"/>
  </r>
  <r>
    <n v="24"/>
    <s v="Bring STL Up Late to TV"/>
    <s v="STL Up Late is a weekly late night comedy talk show for St. Louis television."/>
    <n v="35000"/>
    <n v="38082.69"/>
    <n v="1.0880768571428572"/>
    <x v="0"/>
    <n v="66.346149825783982"/>
    <s v="US"/>
    <s v="USD"/>
    <n v="1442345940"/>
    <n v="1439494863"/>
    <b v="0"/>
    <n v="574"/>
    <b v="1"/>
    <s v="film &amp; video/television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n v="57.142857142857146"/>
    <s v="US"/>
    <s v="USD"/>
    <n v="1452299761"/>
    <n v="1447115761"/>
    <b v="0"/>
    <n v="14"/>
    <b v="1"/>
    <s v="film &amp; video/television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n v="1.552"/>
    <x v="0"/>
    <n v="102.10526315789474"/>
    <s v="US"/>
    <s v="USD"/>
    <n v="1408278144"/>
    <n v="1404822144"/>
    <b v="0"/>
    <n v="19"/>
    <b v="1"/>
    <s v="film &amp; video/television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n v="148.96666666666667"/>
    <s v="NZ"/>
    <s v="NZD"/>
    <n v="1416113833"/>
    <n v="1413518233"/>
    <b v="0"/>
    <n v="150"/>
    <b v="1"/>
    <s v="film &amp; video/television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n v="1.0035000000000001"/>
    <x v="0"/>
    <n v="169.6056338028169"/>
    <s v="US"/>
    <s v="USD"/>
    <n v="1450307284"/>
    <n v="1447715284"/>
    <b v="0"/>
    <n v="71"/>
    <b v="1"/>
    <s v="film &amp; video/television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n v="31.623931623931625"/>
    <s v="GB"/>
    <s v="GBP"/>
    <n v="1406045368"/>
    <n v="1403453368"/>
    <b v="0"/>
    <n v="117"/>
    <b v="1"/>
    <s v="film &amp; video/television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n v="76.45264150943396"/>
    <s v="US"/>
    <s v="USD"/>
    <n v="1408604515"/>
    <n v="1406012515"/>
    <b v="0"/>
    <n v="53"/>
    <b v="1"/>
    <s v="film &amp; video/television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n v="1"/>
    <x v="0"/>
    <n v="13"/>
    <s v="US"/>
    <s v="USD"/>
    <n v="1453748434"/>
    <n v="1452193234"/>
    <b v="0"/>
    <n v="1"/>
    <b v="1"/>
    <s v="film &amp; video/television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n v="320.44943820224717"/>
    <s v="US"/>
    <s v="USD"/>
    <n v="1463111940"/>
    <n v="1459523017"/>
    <b v="0"/>
    <n v="89"/>
    <b v="1"/>
    <s v="film &amp; video/television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n v="83.75"/>
    <s v="US"/>
    <s v="USD"/>
    <n v="1447001501"/>
    <n v="1444405901"/>
    <b v="0"/>
    <n v="64"/>
    <b v="1"/>
    <s v="film &amp; video/television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n v="49.882352941176471"/>
    <s v="US"/>
    <s v="USD"/>
    <n v="1407224601"/>
    <n v="1405928601"/>
    <b v="0"/>
    <n v="68"/>
    <b v="1"/>
    <s v="film &amp; video/television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n v="59.464285714285715"/>
    <s v="US"/>
    <s v="USD"/>
    <n v="1430179200"/>
    <n v="1428130814"/>
    <b v="0"/>
    <n v="28"/>
    <b v="1"/>
    <s v="film &amp; video/television"/>
    <x v="0"/>
    <s v="television"/>
    <x v="35"/>
    <x v="35"/>
  </r>
  <r>
    <n v="36"/>
    <s v="THE LISTENING BOX"/>
    <s v="A modern day priest makes an unusual discovery, setting off a chain of events."/>
    <n v="6000"/>
    <n v="8529"/>
    <n v="1.4215"/>
    <x v="0"/>
    <n v="193.84090909090909"/>
    <s v="US"/>
    <s v="USD"/>
    <n v="1428128525"/>
    <n v="1425540125"/>
    <b v="0"/>
    <n v="44"/>
    <b v="1"/>
    <s v="film &amp; video/television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n v="159.51383399209487"/>
    <s v="US"/>
    <s v="USD"/>
    <n v="1425055079"/>
    <n v="1422463079"/>
    <b v="0"/>
    <n v="253"/>
    <b v="1"/>
    <s v="film &amp; video/television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n v="1.1004"/>
    <x v="0"/>
    <n v="41.68181818181818"/>
    <s v="US"/>
    <s v="USD"/>
    <n v="1368235344"/>
    <n v="1365643344"/>
    <b v="0"/>
    <n v="66"/>
    <b v="1"/>
    <s v="film &amp; video/television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n v="150.89861751152074"/>
    <s v="GB"/>
    <s v="GBP"/>
    <n v="1401058740"/>
    <n v="1398388068"/>
    <b v="0"/>
    <n v="217"/>
    <b v="1"/>
    <s v="film &amp; video/television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n v="126.6875"/>
    <s v="US"/>
    <s v="USD"/>
    <n v="1403150400"/>
    <n v="1401426488"/>
    <b v="0"/>
    <n v="16"/>
    <b v="1"/>
    <s v="film &amp; video/television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n v="105.26315789473684"/>
    <s v="US"/>
    <s v="USD"/>
    <n v="1412516354"/>
    <n v="1409924354"/>
    <b v="0"/>
    <n v="19"/>
    <b v="1"/>
    <s v="film &amp; video/television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n v="117.51479289940828"/>
    <s v="US"/>
    <s v="USD"/>
    <n v="1419780026"/>
    <n v="1417188026"/>
    <b v="0"/>
    <n v="169"/>
    <b v="1"/>
    <s v="film &amp; video/television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n v="117.36121673003802"/>
    <s v="US"/>
    <s v="USD"/>
    <n v="1405209600"/>
    <n v="1402599486"/>
    <b v="0"/>
    <n v="263"/>
    <b v="1"/>
    <s v="film &amp; video/television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n v="133.33333333333334"/>
    <s v="US"/>
    <s v="USD"/>
    <n v="1412648537"/>
    <n v="1408760537"/>
    <b v="0"/>
    <n v="15"/>
    <b v="1"/>
    <s v="film &amp; video/television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n v="98.360655737704917"/>
    <s v="US"/>
    <s v="USD"/>
    <n v="1461769107"/>
    <n v="1459177107"/>
    <b v="0"/>
    <n v="61"/>
    <b v="1"/>
    <s v="film &amp; video/television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n v="194.44444444444446"/>
    <s v="AU"/>
    <s v="AUD"/>
    <n v="1450220974"/>
    <n v="1447628974"/>
    <b v="0"/>
    <n v="45"/>
    <b v="1"/>
    <s v="film &amp; video/television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n v="76.865000000000009"/>
    <s v="US"/>
    <s v="USD"/>
    <n v="1419021607"/>
    <n v="1413834007"/>
    <b v="0"/>
    <n v="70"/>
    <b v="1"/>
    <s v="film &amp; video/television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n v="56.815789473684212"/>
    <s v="GB"/>
    <s v="GBP"/>
    <n v="1425211200"/>
    <n v="1422534260"/>
    <b v="0"/>
    <n v="38"/>
    <b v="1"/>
    <s v="film &amp; video/television"/>
    <x v="0"/>
    <s v="television"/>
    <x v="48"/>
    <x v="48"/>
  </r>
  <r>
    <n v="49"/>
    <s v="Driving Jersey - Season Five"/>
    <s v="Driving Jersey is real people telling real stories."/>
    <n v="12000"/>
    <n v="12000"/>
    <n v="1"/>
    <x v="0"/>
    <n v="137.93103448275863"/>
    <s v="US"/>
    <s v="USD"/>
    <n v="1445660045"/>
    <n v="1443068045"/>
    <b v="0"/>
    <n v="87"/>
    <b v="1"/>
    <s v="film &amp; video/television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n v="1"/>
    <x v="0"/>
    <n v="27.272727272727273"/>
    <s v="GB"/>
    <s v="GBP"/>
    <n v="1422637200"/>
    <n v="1419271458"/>
    <b v="0"/>
    <n v="22"/>
    <b v="1"/>
    <s v="film &amp; video/television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n v="118.33613445378151"/>
    <s v="US"/>
    <s v="USD"/>
    <n v="1439245037"/>
    <n v="1436653037"/>
    <b v="0"/>
    <n v="119"/>
    <b v="1"/>
    <s v="film &amp; video/television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n v="223.48076923076923"/>
    <s v="US"/>
    <s v="USD"/>
    <n v="1405615846"/>
    <n v="1403023846"/>
    <b v="0"/>
    <n v="52"/>
    <b v="1"/>
    <s v="film &amp; video/television"/>
    <x v="0"/>
    <s v="television"/>
    <x v="52"/>
    <x v="52"/>
  </r>
  <r>
    <n v="53"/>
    <s v="Rolling out Vegan Mashup's Season 2"/>
    <s v="Delicious TV's Vegan Mashup launching season two on public television"/>
    <n v="3000"/>
    <n v="3289"/>
    <n v="1.0963333333333334"/>
    <x v="0"/>
    <n v="28.111111111111111"/>
    <s v="US"/>
    <s v="USD"/>
    <n v="1396648800"/>
    <n v="1395407445"/>
    <b v="0"/>
    <n v="117"/>
    <b v="1"/>
    <s v="film &amp; video/television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n v="194.23076923076923"/>
    <s v="US"/>
    <s v="USD"/>
    <n v="1451063221"/>
    <n v="1448471221"/>
    <b v="0"/>
    <n v="52"/>
    <b v="1"/>
    <s v="film &amp; video/television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n v="128.95348837209303"/>
    <s v="US"/>
    <s v="USD"/>
    <n v="1464390916"/>
    <n v="1462576516"/>
    <b v="0"/>
    <n v="86"/>
    <b v="1"/>
    <s v="film &amp; video/television"/>
    <x v="0"/>
    <s v="television"/>
    <x v="55"/>
    <x v="55"/>
  </r>
  <r>
    <n v="56"/>
    <s v="Voxwomen Cycling Show"/>
    <s v="We want to see more women's cycling on TV - and we need your help to make it happen!"/>
    <n v="8000"/>
    <n v="8581"/>
    <n v="1.0726249999999999"/>
    <x v="0"/>
    <n v="49.316091954022987"/>
    <s v="GB"/>
    <s v="GBP"/>
    <n v="1433779200"/>
    <n v="1432559424"/>
    <b v="0"/>
    <n v="174"/>
    <b v="1"/>
    <s v="film &amp; video/television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n v="221.52173913043478"/>
    <s v="US"/>
    <s v="USD"/>
    <n v="1429991962"/>
    <n v="1427399962"/>
    <b v="0"/>
    <n v="69"/>
    <b v="1"/>
    <s v="film &amp; video/television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n v="1.0290999999999999"/>
    <x v="0"/>
    <n v="137.21333333333334"/>
    <s v="US"/>
    <s v="USD"/>
    <n v="1416423172"/>
    <n v="1413827572"/>
    <b v="0"/>
    <n v="75"/>
    <b v="1"/>
    <s v="film &amp; video/television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n v="606.82242424242418"/>
    <s v="US"/>
    <s v="USD"/>
    <n v="1442264400"/>
    <n v="1439530776"/>
    <b v="0"/>
    <n v="33"/>
    <b v="1"/>
    <s v="film &amp; video/television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n v="43.040092592592593"/>
    <s v="GB"/>
    <s v="GBP"/>
    <n v="1395532800"/>
    <n v="1393882717"/>
    <b v="0"/>
    <n v="108"/>
    <b v="1"/>
    <s v="film &amp; video/shorts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n v="322.39130434782606"/>
    <s v="US"/>
    <s v="USD"/>
    <n v="1370547157"/>
    <n v="1368646357"/>
    <b v="0"/>
    <n v="23"/>
    <b v="1"/>
    <s v="film &amp; video/shorts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n v="96.708333333333329"/>
    <s v="US"/>
    <s v="USD"/>
    <n v="1362337878"/>
    <n v="1360177878"/>
    <b v="0"/>
    <n v="48"/>
    <b v="1"/>
    <s v="film &amp; video/shorts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n v="35.474531249999998"/>
    <s v="US"/>
    <s v="USD"/>
    <n v="1388206740"/>
    <n v="1386194013"/>
    <b v="0"/>
    <n v="64"/>
    <b v="1"/>
    <s v="film &amp; video/shorts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n v="86.666666666666671"/>
    <s v="US"/>
    <s v="USD"/>
    <n v="1373243181"/>
    <n v="1370651181"/>
    <b v="0"/>
    <n v="24"/>
    <b v="1"/>
    <s v="film &amp; video/shorts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n v="132.05263157894737"/>
    <s v="CA"/>
    <s v="CAD"/>
    <n v="1407736740"/>
    <n v="1405453354"/>
    <b v="0"/>
    <n v="57"/>
    <b v="1"/>
    <s v="film &amp; video/shorts"/>
    <x v="0"/>
    <s v="shorts"/>
    <x v="65"/>
    <x v="65"/>
  </r>
  <r>
    <n v="66"/>
    <s v="A Stagnant Fever: Short Film"/>
    <s v="A dark comedy set in the '60s about clinical depression and one night stands."/>
    <n v="2000"/>
    <n v="2372"/>
    <n v="1.1859999999999999"/>
    <x v="0"/>
    <n v="91.230769230769226"/>
    <s v="US"/>
    <s v="USD"/>
    <n v="1468873420"/>
    <n v="1466281420"/>
    <b v="0"/>
    <n v="26"/>
    <b v="1"/>
    <s v="film &amp; video/shorts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n v="116.25"/>
    <s v="US"/>
    <s v="USD"/>
    <n v="1342360804"/>
    <n v="1339768804"/>
    <b v="0"/>
    <n v="20"/>
    <b v="1"/>
    <s v="film &amp; video/shorts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n v="21.194444444444443"/>
    <s v="GB"/>
    <s v="GBP"/>
    <n v="1393162791"/>
    <n v="1390570791"/>
    <b v="0"/>
    <n v="36"/>
    <b v="1"/>
    <s v="film &amp; video/shorts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n v="62.327134831460668"/>
    <s v="US"/>
    <s v="USD"/>
    <n v="1317538740"/>
    <n v="1314765025"/>
    <b v="0"/>
    <n v="178"/>
    <b v="1"/>
    <s v="film &amp; video/shorts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n v="1.272"/>
    <x v="0"/>
    <n v="37.411764705882355"/>
    <s v="US"/>
    <s v="USD"/>
    <n v="1315171845"/>
    <n v="1309987845"/>
    <b v="0"/>
    <n v="17"/>
    <b v="1"/>
    <s v="film &amp; video/shorts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n v="69.71875"/>
    <s v="US"/>
    <s v="USD"/>
    <n v="1338186657"/>
    <n v="1333002657"/>
    <b v="0"/>
    <n v="32"/>
    <b v="1"/>
    <s v="film &amp; video/shorts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n v="58.170731707317074"/>
    <s v="US"/>
    <s v="USD"/>
    <n v="1352937600"/>
    <n v="1351210481"/>
    <b v="0"/>
    <n v="41"/>
    <b v="1"/>
    <s v="film &amp; video/shorts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n v="50"/>
    <s v="US"/>
    <s v="USD"/>
    <n v="1304395140"/>
    <n v="1297620584"/>
    <b v="0"/>
    <n v="18"/>
    <b v="1"/>
    <s v="film &amp; video/shorts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n v="19.471034482758618"/>
    <s v="FR"/>
    <s v="EUR"/>
    <n v="1453376495"/>
    <n v="1450784495"/>
    <b v="0"/>
    <n v="29"/>
    <b v="1"/>
    <s v="film &amp; video/shorts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n v="85.957446808510639"/>
    <s v="US"/>
    <s v="USD"/>
    <n v="1366693272"/>
    <n v="1364101272"/>
    <b v="0"/>
    <n v="47"/>
    <b v="1"/>
    <s v="film &amp; video/shorts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n v="30.666666666666668"/>
    <s v="US"/>
    <s v="USD"/>
    <n v="1325007358"/>
    <n v="1319819758"/>
    <b v="0"/>
    <n v="15"/>
    <b v="1"/>
    <s v="film &amp; video/shorts"/>
    <x v="0"/>
    <s v="shorts"/>
    <x v="76"/>
    <x v="76"/>
  </r>
  <r>
    <n v="77"/>
    <s v="Jonah and the Crab"/>
    <s v="A short film about a boy searching for companionship in a hermit crab he finds on the beach."/>
    <n v="400"/>
    <n v="1570"/>
    <n v="3.9249999999999998"/>
    <x v="0"/>
    <n v="60.384615384615387"/>
    <s v="US"/>
    <s v="USD"/>
    <n v="1337569140"/>
    <n v="1332991717"/>
    <b v="0"/>
    <n v="26"/>
    <b v="1"/>
    <s v="film &amp; video/shorts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n v="38.6"/>
    <s v="FR"/>
    <s v="EUR"/>
    <n v="1472751121"/>
    <n v="1471887121"/>
    <b v="0"/>
    <n v="35"/>
    <b v="1"/>
    <s v="film &amp; video/shorts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n v="40.268292682926827"/>
    <s v="GB"/>
    <s v="GBP"/>
    <n v="1398451093"/>
    <n v="1395859093"/>
    <b v="0"/>
    <n v="41"/>
    <b v="1"/>
    <s v="film &amp; video/shorts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n v="1.0725"/>
    <x v="0"/>
    <n v="273.82978723404256"/>
    <s v="US"/>
    <s v="USD"/>
    <n v="1386640856"/>
    <n v="1383616856"/>
    <b v="0"/>
    <n v="47"/>
    <b v="1"/>
    <s v="film &amp; video/shorts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n v="53.035714285714285"/>
    <s v="US"/>
    <s v="USD"/>
    <n v="1342234920"/>
    <n v="1341892127"/>
    <b v="0"/>
    <n v="28"/>
    <b v="1"/>
    <s v="film &amp; video/shorts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n v="40.005000000000003"/>
    <s v="US"/>
    <s v="USD"/>
    <n v="1318189261"/>
    <n v="1315597261"/>
    <b v="0"/>
    <n v="100"/>
    <b v="1"/>
    <s v="film &amp; video/shorts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n v="15.76923076923077"/>
    <s v="GB"/>
    <s v="GBP"/>
    <n v="1424604600"/>
    <n v="1423320389"/>
    <b v="0"/>
    <n v="13"/>
    <b v="1"/>
    <s v="film &amp; video/shorts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n v="1"/>
    <x v="0"/>
    <n v="71.428571428571431"/>
    <s v="US"/>
    <s v="USD"/>
    <n v="1305483086"/>
    <n v="1302891086"/>
    <b v="0"/>
    <n v="7"/>
    <b v="1"/>
    <s v="film &amp; video/shorts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n v="71.714285714285708"/>
    <s v="US"/>
    <s v="USD"/>
    <n v="1316746837"/>
    <n v="1314154837"/>
    <b v="0"/>
    <n v="21"/>
    <b v="1"/>
    <s v="film &amp; video/shorts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n v="375.76470588235293"/>
    <s v="FR"/>
    <s v="EUR"/>
    <n v="1451226045"/>
    <n v="1444828845"/>
    <b v="0"/>
    <n v="17"/>
    <b v="1"/>
    <s v="film &amp; video/shorts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n v="104.6"/>
    <s v="US"/>
    <s v="USD"/>
    <n v="1275529260"/>
    <n v="1274705803"/>
    <b v="0"/>
    <n v="25"/>
    <b v="1"/>
    <s v="film &amp; video/shorts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n v="60"/>
    <s v="US"/>
    <s v="USD"/>
    <n v="1403452131"/>
    <n v="1401205731"/>
    <b v="0"/>
    <n v="60"/>
    <b v="1"/>
    <s v="film &amp; video/shorts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n v="123.28571428571429"/>
    <s v="US"/>
    <s v="USD"/>
    <n v="1370196192"/>
    <n v="1368036192"/>
    <b v="0"/>
    <n v="56"/>
    <b v="1"/>
    <s v="film &amp; video/shorts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n v="1.004"/>
    <x v="0"/>
    <n v="31.375"/>
    <s v="US"/>
    <s v="USD"/>
    <n v="1310454499"/>
    <n v="1307862499"/>
    <b v="0"/>
    <n v="16"/>
    <b v="1"/>
    <s v="film &amp; video/shorts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n v="78.260869565217391"/>
    <s v="US"/>
    <s v="USD"/>
    <n v="1305625164"/>
    <n v="1300354764"/>
    <b v="0"/>
    <n v="46"/>
    <b v="1"/>
    <s v="film &amp; video/shorts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n v="122.32558139534883"/>
    <s v="CA"/>
    <s v="CAD"/>
    <n v="1485936000"/>
    <n v="1481949983"/>
    <b v="0"/>
    <n v="43"/>
    <b v="1"/>
    <s v="film &amp; video/shorts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n v="73.733333333333334"/>
    <s v="US"/>
    <s v="USD"/>
    <n v="1341349200"/>
    <n v="1338928537"/>
    <b v="0"/>
    <n v="15"/>
    <b v="1"/>
    <s v="film &amp; video/shorts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n v="21.666666666666668"/>
    <s v="GB"/>
    <s v="GBP"/>
    <n v="1396890822"/>
    <n v="1395162822"/>
    <b v="0"/>
    <n v="12"/>
    <b v="1"/>
    <s v="film &amp; video/shorts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n v="21.904761904761905"/>
    <s v="US"/>
    <s v="USD"/>
    <n v="1330214841"/>
    <n v="1327622841"/>
    <b v="0"/>
    <n v="21"/>
    <b v="1"/>
    <s v="film &amp; video/shorts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n v="50.588235294117645"/>
    <s v="US"/>
    <s v="USD"/>
    <n v="1280631600"/>
    <n v="1274889241"/>
    <b v="0"/>
    <n v="34"/>
    <b v="1"/>
    <s v="film &amp; video/shorts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n v="53.125"/>
    <s v="US"/>
    <s v="USD"/>
    <n v="1310440482"/>
    <n v="1307848482"/>
    <b v="0"/>
    <n v="8"/>
    <b v="1"/>
    <s v="film &amp; video/shorts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n v="1.0625"/>
    <x v="0"/>
    <n v="56.666666666666664"/>
    <s v="US"/>
    <s v="USD"/>
    <n v="1354923000"/>
    <n v="1351796674"/>
    <b v="0"/>
    <n v="60"/>
    <b v="1"/>
    <s v="film &amp; video/shorts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n v="40.776666666666664"/>
    <s v="US"/>
    <s v="USD"/>
    <n v="1390426799"/>
    <n v="1387834799"/>
    <b v="0"/>
    <n v="39"/>
    <b v="1"/>
    <s v="film &amp; video/shorts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n v="1"/>
    <x v="0"/>
    <n v="192.30769230769232"/>
    <s v="US"/>
    <s v="USD"/>
    <n v="1352055886"/>
    <n v="1350324286"/>
    <b v="0"/>
    <n v="26"/>
    <b v="1"/>
    <s v="film &amp; video/shorts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n v="100"/>
    <s v="US"/>
    <s v="USD"/>
    <n v="1359052710"/>
    <n v="1356979110"/>
    <b v="0"/>
    <n v="35"/>
    <b v="1"/>
    <s v="film &amp; video/shorts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n v="117.92307692307692"/>
    <s v="US"/>
    <s v="USD"/>
    <n v="1293073733"/>
    <n v="1290481733"/>
    <b v="0"/>
    <n v="65"/>
    <b v="1"/>
    <s v="film &amp; video/shorts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n v="1.0515384615384615"/>
    <x v="0"/>
    <n v="27.897959183673468"/>
    <s v="GB"/>
    <s v="GBP"/>
    <n v="1394220030"/>
    <n v="1392232830"/>
    <b v="0"/>
    <n v="49"/>
    <b v="1"/>
    <s v="film &amp; video/shorts"/>
    <x v="0"/>
    <s v="shorts"/>
    <x v="103"/>
    <x v="103"/>
  </r>
  <r>
    <n v="104"/>
    <s v="Good 'Ol Trumpet"/>
    <s v="UCF short film about an old man, his love for music, and his misplaced trumpet.  "/>
    <n v="500"/>
    <n v="600"/>
    <n v="1.2"/>
    <x v="0"/>
    <n v="60"/>
    <s v="US"/>
    <s v="USD"/>
    <n v="1301792400"/>
    <n v="1299775266"/>
    <b v="0"/>
    <n v="10"/>
    <b v="1"/>
    <s v="film &amp; video/shorts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n v="39.383333333333333"/>
    <s v="US"/>
    <s v="USD"/>
    <n v="1463184000"/>
    <n v="1461605020"/>
    <b v="0"/>
    <n v="60"/>
    <b v="1"/>
    <s v="film &amp; video/shorts"/>
    <x v="0"/>
    <s v="shorts"/>
    <x v="105"/>
    <x v="105"/>
  </r>
  <r>
    <n v="106"/>
    <s v="LOST WEEKEND"/>
    <s v="A Boy. A Girl. A Car. A Serial Killer."/>
    <n v="5000"/>
    <n v="5025"/>
    <n v="1.0049999999999999"/>
    <x v="0"/>
    <n v="186.11111111111111"/>
    <s v="US"/>
    <s v="USD"/>
    <n v="1333391901"/>
    <n v="1332182301"/>
    <b v="0"/>
    <n v="27"/>
    <b v="1"/>
    <s v="film &amp; video/shorts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n v="111.37681159420291"/>
    <s v="US"/>
    <s v="USD"/>
    <n v="1303688087"/>
    <n v="1301787287"/>
    <b v="0"/>
    <n v="69"/>
    <b v="1"/>
    <s v="film &amp; video/shorts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n v="2.4666666666666668"/>
    <x v="0"/>
    <n v="78.723404255319153"/>
    <s v="US"/>
    <s v="USD"/>
    <n v="1370011370"/>
    <n v="1364827370"/>
    <b v="0"/>
    <n v="47"/>
    <b v="1"/>
    <s v="film &amp; video/shorts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n v="46.702127659574465"/>
    <s v="US"/>
    <s v="USD"/>
    <n v="1298680630"/>
    <n v="1296088630"/>
    <b v="0"/>
    <n v="47"/>
    <b v="1"/>
    <s v="film &amp; video/shorts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n v="1.3076923076923077"/>
    <x v="0"/>
    <n v="65.384615384615387"/>
    <s v="US"/>
    <s v="USD"/>
    <n v="1384408740"/>
    <n v="1381445253"/>
    <b v="0"/>
    <n v="26"/>
    <b v="1"/>
    <s v="film &amp; video/shorts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n v="102.0754716981132"/>
    <s v="AU"/>
    <s v="AUD"/>
    <n v="1433059187"/>
    <n v="1430467187"/>
    <b v="0"/>
    <n v="53"/>
    <b v="1"/>
    <s v="film &amp; video/shorts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n v="64.197530864197532"/>
    <s v="US"/>
    <s v="USD"/>
    <n v="1397354400"/>
    <n v="1395277318"/>
    <b v="0"/>
    <n v="81"/>
    <b v="1"/>
    <s v="film &amp; video/shorts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n v="1.41"/>
    <x v="0"/>
    <n v="90.384615384615387"/>
    <s v="US"/>
    <s v="USD"/>
    <n v="1312642800"/>
    <n v="1311963128"/>
    <b v="0"/>
    <n v="78"/>
    <b v="1"/>
    <s v="film &amp; video/shorts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n v="88.571428571428569"/>
    <s v="US"/>
    <s v="USD"/>
    <n v="1326436488"/>
    <n v="1321252488"/>
    <b v="0"/>
    <n v="35"/>
    <b v="1"/>
    <s v="film &amp; video/shorts"/>
    <x v="0"/>
    <s v="shorts"/>
    <x v="114"/>
    <x v="114"/>
  </r>
  <r>
    <n v="115"/>
    <s v="The World's Greatest Lover"/>
    <s v="Never judge a book (or a lover) by their cover."/>
    <n v="450"/>
    <n v="632"/>
    <n v="1.4044444444444444"/>
    <x v="0"/>
    <n v="28.727272727272727"/>
    <s v="US"/>
    <s v="USD"/>
    <n v="1328377444"/>
    <n v="1326217444"/>
    <b v="0"/>
    <n v="22"/>
    <b v="1"/>
    <s v="film &amp; video/shorts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n v="69.78947368421052"/>
    <s v="US"/>
    <s v="USD"/>
    <n v="1302260155"/>
    <n v="1298289355"/>
    <b v="0"/>
    <n v="57"/>
    <b v="1"/>
    <s v="film &amp; video/shorts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n v="167.48962962962963"/>
    <s v="US"/>
    <s v="USD"/>
    <n v="1276110000"/>
    <n v="1268337744"/>
    <b v="0"/>
    <n v="27"/>
    <b v="1"/>
    <s v="film &amp; video/shorts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n v="1.1303159999999999"/>
    <x v="0"/>
    <n v="144.91230769230768"/>
    <s v="US"/>
    <s v="USD"/>
    <n v="1311902236"/>
    <n v="1309310236"/>
    <b v="0"/>
    <n v="39"/>
    <b v="1"/>
    <s v="film &amp; video/shorts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n v="91.840540540540545"/>
    <s v="US"/>
    <s v="USD"/>
    <n v="1313276400"/>
    <n v="1310693986"/>
    <b v="0"/>
    <n v="37"/>
    <b v="1"/>
    <s v="film &amp; video/shorts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n v="10"/>
    <s v="HK"/>
    <s v="HKD"/>
    <n v="1475457107"/>
    <n v="1472865107"/>
    <b v="0"/>
    <n v="1"/>
    <b v="0"/>
    <s v="film &amp; video/science fiction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n v="1"/>
    <s v="US"/>
    <s v="USD"/>
    <n v="1429352160"/>
    <n v="1427993710"/>
    <b v="0"/>
    <n v="1"/>
    <b v="0"/>
    <s v="film &amp; video/science fiction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n v="0"/>
    <x v="1"/>
    <e v="#DIV/0!"/>
    <s v="US"/>
    <s v="USD"/>
    <n v="1476094907"/>
    <n v="1470910907"/>
    <b v="0"/>
    <n v="0"/>
    <b v="0"/>
    <s v="film &amp; video/science fiction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n v="25.166666666666668"/>
    <s v="US"/>
    <s v="USD"/>
    <n v="1414533600"/>
    <n v="1411411564"/>
    <b v="0"/>
    <n v="6"/>
    <b v="0"/>
    <s v="film &amp; video/science fiction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e v="#DIV/0!"/>
    <s v="US"/>
    <s v="USD"/>
    <n v="1431728242"/>
    <n v="1429568242"/>
    <b v="0"/>
    <n v="0"/>
    <b v="0"/>
    <s v="film &amp; video/science fiction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n v="11.666666666666666"/>
    <s v="CA"/>
    <s v="CAD"/>
    <n v="1486165880"/>
    <n v="1480981880"/>
    <b v="0"/>
    <n v="6"/>
    <b v="0"/>
    <s v="film &amp; video/science fiction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n v="106.69230769230769"/>
    <s v="US"/>
    <s v="USD"/>
    <n v="1433988000"/>
    <n v="1431353337"/>
    <b v="0"/>
    <n v="13"/>
    <b v="0"/>
    <s v="film &amp; video/science fiction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n v="47.5"/>
    <s v="US"/>
    <s v="USD"/>
    <n v="1428069541"/>
    <n v="1425481141"/>
    <b v="0"/>
    <n v="4"/>
    <b v="0"/>
    <s v="film &amp; video/science fiction"/>
    <x v="0"/>
    <s v="science fiction"/>
    <x v="127"/>
    <x v="127"/>
  </r>
  <r>
    <n v="128"/>
    <s v="Ralphi3 (Canceled)"/>
    <s v="A Science Fiction film filled with entertainment and Excitement"/>
    <n v="100000"/>
    <n v="1867"/>
    <n v="1.8669999999999999E-2"/>
    <x v="1"/>
    <n v="311.16666666666669"/>
    <s v="US"/>
    <s v="USD"/>
    <n v="1476941293"/>
    <n v="1473917293"/>
    <b v="0"/>
    <n v="6"/>
    <b v="0"/>
    <s v="film &amp; video/science fiction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e v="#DIV/0!"/>
    <s v="US"/>
    <s v="USD"/>
    <n v="1414708183"/>
    <n v="1409524183"/>
    <b v="0"/>
    <n v="0"/>
    <b v="0"/>
    <s v="film &amp; video/science fiction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e v="#DIV/0!"/>
    <s v="GB"/>
    <s v="GBP"/>
    <n v="1402949760"/>
    <n v="1400536692"/>
    <b v="0"/>
    <n v="0"/>
    <b v="0"/>
    <s v="film &amp; video/science fiction"/>
    <x v="0"/>
    <s v="science fiction"/>
    <x v="130"/>
    <x v="130"/>
  </r>
  <r>
    <n v="131"/>
    <s v="I (Canceled)"/>
    <s v="I"/>
    <n v="1200"/>
    <n v="0"/>
    <n v="0"/>
    <x v="1"/>
    <e v="#DIV/0!"/>
    <s v="US"/>
    <s v="USD"/>
    <n v="1467763200"/>
    <n v="1466453161"/>
    <b v="0"/>
    <n v="0"/>
    <b v="0"/>
    <s v="film &amp; video/science fiction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n v="94.506172839506178"/>
    <s v="US"/>
    <s v="USD"/>
    <n v="1415392207"/>
    <n v="1411500607"/>
    <b v="0"/>
    <n v="81"/>
    <b v="0"/>
    <s v="film &amp; video/science fiction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n v="0"/>
    <x v="1"/>
    <e v="#DIV/0!"/>
    <s v="US"/>
    <s v="USD"/>
    <n v="1464715860"/>
    <n v="1462130584"/>
    <b v="0"/>
    <n v="0"/>
    <b v="0"/>
    <s v="film &amp; video/science fiction"/>
    <x v="0"/>
    <s v="science fiction"/>
    <x v="133"/>
    <x v="133"/>
  </r>
  <r>
    <n v="134"/>
    <s v="MARLEY'S GHOST (AMBASSADORS OF STEAM) (Canceled)"/>
    <s v="steampunk  remake of &quot;a Christmas carol&quot;"/>
    <n v="5000"/>
    <n v="0"/>
    <n v="0"/>
    <x v="1"/>
    <e v="#DIV/0!"/>
    <s v="US"/>
    <s v="USD"/>
    <n v="1441386000"/>
    <n v="1438811418"/>
    <b v="0"/>
    <n v="0"/>
    <b v="0"/>
    <s v="film &amp; video/science fiction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n v="80.599999999999994"/>
    <s v="US"/>
    <s v="USD"/>
    <n v="1404241200"/>
    <n v="1401354597"/>
    <b v="0"/>
    <n v="5"/>
    <b v="0"/>
    <s v="film &amp; video/science fiction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e v="#DIV/0!"/>
    <s v="US"/>
    <s v="USD"/>
    <n v="1431771360"/>
    <n v="1427968234"/>
    <b v="0"/>
    <n v="0"/>
    <b v="0"/>
    <s v="film &amp; video/science fiction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e v="#DIV/0!"/>
    <s v="DK"/>
    <s v="DKK"/>
    <n v="1444657593"/>
    <n v="1440337593"/>
    <b v="0"/>
    <n v="0"/>
    <b v="0"/>
    <s v="film &amp; video/science fiction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n v="81.241379310344826"/>
    <s v="US"/>
    <s v="USD"/>
    <n v="1438405140"/>
    <n v="1435731041"/>
    <b v="0"/>
    <n v="58"/>
    <b v="0"/>
    <s v="film &amp; video/science fiction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n v="1"/>
    <x v="1"/>
    <n v="500"/>
    <s v="US"/>
    <s v="USD"/>
    <n v="1436738772"/>
    <n v="1435874772"/>
    <b v="0"/>
    <n v="1"/>
    <b v="0"/>
    <s v="film &amp; video/science fiction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e v="#DIV/0!"/>
    <s v="US"/>
    <s v="USD"/>
    <n v="1426823132"/>
    <n v="1424234732"/>
    <b v="0"/>
    <n v="0"/>
    <b v="0"/>
    <s v="film &amp; video/science fiction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n v="46.178571428571431"/>
    <s v="US"/>
    <s v="USD"/>
    <n v="1433043623"/>
    <n v="1429155623"/>
    <b v="0"/>
    <n v="28"/>
    <b v="0"/>
    <s v="film &amp; video/science fiction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n v="10"/>
    <s v="US"/>
    <s v="USD"/>
    <n v="1416176778"/>
    <n v="1414358778"/>
    <b v="0"/>
    <n v="1"/>
    <b v="0"/>
    <s v="film &amp; video/science fiction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e v="#DIV/0!"/>
    <s v="AU"/>
    <s v="AUD"/>
    <n v="1472882100"/>
    <n v="1467941542"/>
    <b v="0"/>
    <n v="0"/>
    <b v="0"/>
    <s v="film &amp; video/science fiction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n v="55.945945945945944"/>
    <s v="CA"/>
    <s v="CAD"/>
    <n v="1428945472"/>
    <n v="1423765072"/>
    <b v="0"/>
    <n v="37"/>
    <b v="0"/>
    <s v="film &amp; video/science fiction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n v="37.555555555555557"/>
    <s v="US"/>
    <s v="USD"/>
    <n v="1439298052"/>
    <n v="1436965252"/>
    <b v="0"/>
    <n v="9"/>
    <b v="0"/>
    <s v="film &amp; video/science fiction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n v="38.333333333333336"/>
    <s v="US"/>
    <s v="USD"/>
    <n v="1484698998"/>
    <n v="1479514998"/>
    <b v="0"/>
    <n v="3"/>
    <b v="0"/>
    <s v="film &amp; video/science fiction"/>
    <x v="0"/>
    <s v="science fiction"/>
    <x v="146"/>
    <x v="146"/>
  </r>
  <r>
    <n v="147"/>
    <s v="Consumed (Static Air) (Canceled)"/>
    <s v="Film makers catch live footage beyond their wildest dreams."/>
    <n v="7000"/>
    <n v="0"/>
    <n v="0"/>
    <x v="1"/>
    <e v="#DIV/0!"/>
    <s v="GB"/>
    <s v="GBP"/>
    <n v="1420741080"/>
    <n v="1417026340"/>
    <b v="0"/>
    <n v="0"/>
    <b v="0"/>
    <s v="film &amp; video/science fiction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n v="20"/>
    <s v="US"/>
    <s v="USD"/>
    <n v="1456555536"/>
    <n v="1453963536"/>
    <b v="0"/>
    <n v="2"/>
    <b v="0"/>
    <s v="film &amp; video/science fiction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n v="15.333333333333334"/>
    <s v="US"/>
    <s v="USD"/>
    <n v="1419494400"/>
    <n v="1416888470"/>
    <b v="0"/>
    <n v="6"/>
    <b v="0"/>
    <s v="film &amp; video/science fiction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n v="449.43283582089555"/>
    <s v="US"/>
    <s v="USD"/>
    <n v="1432612382"/>
    <n v="1427428382"/>
    <b v="0"/>
    <n v="67"/>
    <b v="0"/>
    <s v="film &amp; video/science fiction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n v="28"/>
    <s v="AU"/>
    <s v="AUD"/>
    <n v="1434633191"/>
    <n v="1429449191"/>
    <b v="0"/>
    <n v="5"/>
    <b v="0"/>
    <s v="film &amp; video/science fiction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n v="7.8947368421052633E-5"/>
    <x v="1"/>
    <n v="15"/>
    <s v="US"/>
    <s v="USD"/>
    <n v="1411437100"/>
    <n v="1408845100"/>
    <b v="0"/>
    <n v="2"/>
    <b v="0"/>
    <s v="film &amp; video/science fiction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n v="35.9"/>
    <s v="US"/>
    <s v="USD"/>
    <n v="1417532644"/>
    <n v="1413900244"/>
    <b v="0"/>
    <n v="10"/>
    <b v="0"/>
    <s v="film &amp; video/science fiction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n v="13.333333333333334"/>
    <s v="US"/>
    <s v="USD"/>
    <n v="1433336895"/>
    <n v="1429621695"/>
    <b v="0"/>
    <n v="3"/>
    <b v="0"/>
    <s v="film &amp; video/science fiction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n v="20.25"/>
    <s v="US"/>
    <s v="USD"/>
    <n v="1437657935"/>
    <n v="1434201935"/>
    <b v="0"/>
    <n v="4"/>
    <b v="0"/>
    <s v="film &amp; video/science fiction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n v="119"/>
    <s v="CA"/>
    <s v="CAD"/>
    <n v="1407034796"/>
    <n v="1401850796"/>
    <b v="0"/>
    <n v="15"/>
    <b v="0"/>
    <s v="film &amp; video/science fiction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n v="4"/>
    <s v="US"/>
    <s v="USD"/>
    <n v="1456523572"/>
    <n v="1453931572"/>
    <b v="0"/>
    <n v="2"/>
    <b v="0"/>
    <s v="film &amp; video/science fiction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e v="#DIV/0!"/>
    <s v="US"/>
    <s v="USD"/>
    <n v="1413942628"/>
    <n v="1411350628"/>
    <b v="0"/>
    <n v="0"/>
    <b v="0"/>
    <s v="film &amp; video/science fiction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n v="10"/>
    <s v="US"/>
    <s v="USD"/>
    <n v="1467541545"/>
    <n v="1464085545"/>
    <b v="0"/>
    <n v="1"/>
    <b v="0"/>
    <s v="film &amp; video/science fiction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e v="#DIV/0!"/>
    <s v="US"/>
    <s v="USD"/>
    <n v="1439675691"/>
    <n v="1434491691"/>
    <b v="0"/>
    <n v="0"/>
    <b v="0"/>
    <s v="film &amp; video/drama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n v="5"/>
    <s v="US"/>
    <s v="USD"/>
    <n v="1404318595"/>
    <n v="1401726595"/>
    <b v="0"/>
    <n v="1"/>
    <b v="0"/>
    <s v="film &amp; video/drama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n v="43.5"/>
    <s v="US"/>
    <s v="USD"/>
    <n v="1408232520"/>
    <n v="1405393356"/>
    <b v="0"/>
    <n v="10"/>
    <b v="0"/>
    <s v="film &amp; video/drama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e v="#DIV/0!"/>
    <s v="US"/>
    <s v="USD"/>
    <n v="1443657600"/>
    <n v="1440716654"/>
    <b v="0"/>
    <n v="0"/>
    <b v="0"/>
    <s v="film &amp; video/drama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n v="91.428571428571431"/>
    <s v="US"/>
    <s v="USD"/>
    <n v="1411150701"/>
    <n v="1405966701"/>
    <b v="0"/>
    <n v="7"/>
    <b v="0"/>
    <s v="film &amp; video/drama"/>
    <x v="0"/>
    <s v="drama"/>
    <x v="164"/>
    <x v="164"/>
  </r>
  <r>
    <n v="165"/>
    <s v="NET"/>
    <s v="A teacher. A boy. The beach and a heatwave that drove them all insane."/>
    <n v="17000"/>
    <n v="0"/>
    <n v="0"/>
    <x v="2"/>
    <e v="#DIV/0!"/>
    <s v="GB"/>
    <s v="GBP"/>
    <n v="1452613724"/>
    <n v="1450021724"/>
    <b v="0"/>
    <n v="0"/>
    <b v="0"/>
    <s v="film &amp; video/drama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n v="0.6"/>
    <x v="2"/>
    <n v="3000"/>
    <s v="US"/>
    <s v="USD"/>
    <n v="1484531362"/>
    <n v="1481939362"/>
    <b v="0"/>
    <n v="1"/>
    <b v="0"/>
    <s v="film &amp; video/drama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n v="1E-4"/>
    <x v="2"/>
    <n v="5.5"/>
    <s v="US"/>
    <s v="USD"/>
    <n v="1438726535"/>
    <n v="1433542535"/>
    <b v="0"/>
    <n v="2"/>
    <b v="0"/>
    <s v="film &amp; video/drama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n v="108.33333333333333"/>
    <s v="US"/>
    <s v="USD"/>
    <n v="1426791770"/>
    <n v="1424203370"/>
    <b v="0"/>
    <n v="3"/>
    <b v="0"/>
    <s v="film &amp; video/drama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n v="0.224"/>
    <x v="2"/>
    <n v="56"/>
    <s v="GB"/>
    <s v="GBP"/>
    <n v="1413634059"/>
    <n v="1411042059"/>
    <b v="0"/>
    <n v="10"/>
    <b v="0"/>
    <s v="film &amp; video/drama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n v="32.5"/>
    <s v="US"/>
    <s v="USD"/>
    <n v="1440912480"/>
    <n v="1438385283"/>
    <b v="0"/>
    <n v="10"/>
    <b v="0"/>
    <s v="film &amp; video/drama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n v="1"/>
    <s v="US"/>
    <s v="USD"/>
    <n v="1470975614"/>
    <n v="1465791614"/>
    <b v="0"/>
    <n v="1"/>
    <b v="0"/>
    <s v="film &amp; video/drama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n v="0"/>
    <x v="2"/>
    <e v="#DIV/0!"/>
    <s v="US"/>
    <s v="USD"/>
    <n v="1426753723"/>
    <n v="1423733323"/>
    <b v="0"/>
    <n v="0"/>
    <b v="0"/>
    <s v="film &amp; video/drama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e v="#DIV/0!"/>
    <s v="GB"/>
    <s v="GBP"/>
    <n v="1425131108"/>
    <n v="1422539108"/>
    <b v="0"/>
    <n v="0"/>
    <b v="0"/>
    <s v="film &amp; video/drama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e v="#DIV/0!"/>
    <s v="NL"/>
    <s v="EUR"/>
    <n v="1431108776"/>
    <n v="1425924776"/>
    <b v="0"/>
    <n v="0"/>
    <b v="0"/>
    <s v="film &amp; video/drama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n v="49.884615384615387"/>
    <s v="GB"/>
    <s v="GBP"/>
    <n v="1409337611"/>
    <n v="1407177611"/>
    <b v="0"/>
    <n v="26"/>
    <b v="0"/>
    <s v="film &amp; video/drama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e v="#DIV/0!"/>
    <s v="US"/>
    <s v="USD"/>
    <n v="1438803999"/>
    <n v="1436211999"/>
    <b v="0"/>
    <n v="0"/>
    <b v="0"/>
    <s v="film &amp; video/drama"/>
    <x v="0"/>
    <s v="drama"/>
    <x v="176"/>
    <x v="176"/>
  </r>
  <r>
    <n v="177"/>
    <s v="The Good Samaritan"/>
    <s v="I'm making a modern day version of the bible story &quot; The Good Samaritan&quot;"/>
    <n v="450"/>
    <n v="180"/>
    <n v="0.4"/>
    <x v="2"/>
    <n v="25.714285714285715"/>
    <s v="US"/>
    <s v="USD"/>
    <n v="1427155726"/>
    <n v="1425690526"/>
    <b v="0"/>
    <n v="7"/>
    <b v="0"/>
    <s v="film &amp; video/drama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n v="0"/>
    <x v="2"/>
    <e v="#DIV/0!"/>
    <s v="ES"/>
    <s v="EUR"/>
    <n v="1448582145"/>
    <n v="1445986545"/>
    <b v="0"/>
    <n v="0"/>
    <b v="0"/>
    <s v="film &amp; video/drama"/>
    <x v="0"/>
    <s v="drama"/>
    <x v="178"/>
    <x v="178"/>
  </r>
  <r>
    <n v="179"/>
    <s v="Sustain: A Film About Survival"/>
    <s v="A feature-length film about how three people survive in a diseased world."/>
    <n v="1000"/>
    <n v="200"/>
    <n v="0.2"/>
    <x v="2"/>
    <n v="100"/>
    <s v="US"/>
    <s v="USD"/>
    <n v="1457056555"/>
    <n v="1454464555"/>
    <b v="0"/>
    <n v="2"/>
    <b v="0"/>
    <s v="film &amp; video/drama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n v="30.846153846153847"/>
    <s v="GB"/>
    <s v="GBP"/>
    <n v="1428951600"/>
    <n v="1425512843"/>
    <b v="0"/>
    <n v="13"/>
    <b v="0"/>
    <s v="film &amp; video/drama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n v="180.5"/>
    <s v="GB"/>
    <s v="GBP"/>
    <n v="1434995295"/>
    <n v="1432403295"/>
    <b v="0"/>
    <n v="4"/>
    <b v="0"/>
    <s v="film &amp; video/drama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e v="#DIV/0!"/>
    <s v="US"/>
    <s v="USD"/>
    <n v="1483748232"/>
    <n v="1481156232"/>
    <b v="0"/>
    <n v="0"/>
    <b v="0"/>
    <s v="film &amp; video/drama"/>
    <x v="0"/>
    <s v="drama"/>
    <x v="182"/>
    <x v="182"/>
  </r>
  <r>
    <n v="183"/>
    <s v="Three Little Words"/>
    <s v="Don't kill me until I meet my Dad"/>
    <n v="12500"/>
    <n v="4482"/>
    <n v="0.35855999999999999"/>
    <x v="2"/>
    <n v="373.5"/>
    <s v="GB"/>
    <s v="GBP"/>
    <n v="1417033610"/>
    <n v="1414438010"/>
    <b v="0"/>
    <n v="12"/>
    <b v="0"/>
    <s v="film &amp; video/drama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n v="25.5"/>
    <s v="CA"/>
    <s v="CAD"/>
    <n v="1409543940"/>
    <n v="1404586762"/>
    <b v="0"/>
    <n v="2"/>
    <b v="0"/>
    <s v="film &amp; video/drama"/>
    <x v="0"/>
    <s v="drama"/>
    <x v="184"/>
    <x v="184"/>
  </r>
  <r>
    <n v="185"/>
    <s v="BLANK Short Movie"/>
    <s v="Love has no boundaries!"/>
    <n v="40000"/>
    <n v="2200"/>
    <n v="5.5E-2"/>
    <x v="2"/>
    <n v="220"/>
    <s v="NO"/>
    <s v="NOK"/>
    <n v="1471557139"/>
    <n v="1468965139"/>
    <b v="0"/>
    <n v="10"/>
    <b v="0"/>
    <s v="film &amp; video/drama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e v="#DIV/0!"/>
    <s v="US"/>
    <s v="USD"/>
    <n v="1488571200"/>
    <n v="1485977434"/>
    <b v="0"/>
    <n v="0"/>
    <b v="0"/>
    <s v="film &amp; video/drama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n v="0.16"/>
    <x v="2"/>
    <n v="160"/>
    <s v="US"/>
    <s v="USD"/>
    <n v="1437461940"/>
    <n v="1435383457"/>
    <b v="0"/>
    <n v="5"/>
    <b v="0"/>
    <s v="film &amp; video/drama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e v="#DIV/0!"/>
    <s v="US"/>
    <s v="USD"/>
    <n v="1409891015"/>
    <n v="1407299015"/>
    <b v="0"/>
    <n v="0"/>
    <b v="0"/>
    <s v="film &amp; video/drama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n v="69"/>
    <s v="US"/>
    <s v="USD"/>
    <n v="1472920477"/>
    <n v="1467736477"/>
    <b v="0"/>
    <n v="5"/>
    <b v="0"/>
    <s v="film &amp; video/drama"/>
    <x v="0"/>
    <s v="drama"/>
    <x v="189"/>
    <x v="189"/>
  </r>
  <r>
    <n v="190"/>
    <s v="REGIONRAT, the movie"/>
    <s v="Because hope can be a 4 letter word"/>
    <n v="12000"/>
    <n v="50"/>
    <n v="4.1666666666666666E-3"/>
    <x v="2"/>
    <n v="50"/>
    <s v="US"/>
    <s v="USD"/>
    <n v="1466091446"/>
    <n v="1465227446"/>
    <b v="0"/>
    <n v="1"/>
    <b v="0"/>
    <s v="film &amp; video/drama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n v="0.05"/>
    <x v="2"/>
    <n v="83.333333333333329"/>
    <s v="AU"/>
    <s v="AUD"/>
    <n v="1443782138"/>
    <n v="1440326138"/>
    <b v="0"/>
    <n v="3"/>
    <b v="0"/>
    <s v="film &amp; video/drama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n v="5.666666666666667"/>
    <s v="US"/>
    <s v="USD"/>
    <n v="1413572432"/>
    <n v="1410980432"/>
    <b v="0"/>
    <n v="3"/>
    <b v="0"/>
    <s v="film &amp; video/drama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e v="#DIV/0!"/>
    <s v="GB"/>
    <s v="GBP"/>
    <n v="1417217166"/>
    <n v="1412029566"/>
    <b v="0"/>
    <n v="0"/>
    <b v="0"/>
    <s v="film &amp; video/drama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n v="1"/>
    <s v="GB"/>
    <s v="GBP"/>
    <n v="1457308531"/>
    <n v="1452124531"/>
    <b v="0"/>
    <n v="3"/>
    <b v="0"/>
    <s v="film &amp; video/drama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e v="#DIV/0!"/>
    <s v="US"/>
    <s v="USD"/>
    <n v="1436544332"/>
    <n v="1431360332"/>
    <b v="0"/>
    <n v="0"/>
    <b v="0"/>
    <s v="film &amp; video/drama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n v="77.10526315789474"/>
    <s v="GB"/>
    <s v="GBP"/>
    <n v="1444510800"/>
    <n v="1442062898"/>
    <b v="0"/>
    <n v="19"/>
    <b v="0"/>
    <s v="film &amp; video/drama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n v="32.75"/>
    <s v="GB"/>
    <s v="GBP"/>
    <n v="1487365200"/>
    <n v="1483734100"/>
    <b v="0"/>
    <n v="8"/>
    <b v="0"/>
    <s v="film &amp; video/drama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n v="46.5"/>
    <s v="US"/>
    <s v="USD"/>
    <n v="1412500322"/>
    <n v="1409908322"/>
    <b v="0"/>
    <n v="6"/>
    <b v="0"/>
    <s v="film &amp; video/drama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e v="#DIV/0!"/>
    <s v="US"/>
    <s v="USD"/>
    <n v="1472698702"/>
    <n v="1470106702"/>
    <b v="0"/>
    <n v="0"/>
    <b v="0"/>
    <s v="film &amp; video/drama"/>
    <x v="0"/>
    <s v="drama"/>
    <x v="199"/>
    <x v="199"/>
  </r>
  <r>
    <n v="200"/>
    <s v="The Crossing Shore"/>
    <s v="A film dedicated to an AAF Pilot's struggle to survive behind enemy lines during WWII."/>
    <n v="6000"/>
    <n v="1571.55"/>
    <n v="0.26192500000000002"/>
    <x v="2"/>
    <n v="87.308333333333337"/>
    <s v="US"/>
    <s v="USD"/>
    <n v="1410746403"/>
    <n v="1408154403"/>
    <b v="0"/>
    <n v="18"/>
    <b v="0"/>
    <s v="film &amp; video/drama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n v="54.285714285714285"/>
    <s v="US"/>
    <s v="USD"/>
    <n v="1423424329"/>
    <n v="1421696329"/>
    <b v="0"/>
    <n v="7"/>
    <b v="0"/>
    <s v="film &amp; video/drama"/>
    <x v="0"/>
    <s v="drama"/>
    <x v="201"/>
    <x v="201"/>
  </r>
  <r>
    <n v="202"/>
    <s v="Modern Gangsters"/>
    <s v="new web series created by jonney terry"/>
    <n v="6000"/>
    <n v="0"/>
    <n v="0"/>
    <x v="2"/>
    <e v="#DIV/0!"/>
    <s v="US"/>
    <s v="USD"/>
    <n v="1444337940"/>
    <n v="1441750564"/>
    <b v="0"/>
    <n v="0"/>
    <b v="0"/>
    <s v="film &amp; video/drama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n v="0.2984"/>
    <x v="2"/>
    <n v="93.25"/>
    <s v="GB"/>
    <s v="GBP"/>
    <n v="1422562864"/>
    <n v="1417378864"/>
    <b v="0"/>
    <n v="8"/>
    <b v="0"/>
    <s v="film &amp; video/drama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n v="117.68368136117556"/>
    <s v="AU"/>
    <s v="AUD"/>
    <n v="1470319203"/>
    <n v="1467727203"/>
    <b v="0"/>
    <n v="1293"/>
    <b v="0"/>
    <s v="film &amp; video/drama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n v="76.470588235294116"/>
    <s v="US"/>
    <s v="USD"/>
    <n v="1444144222"/>
    <n v="1441120222"/>
    <b v="0"/>
    <n v="17"/>
    <b v="0"/>
    <s v="film &amp; video/drama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n v="0"/>
    <x v="2"/>
    <e v="#DIV/0!"/>
    <s v="US"/>
    <s v="USD"/>
    <n v="1470441983"/>
    <n v="1468627583"/>
    <b v="0"/>
    <n v="0"/>
    <b v="0"/>
    <s v="film &amp; video/drama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n v="163.84615384615384"/>
    <s v="CA"/>
    <s v="CAD"/>
    <n v="1420346638"/>
    <n v="1417754638"/>
    <b v="0"/>
    <n v="13"/>
    <b v="0"/>
    <s v="film &amp; video/drama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e v="#DIV/0!"/>
    <s v="AU"/>
    <s v="AUD"/>
    <n v="1418719967"/>
    <n v="1416127967"/>
    <b v="0"/>
    <n v="0"/>
    <b v="0"/>
    <s v="film &amp; video/drama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e v="#DIV/0!"/>
    <s v="US"/>
    <s v="USD"/>
    <n v="1436566135"/>
    <n v="1433974135"/>
    <b v="0"/>
    <n v="0"/>
    <b v="0"/>
    <s v="film &amp; video/drama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n v="91.818181818181813"/>
    <s v="US"/>
    <s v="USD"/>
    <n v="1443675600"/>
    <n v="1441157592"/>
    <b v="0"/>
    <n v="33"/>
    <b v="0"/>
    <s v="film &amp; video/drama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n v="185.83333333333334"/>
    <s v="US"/>
    <s v="USD"/>
    <n v="1442634617"/>
    <n v="1440042617"/>
    <b v="0"/>
    <n v="12"/>
    <b v="0"/>
    <s v="film &amp; video/drama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n v="1"/>
    <s v="US"/>
    <s v="USD"/>
    <n v="1460837320"/>
    <n v="1455656920"/>
    <b v="0"/>
    <n v="1"/>
    <b v="0"/>
    <s v="film &amp; video/drama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n v="20"/>
    <s v="US"/>
    <s v="USD"/>
    <n v="1439734001"/>
    <n v="1437142547"/>
    <b v="0"/>
    <n v="1"/>
    <b v="0"/>
    <s v="film &amp; video/drama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n v="1"/>
    <s v="US"/>
    <s v="USD"/>
    <n v="1425655349"/>
    <n v="1420471349"/>
    <b v="0"/>
    <n v="1"/>
    <b v="0"/>
    <s v="film &amp; video/drama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n v="10"/>
    <s v="GB"/>
    <s v="GBP"/>
    <n v="1455753540"/>
    <n v="1452058282"/>
    <b v="0"/>
    <n v="1"/>
    <b v="0"/>
    <s v="film &amp; video/drama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n v="331.53833333333336"/>
    <s v="US"/>
    <s v="USD"/>
    <n v="1429740037"/>
    <n v="1425423637"/>
    <b v="0"/>
    <n v="84"/>
    <b v="0"/>
    <s v="film &amp; video/drama"/>
    <x v="0"/>
    <s v="drama"/>
    <x v="216"/>
    <x v="216"/>
  </r>
  <r>
    <n v="217"/>
    <s v="Bitch"/>
    <s v="A roadmovie by paw"/>
    <n v="100000"/>
    <n v="11943"/>
    <n v="0.11942999999999999"/>
    <x v="2"/>
    <n v="314.28947368421052"/>
    <s v="SE"/>
    <s v="SEK"/>
    <n v="1419780149"/>
    <n v="1417101749"/>
    <b v="0"/>
    <n v="38"/>
    <b v="0"/>
    <s v="film &amp; video/drama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n v="100"/>
    <s v="US"/>
    <s v="USD"/>
    <n v="1431702289"/>
    <n v="1426518289"/>
    <b v="0"/>
    <n v="1"/>
    <b v="0"/>
    <s v="film &amp; video/drama"/>
    <x v="0"/>
    <s v="drama"/>
    <x v="218"/>
    <x v="218"/>
  </r>
  <r>
    <n v="219"/>
    <s v="True Colors"/>
    <s v="An hour-long pilot about a group of suburban LGBT teens coming of age in the early 90's."/>
    <n v="50000"/>
    <n v="8815"/>
    <n v="0.17630000000000001"/>
    <x v="2"/>
    <n v="115.98684210526316"/>
    <s v="US"/>
    <s v="USD"/>
    <n v="1459493940"/>
    <n v="1456732225"/>
    <b v="0"/>
    <n v="76"/>
    <b v="0"/>
    <s v="film &amp; video/drama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n v="120"/>
    <s v="US"/>
    <s v="USD"/>
    <n v="1440101160"/>
    <n v="1436542030"/>
    <b v="0"/>
    <n v="3"/>
    <b v="0"/>
    <s v="film &amp; video/drama"/>
    <x v="0"/>
    <s v="drama"/>
    <x v="220"/>
    <x v="220"/>
  </r>
  <r>
    <n v="221"/>
    <s v="Archetypes"/>
    <s v="Film about Schizophrenia with Surreal Twists!"/>
    <n v="50000"/>
    <n v="0"/>
    <n v="0"/>
    <x v="2"/>
    <e v="#DIV/0!"/>
    <s v="US"/>
    <s v="USD"/>
    <n v="1427569564"/>
    <n v="1422389164"/>
    <b v="0"/>
    <n v="0"/>
    <b v="0"/>
    <s v="film &amp; video/drama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n v="65"/>
    <s v="US"/>
    <s v="USD"/>
    <n v="1427423940"/>
    <n v="1422383318"/>
    <b v="0"/>
    <n v="2"/>
    <b v="0"/>
    <s v="film &amp; video/drama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e v="#DIV/0!"/>
    <s v="US"/>
    <s v="USD"/>
    <n v="1463879100"/>
    <n v="1461287350"/>
    <b v="0"/>
    <n v="0"/>
    <b v="0"/>
    <s v="film &amp; video/drama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e v="#DIV/0!"/>
    <s v="AU"/>
    <s v="AUD"/>
    <n v="1436506726"/>
    <n v="1431322726"/>
    <b v="0"/>
    <n v="0"/>
    <b v="0"/>
    <s v="film &amp; video/drama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e v="#DIV/0!"/>
    <s v="US"/>
    <s v="USD"/>
    <n v="1460153054"/>
    <n v="1457564654"/>
    <b v="0"/>
    <n v="0"/>
    <b v="0"/>
    <s v="film &amp; video/drama"/>
    <x v="0"/>
    <s v="drama"/>
    <x v="225"/>
    <x v="225"/>
  </r>
  <r>
    <n v="226"/>
    <s v="MAGGIE Film"/>
    <s v="A TRUE STORY OF DOMESTIC VILOLENCE THAT SEEKS TO OFFER THE VIEWER OUTLEST OF SUPPORT."/>
    <n v="29000"/>
    <n v="250"/>
    <n v="8.6206896551724137E-3"/>
    <x v="2"/>
    <n v="125"/>
    <s v="GB"/>
    <s v="GBP"/>
    <n v="1433064540"/>
    <n v="1428854344"/>
    <b v="0"/>
    <n v="2"/>
    <b v="0"/>
    <s v="film &amp; video/drama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e v="#DIV/0!"/>
    <s v="US"/>
    <s v="USD"/>
    <n v="1436477241"/>
    <n v="1433885241"/>
    <b v="0"/>
    <n v="0"/>
    <b v="0"/>
    <s v="film &amp; video/drama"/>
    <x v="0"/>
    <s v="drama"/>
    <x v="227"/>
    <x v="227"/>
  </r>
  <r>
    <n v="228"/>
    <s v="Facets of a Geek life"/>
    <s v="I am making a film from one one of my books called facets of a Geek life."/>
    <n v="8000"/>
    <n v="0"/>
    <n v="0"/>
    <x v="2"/>
    <e v="#DIV/0!"/>
    <s v="GB"/>
    <s v="GBP"/>
    <n v="1433176105"/>
    <n v="1427992105"/>
    <b v="0"/>
    <n v="0"/>
    <b v="0"/>
    <s v="film &amp; video/drama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e v="#DIV/0!"/>
    <s v="DE"/>
    <s v="EUR"/>
    <n v="1455402297"/>
    <n v="1452810297"/>
    <b v="0"/>
    <n v="0"/>
    <b v="0"/>
    <s v="film &amp; video/drama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n v="30"/>
    <s v="US"/>
    <s v="USD"/>
    <n v="1433443151"/>
    <n v="1430851151"/>
    <b v="0"/>
    <n v="2"/>
    <b v="0"/>
    <s v="film &amp; video/drama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e v="#DIV/0!"/>
    <s v="US"/>
    <s v="USD"/>
    <n v="1451775651"/>
    <n v="1449183651"/>
    <b v="0"/>
    <n v="0"/>
    <b v="0"/>
    <s v="film &amp; video/drama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n v="15.714285714285714"/>
    <s v="GB"/>
    <s v="GBP"/>
    <n v="1425066546"/>
    <n v="1422474546"/>
    <b v="0"/>
    <n v="7"/>
    <b v="0"/>
    <s v="film &amp; video/drama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e v="#DIV/0!"/>
    <s v="US"/>
    <s v="USD"/>
    <n v="1475185972"/>
    <n v="1472593972"/>
    <b v="0"/>
    <n v="0"/>
    <b v="0"/>
    <s v="film &amp; video/drama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n v="80.2"/>
    <s v="US"/>
    <s v="USD"/>
    <n v="1434847859"/>
    <n v="1431391859"/>
    <b v="0"/>
    <n v="5"/>
    <b v="0"/>
    <s v="film &amp; video/drama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e v="#DIV/0!"/>
    <s v="US"/>
    <s v="USD"/>
    <n v="1436478497"/>
    <n v="1433886497"/>
    <b v="0"/>
    <n v="0"/>
    <b v="0"/>
    <s v="film &amp; video/drama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e v="#DIV/0!"/>
    <s v="US"/>
    <s v="USD"/>
    <n v="1451952000"/>
    <n v="1447380099"/>
    <b v="0"/>
    <n v="0"/>
    <b v="0"/>
    <s v="film &amp; video/drama"/>
    <x v="0"/>
    <s v="drama"/>
    <x v="236"/>
    <x v="236"/>
  </r>
  <r>
    <n v="237"/>
    <s v="Making The Choice"/>
    <s v="Making The Choice is a christian short film series."/>
    <n v="15000"/>
    <n v="50"/>
    <n v="3.3333333333333335E-3"/>
    <x v="2"/>
    <n v="50"/>
    <s v="US"/>
    <s v="USD"/>
    <n v="1457445069"/>
    <n v="1452261069"/>
    <b v="0"/>
    <n v="1"/>
    <b v="0"/>
    <s v="film &amp; video/drama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e v="#DIV/0!"/>
    <s v="US"/>
    <s v="USD"/>
    <n v="1483088400"/>
    <n v="1481324760"/>
    <b v="0"/>
    <n v="0"/>
    <b v="0"/>
    <s v="film &amp; video/drama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n v="0.25"/>
    <x v="2"/>
    <n v="50"/>
    <s v="AU"/>
    <s v="AUD"/>
    <n v="1446984000"/>
    <n v="1445308730"/>
    <b v="0"/>
    <n v="5"/>
    <b v="0"/>
    <s v="film &amp; video/drama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n v="117.84759124087591"/>
    <s v="US"/>
    <s v="USD"/>
    <n v="1367773211"/>
    <n v="1363885211"/>
    <b v="1"/>
    <n v="137"/>
    <b v="1"/>
    <s v="film &amp; video/documentary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n v="109.04255319148936"/>
    <s v="US"/>
    <s v="USD"/>
    <n v="1419180304"/>
    <n v="1415292304"/>
    <b v="1"/>
    <n v="376"/>
    <b v="1"/>
    <s v="film &amp; video/documentary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n v="1.1346153846153846"/>
    <x v="0"/>
    <n v="73.019801980198025"/>
    <s v="US"/>
    <s v="USD"/>
    <n v="1324381790"/>
    <n v="1321357790"/>
    <b v="1"/>
    <n v="202"/>
    <b v="1"/>
    <s v="film &amp; video/documentary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n v="78.195121951219505"/>
    <s v="US"/>
    <s v="USD"/>
    <n v="1393031304"/>
    <n v="1390439304"/>
    <b v="1"/>
    <n v="328"/>
    <b v="1"/>
    <s v="film &amp; video/documentary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n v="47.398809523809526"/>
    <s v="US"/>
    <s v="USD"/>
    <n v="1268723160"/>
    <n v="1265269559"/>
    <b v="1"/>
    <n v="84"/>
    <b v="1"/>
    <s v="film &amp; video/documentary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n v="54.020833333333336"/>
    <s v="US"/>
    <s v="USD"/>
    <n v="1345079785"/>
    <n v="1342487785"/>
    <b v="1"/>
    <n v="96"/>
    <b v="1"/>
    <s v="film &amp; video/documentary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n v="68.488789237668158"/>
    <s v="US"/>
    <s v="USD"/>
    <n v="1292665405"/>
    <n v="1288341805"/>
    <b v="1"/>
    <n v="223"/>
    <b v="1"/>
    <s v="film &amp; video/documentary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n v="108.14516129032258"/>
    <s v="US"/>
    <s v="USD"/>
    <n v="1287200340"/>
    <n v="1284042614"/>
    <b v="1"/>
    <n v="62"/>
    <b v="1"/>
    <s v="film &amp; video/documentary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n v="589.95205479452056"/>
    <s v="US"/>
    <s v="USD"/>
    <n v="1325961309"/>
    <n v="1322073309"/>
    <b v="1"/>
    <n v="146"/>
    <b v="1"/>
    <s v="film &amp; video/documentary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n v="48.051063829787232"/>
    <s v="US"/>
    <s v="USD"/>
    <n v="1282498800"/>
    <n v="1275603020"/>
    <b v="1"/>
    <n v="235"/>
    <b v="1"/>
    <s v="film &amp; video/documentary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n v="72.482837528604122"/>
    <s v="US"/>
    <s v="USD"/>
    <n v="1370525691"/>
    <n v="1367933691"/>
    <b v="1"/>
    <n v="437"/>
    <b v="1"/>
    <s v="film &amp; video/documentary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n v="57.077922077922075"/>
    <s v="US"/>
    <s v="USD"/>
    <n v="1337194800"/>
    <n v="1334429646"/>
    <b v="1"/>
    <n v="77"/>
    <b v="1"/>
    <s v="film &amp; video/documentary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n v="85.444444444444443"/>
    <s v="US"/>
    <s v="USD"/>
    <n v="1275364740"/>
    <n v="1269878058"/>
    <b v="1"/>
    <n v="108"/>
    <b v="1"/>
    <s v="film &amp; video/documentary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n v="215.85714285714286"/>
    <s v="US"/>
    <s v="USD"/>
    <n v="1329320235"/>
    <n v="1326728235"/>
    <b v="1"/>
    <n v="7"/>
    <b v="1"/>
    <s v="film &amp; video/documentary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n v="89.38643312101911"/>
    <s v="US"/>
    <s v="USD"/>
    <n v="1445047200"/>
    <n v="1442443910"/>
    <b v="1"/>
    <n v="314"/>
    <b v="1"/>
    <s v="film &amp; video/documentary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n v="1.0673325"/>
    <x v="0"/>
    <n v="45.418404255319146"/>
    <s v="US"/>
    <s v="USD"/>
    <n v="1300275482"/>
    <n v="1297687082"/>
    <b v="1"/>
    <n v="188"/>
    <b v="1"/>
    <s v="film &amp; video/documentary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n v="65.756363636363631"/>
    <s v="US"/>
    <s v="USD"/>
    <n v="1363458467"/>
    <n v="1360866467"/>
    <b v="1"/>
    <n v="275"/>
    <b v="1"/>
    <s v="film &amp; video/documentary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n v="66.70405357142856"/>
    <s v="US"/>
    <s v="USD"/>
    <n v="1463670162"/>
    <n v="1461078162"/>
    <b v="1"/>
    <n v="560"/>
    <b v="1"/>
    <s v="film &amp; video/documentary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n v="83.345930232558146"/>
    <s v="US"/>
    <s v="USD"/>
    <n v="1308359666"/>
    <n v="1305767666"/>
    <b v="1"/>
    <n v="688"/>
    <b v="1"/>
    <s v="film &amp; video/documentary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n v="105.04609341825902"/>
    <s v="US"/>
    <s v="USD"/>
    <n v="1428514969"/>
    <n v="1425922969"/>
    <b v="1"/>
    <n v="942"/>
    <b v="1"/>
    <s v="film &amp; video/documentary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n v="120.90909090909091"/>
    <s v="US"/>
    <s v="USD"/>
    <n v="1279360740"/>
    <n v="1275415679"/>
    <b v="1"/>
    <n v="88"/>
    <b v="1"/>
    <s v="film &amp; video/documentary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n v="1.0740000000000001"/>
    <x v="0"/>
    <n v="97.63636363636364"/>
    <s v="US"/>
    <s v="USD"/>
    <n v="1339080900"/>
    <n v="1334783704"/>
    <b v="1"/>
    <n v="220"/>
    <b v="1"/>
    <s v="film &amp; video/documentary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n v="2.4"/>
    <x v="0"/>
    <n v="41.379310344827587"/>
    <s v="US"/>
    <s v="USD"/>
    <n v="1298699828"/>
    <n v="1294811828"/>
    <b v="1"/>
    <n v="145"/>
    <b v="1"/>
    <s v="film &amp; video/documentary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n v="30.654485981308412"/>
    <s v="US"/>
    <s v="USD"/>
    <n v="1348786494"/>
    <n v="1346194494"/>
    <b v="1"/>
    <n v="963"/>
    <b v="1"/>
    <s v="film &amp; video/documentary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n v="64.945054945054949"/>
    <s v="US"/>
    <s v="USD"/>
    <n v="1336747995"/>
    <n v="1334155995"/>
    <b v="1"/>
    <n v="91"/>
    <b v="1"/>
    <s v="film &amp; video/documentary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n v="95.775862068965523"/>
    <s v="US"/>
    <s v="USD"/>
    <n v="1273522560"/>
    <n v="1269928430"/>
    <b v="1"/>
    <n v="58"/>
    <b v="1"/>
    <s v="film &amp; video/documentary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n v="40.416666666666664"/>
    <s v="US"/>
    <s v="USD"/>
    <n v="1271994660"/>
    <n v="1264565507"/>
    <b v="1"/>
    <n v="36"/>
    <b v="1"/>
    <s v="film &amp; video/documentary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n v="78.578424242424248"/>
    <s v="GB"/>
    <s v="GBP"/>
    <n v="1403693499"/>
    <n v="1401101499"/>
    <b v="1"/>
    <n v="165"/>
    <b v="1"/>
    <s v="film &amp; video/documentary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n v="50.18018018018018"/>
    <s v="US"/>
    <s v="USD"/>
    <n v="1320640778"/>
    <n v="1316749178"/>
    <b v="1"/>
    <n v="111"/>
    <b v="1"/>
    <s v="film &amp; video/documentary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n v="92.251735588972423"/>
    <s v="AU"/>
    <s v="AUD"/>
    <n v="1487738622"/>
    <n v="1485146622"/>
    <b v="1"/>
    <n v="1596"/>
    <b v="1"/>
    <s v="film &amp; video/documentary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n v="57.540983606557376"/>
    <s v="US"/>
    <s v="USD"/>
    <n v="1306296000"/>
    <n v="1301950070"/>
    <b v="1"/>
    <n v="61"/>
    <b v="1"/>
    <s v="film &amp; video/documentary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n v="109.42160278745645"/>
    <s v="US"/>
    <s v="USD"/>
    <n v="1388649600"/>
    <n v="1386123861"/>
    <b v="1"/>
    <n v="287"/>
    <b v="1"/>
    <s v="film &amp; video/documentary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n v="81.892461538461546"/>
    <s v="US"/>
    <s v="USD"/>
    <n v="1272480540"/>
    <n v="1267220191"/>
    <b v="1"/>
    <n v="65"/>
    <b v="1"/>
    <s v="film &amp; video/documentary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n v="45.667711864406776"/>
    <s v="US"/>
    <s v="USD"/>
    <n v="1309694266"/>
    <n v="1307102266"/>
    <b v="1"/>
    <n v="118"/>
    <b v="1"/>
    <s v="film &amp; video/documentary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n v="55.221238938053098"/>
    <s v="US"/>
    <s v="USD"/>
    <n v="1333609140"/>
    <n v="1330638829"/>
    <b v="1"/>
    <n v="113"/>
    <b v="1"/>
    <s v="film &amp; video/documentary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n v="1.08395"/>
    <x v="0"/>
    <n v="65.298192771084331"/>
    <s v="US"/>
    <s v="USD"/>
    <n v="1352511966"/>
    <n v="1349916366"/>
    <b v="1"/>
    <n v="332"/>
    <b v="1"/>
    <s v="film &amp; video/documentary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n v="1.476"/>
    <x v="0"/>
    <n v="95.225806451612897"/>
    <s v="US"/>
    <s v="USD"/>
    <n v="1335574674"/>
    <n v="1330394274"/>
    <b v="1"/>
    <n v="62"/>
    <b v="1"/>
    <s v="film &amp; video/documentary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n v="75.444794952681391"/>
    <s v="US"/>
    <s v="USD"/>
    <n v="1432416219"/>
    <n v="1429824219"/>
    <b v="1"/>
    <n v="951"/>
    <b v="1"/>
    <s v="film &amp; video/documentary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n v="1.5034814814814814"/>
    <x v="0"/>
    <n v="97.816867469879512"/>
    <s v="US"/>
    <s v="USD"/>
    <n v="1350003539"/>
    <n v="1347411539"/>
    <b v="1"/>
    <n v="415"/>
    <b v="1"/>
    <s v="film &amp; video/documentary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n v="87.685606557377056"/>
    <s v="US"/>
    <s v="USD"/>
    <n v="1488160860"/>
    <n v="1485237096"/>
    <b v="1"/>
    <n v="305"/>
    <b v="1"/>
    <s v="film &amp; video/documentary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n v="54.748948106591868"/>
    <s v="US"/>
    <s v="USD"/>
    <n v="1401459035"/>
    <n v="1397571035"/>
    <b v="1"/>
    <n v="2139"/>
    <b v="1"/>
    <s v="film &amp; video/documentary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n v="83.953417721518989"/>
    <s v="US"/>
    <s v="USD"/>
    <n v="1249932360"/>
    <n v="1242532513"/>
    <b v="1"/>
    <n v="79"/>
    <b v="1"/>
    <s v="film &amp; video/documentary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n v="254.38547486033519"/>
    <s v="US"/>
    <s v="USD"/>
    <n v="1266876000"/>
    <n v="1263679492"/>
    <b v="1"/>
    <n v="179"/>
    <b v="1"/>
    <s v="film &amp; video/documentary"/>
    <x v="0"/>
    <s v="documentary"/>
    <x v="282"/>
    <x v="282"/>
  </r>
  <r>
    <n v="283"/>
    <s v="SOLE SURVIVOR"/>
    <s v="What is the impact of survivorship on the human condition?"/>
    <n v="18000"/>
    <n v="20569.05"/>
    <n v="1.142725"/>
    <x v="0"/>
    <n v="101.8269801980198"/>
    <s v="US"/>
    <s v="USD"/>
    <n v="1306904340"/>
    <n v="1305219744"/>
    <b v="1"/>
    <n v="202"/>
    <b v="1"/>
    <s v="film &amp; video/documentary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n v="55.066394736842106"/>
    <s v="US"/>
    <s v="USD"/>
    <n v="1327167780"/>
    <n v="1325007780"/>
    <b v="1"/>
    <n v="760"/>
    <b v="1"/>
    <s v="film &amp; video/documentary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n v="56.901438721136763"/>
    <s v="US"/>
    <s v="USD"/>
    <n v="1379614128"/>
    <n v="1377022128"/>
    <b v="1"/>
    <n v="563"/>
    <b v="1"/>
    <s v="film &amp; video/documentary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n v="121.28148148148148"/>
    <s v="US"/>
    <s v="USD"/>
    <n v="1364236524"/>
    <n v="1360352124"/>
    <b v="1"/>
    <n v="135"/>
    <b v="1"/>
    <s v="film &amp; video/documentary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n v="1.7629999999999999"/>
    <x v="0"/>
    <n v="91.189655172413794"/>
    <s v="US"/>
    <s v="USD"/>
    <n v="1351828800"/>
    <n v="1349160018"/>
    <b v="1"/>
    <n v="290"/>
    <b v="1"/>
    <s v="film &amp; video/documentary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n v="115.44812080536913"/>
    <s v="US"/>
    <s v="USD"/>
    <n v="1340683393"/>
    <n v="1337659393"/>
    <b v="1"/>
    <n v="447"/>
    <b v="1"/>
    <s v="film &amp; video/documentary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n v="67.771551724137936"/>
    <s v="GB"/>
    <s v="GBP"/>
    <n v="1383389834"/>
    <n v="1380797834"/>
    <b v="1"/>
    <n v="232"/>
    <b v="1"/>
    <s v="film &amp; video/documentary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n v="28.576190476190476"/>
    <s v="US"/>
    <s v="USD"/>
    <n v="1296633540"/>
    <n v="1292316697"/>
    <b v="1"/>
    <n v="168"/>
    <b v="1"/>
    <s v="film &amp; video/documentary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n v="46.8828125"/>
    <s v="US"/>
    <s v="USD"/>
    <n v="1367366460"/>
    <n v="1365791246"/>
    <b v="1"/>
    <n v="128"/>
    <b v="1"/>
    <s v="film &amp; video/documentary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n v="154.42231237322514"/>
    <s v="US"/>
    <s v="USD"/>
    <n v="1319860740"/>
    <n v="1317064599"/>
    <b v="1"/>
    <n v="493"/>
    <b v="1"/>
    <s v="film &amp; video/documentary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n v="201.22137404580153"/>
    <s v="US"/>
    <s v="USD"/>
    <n v="1398009714"/>
    <n v="1395417714"/>
    <b v="1"/>
    <n v="131"/>
    <b v="1"/>
    <s v="film &amp; video/documentary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n v="100"/>
    <s v="US"/>
    <s v="USD"/>
    <n v="1279555200"/>
    <n v="1276480894"/>
    <b v="1"/>
    <n v="50"/>
    <b v="1"/>
    <s v="film &amp; video/documentary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n v="100.08204511278196"/>
    <s v="US"/>
    <s v="USD"/>
    <n v="1383264000"/>
    <n v="1378080409"/>
    <b v="1"/>
    <n v="665"/>
    <b v="1"/>
    <s v="film &amp; video/documentary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n v="1.187262"/>
    <x v="0"/>
    <n v="230.08953488372092"/>
    <s v="US"/>
    <s v="USD"/>
    <n v="1347017083"/>
    <n v="1344857083"/>
    <b v="1"/>
    <n v="129"/>
    <b v="1"/>
    <s v="film &amp; video/documentary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n v="1.0064"/>
    <x v="0"/>
    <n v="141.74647887323943"/>
    <s v="US"/>
    <s v="USD"/>
    <n v="1430452740"/>
    <n v="1427390901"/>
    <b v="1"/>
    <n v="142"/>
    <b v="1"/>
    <s v="film &amp; video/documentary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n v="1.089324126984127"/>
    <x v="0"/>
    <n v="56.344351395730705"/>
    <s v="US"/>
    <s v="USD"/>
    <n v="1399669200"/>
    <n v="1394536048"/>
    <b v="1"/>
    <n v="2436"/>
    <b v="1"/>
    <s v="film &amp; video/documentary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n v="73.341188524590166"/>
    <s v="US"/>
    <s v="USD"/>
    <n v="1289975060"/>
    <n v="1287379460"/>
    <b v="1"/>
    <n v="244"/>
    <b v="1"/>
    <s v="film &amp; video/documentary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n v="85.337785234899329"/>
    <s v="US"/>
    <s v="USD"/>
    <n v="1303686138"/>
    <n v="1301007738"/>
    <b v="1"/>
    <n v="298"/>
    <b v="1"/>
    <s v="film &amp; video/documentary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n v="1.1873499999999999"/>
    <x v="0"/>
    <n v="61.496215139442228"/>
    <s v="US"/>
    <s v="USD"/>
    <n v="1363711335"/>
    <n v="1360258935"/>
    <b v="1"/>
    <n v="251"/>
    <b v="1"/>
    <s v="film &amp; video/documentary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n v="93.018518518518519"/>
    <s v="US"/>
    <s v="USD"/>
    <n v="1330115638"/>
    <n v="1327523638"/>
    <b v="1"/>
    <n v="108"/>
    <b v="1"/>
    <s v="film &amp; video/documentary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n v="50.292682926829265"/>
    <s v="US"/>
    <s v="USD"/>
    <n v="1338601346"/>
    <n v="1336009346"/>
    <b v="1"/>
    <n v="82"/>
    <b v="1"/>
    <s v="film &amp; video/documentary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n v="106.43243243243244"/>
    <s v="US"/>
    <s v="USD"/>
    <n v="1346464800"/>
    <n v="1343096197"/>
    <b v="1"/>
    <n v="74"/>
    <b v="1"/>
    <s v="film &amp; video/documentary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n v="1.3033333333333332"/>
    <x v="0"/>
    <n v="51.719576719576722"/>
    <s v="US"/>
    <s v="USD"/>
    <n v="1331392049"/>
    <n v="1328800049"/>
    <b v="1"/>
    <n v="189"/>
    <b v="1"/>
    <s v="film &amp; video/documentary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n v="2.9289999999999998"/>
    <x v="0"/>
    <n v="36.612499999999997"/>
    <s v="US"/>
    <s v="USD"/>
    <n v="1363806333"/>
    <n v="1362081933"/>
    <b v="1"/>
    <n v="80"/>
    <b v="1"/>
    <s v="film &amp; video/documentary"/>
    <x v="0"/>
    <s v="documentary"/>
    <x v="306"/>
    <x v="306"/>
  </r>
  <r>
    <n v="307"/>
    <s v="Grammar Revolution"/>
    <s v="Why is grammar important?"/>
    <n v="22000"/>
    <n v="24490"/>
    <n v="1.1131818181818183"/>
    <x v="0"/>
    <n v="42.517361111111114"/>
    <s v="US"/>
    <s v="USD"/>
    <n v="1360276801"/>
    <n v="1357684801"/>
    <b v="1"/>
    <n v="576"/>
    <b v="1"/>
    <s v="film &amp; video/documentary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n v="62.712871287128714"/>
    <s v="US"/>
    <s v="USD"/>
    <n v="1299775210"/>
    <n v="1295887210"/>
    <b v="1"/>
    <n v="202"/>
    <b v="1"/>
    <s v="film &amp; video/documentary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n v="89.957983193277315"/>
    <s v="US"/>
    <s v="USD"/>
    <n v="1346695334"/>
    <n v="1344880934"/>
    <b v="1"/>
    <n v="238"/>
    <b v="1"/>
    <s v="film &amp; video/documentary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n v="28.924722222222222"/>
    <s v="US"/>
    <s v="USD"/>
    <n v="1319076000"/>
    <n v="1317788623"/>
    <b v="1"/>
    <n v="36"/>
    <b v="1"/>
    <s v="film &amp; video/documentary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n v="138.8022"/>
    <s v="US"/>
    <s v="USD"/>
    <n v="1325404740"/>
    <n v="1321852592"/>
    <b v="1"/>
    <n v="150"/>
    <b v="1"/>
    <s v="film &amp; video/documentary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n v="61.301369863013697"/>
    <s v="US"/>
    <s v="USD"/>
    <n v="1365973432"/>
    <n v="1363381432"/>
    <b v="1"/>
    <n v="146"/>
    <b v="1"/>
    <s v="film &amp; video/documentary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n v="80.202702702702709"/>
    <s v="US"/>
    <s v="USD"/>
    <n v="1281542340"/>
    <n v="1277702894"/>
    <b v="1"/>
    <n v="222"/>
    <b v="1"/>
    <s v="film &amp; video/documentary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n v="32.095833333333331"/>
    <s v="US"/>
    <s v="USD"/>
    <n v="1362167988"/>
    <n v="1359575988"/>
    <b v="1"/>
    <n v="120"/>
    <b v="1"/>
    <s v="film &amp; video/documentary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n v="200.88888888888889"/>
    <s v="US"/>
    <s v="USD"/>
    <n v="1345660334"/>
    <n v="1343068334"/>
    <b v="1"/>
    <n v="126"/>
    <b v="1"/>
    <s v="film &amp; video/documentary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n v="108.01265822784811"/>
    <s v="CA"/>
    <s v="CAD"/>
    <n v="1418273940"/>
    <n v="1415398197"/>
    <b v="1"/>
    <n v="158"/>
    <b v="1"/>
    <s v="film &amp; video/documentary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n v="95.699367088607602"/>
    <s v="US"/>
    <s v="USD"/>
    <n v="1386778483"/>
    <n v="1384186483"/>
    <b v="1"/>
    <n v="316"/>
    <b v="1"/>
    <s v="film &amp; video/documentary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n v="49.880281690140848"/>
    <s v="US"/>
    <s v="USD"/>
    <n v="1364342151"/>
    <n v="1361753751"/>
    <b v="1"/>
    <n v="284"/>
    <b v="1"/>
    <s v="film &amp; video/documentary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n v="110.47058823529412"/>
    <s v="US"/>
    <s v="USD"/>
    <n v="1265097540"/>
    <n v="1257538029"/>
    <b v="1"/>
    <n v="51"/>
    <b v="1"/>
    <s v="film &amp; video/documentary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n v="134.91139240506328"/>
    <s v="GB"/>
    <s v="GBP"/>
    <n v="1450825200"/>
    <n v="1448284433"/>
    <b v="1"/>
    <n v="158"/>
    <b v="1"/>
    <s v="film &amp; video/documentary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n v="1.0266285714285714"/>
    <x v="0"/>
    <n v="106.62314540059347"/>
    <s v="DE"/>
    <s v="EUR"/>
    <n v="1478605386"/>
    <n v="1475577786"/>
    <b v="1"/>
    <n v="337"/>
    <b v="1"/>
    <s v="film &amp; video/documentary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n v="1.0791200000000001"/>
    <x v="0"/>
    <n v="145.04301075268816"/>
    <s v="US"/>
    <s v="USD"/>
    <n v="1463146848"/>
    <n v="1460554848"/>
    <b v="1"/>
    <n v="186"/>
    <b v="1"/>
    <s v="film &amp; video/documentary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n v="114.58620689655173"/>
    <s v="US"/>
    <s v="USD"/>
    <n v="1482307140"/>
    <n v="1479886966"/>
    <b v="1"/>
    <n v="58"/>
    <b v="1"/>
    <s v="film &amp; video/documentary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n v="105.3170731707317"/>
    <s v="US"/>
    <s v="USD"/>
    <n v="1438441308"/>
    <n v="1435590108"/>
    <b v="1"/>
    <n v="82"/>
    <b v="1"/>
    <s v="film &amp; video/documentary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n v="70.921195652173907"/>
    <s v="US"/>
    <s v="USD"/>
    <n v="1482208233"/>
    <n v="1479184233"/>
    <b v="1"/>
    <n v="736"/>
    <b v="1"/>
    <s v="film &amp; video/documentary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n v="147.17167680278018"/>
    <s v="US"/>
    <s v="USD"/>
    <n v="1489532220"/>
    <n v="1486625606"/>
    <b v="1"/>
    <n v="1151"/>
    <b v="1"/>
    <s v="film &amp; video/documentary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n v="160.47058823529412"/>
    <s v="US"/>
    <s v="USD"/>
    <n v="1427011200"/>
    <n v="1424669929"/>
    <b v="1"/>
    <n v="34"/>
    <b v="1"/>
    <s v="film &amp; video/documentary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n v="156.04578313253012"/>
    <s v="US"/>
    <s v="USD"/>
    <n v="1446350400"/>
    <n v="1443739388"/>
    <b v="1"/>
    <n v="498"/>
    <b v="1"/>
    <s v="film &amp; video/documentary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n v="63.17365269461078"/>
    <s v="US"/>
    <s v="USD"/>
    <n v="1446868800"/>
    <n v="1444821127"/>
    <b v="1"/>
    <n v="167"/>
    <b v="1"/>
    <s v="film &amp; video/documentary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n v="104.82352941176471"/>
    <s v="US"/>
    <s v="USD"/>
    <n v="1368763140"/>
    <n v="1366028563"/>
    <b v="1"/>
    <n v="340"/>
    <b v="1"/>
    <s v="film &amp; video/documentary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n v="97.356164383561648"/>
    <s v="US"/>
    <s v="USD"/>
    <n v="1466171834"/>
    <n v="1463493434"/>
    <b v="1"/>
    <n v="438"/>
    <b v="1"/>
    <s v="film &amp; video/documentary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n v="203.63063063063063"/>
    <s v="US"/>
    <s v="USD"/>
    <n v="1446019200"/>
    <n v="1442420377"/>
    <b v="1"/>
    <n v="555"/>
    <b v="1"/>
    <s v="film &amp; video/documentary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n v="188.31203007518798"/>
    <s v="US"/>
    <s v="USD"/>
    <n v="1460038591"/>
    <n v="1457450191"/>
    <b v="1"/>
    <n v="266"/>
    <b v="1"/>
    <s v="film &amp; video/documentary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n v="146.65217391304347"/>
    <s v="US"/>
    <s v="USD"/>
    <n v="1431716400"/>
    <n v="1428423757"/>
    <b v="1"/>
    <n v="69"/>
    <b v="1"/>
    <s v="film &amp; video/documentary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n v="109.1875"/>
    <s v="US"/>
    <s v="USD"/>
    <n v="1431122400"/>
    <n v="1428428515"/>
    <b v="1"/>
    <n v="80"/>
    <b v="1"/>
    <s v="film &amp; video/documentary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n v="59.249046653144013"/>
    <s v="US"/>
    <s v="USD"/>
    <n v="1447427918"/>
    <n v="1444832318"/>
    <b v="1"/>
    <n v="493"/>
    <b v="1"/>
    <s v="film &amp; video/documentary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n v="97.904838709677421"/>
    <s v="US"/>
    <s v="USD"/>
    <n v="1426298708"/>
    <n v="1423710308"/>
    <b v="1"/>
    <n v="31"/>
    <b v="1"/>
    <s v="film &amp; video/documentary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n v="70.000169491525426"/>
    <s v="US"/>
    <s v="USD"/>
    <n v="1472864400"/>
    <n v="1468001290"/>
    <b v="1"/>
    <n v="236"/>
    <b v="1"/>
    <s v="film &amp; video/documentary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n v="72.865168539325836"/>
    <s v="US"/>
    <s v="USD"/>
    <n v="1430331268"/>
    <n v="1427739268"/>
    <b v="1"/>
    <n v="89"/>
    <b v="1"/>
    <s v="film &amp; video/documentary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n v="146.34782608695653"/>
    <s v="US"/>
    <s v="USD"/>
    <n v="1489006800"/>
    <n v="1486397007"/>
    <b v="1"/>
    <n v="299"/>
    <b v="1"/>
    <s v="film &amp; video/documentary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n v="67.909090909090907"/>
    <s v="US"/>
    <s v="USD"/>
    <n v="1412135940"/>
    <n v="1410555998"/>
    <b v="1"/>
    <n v="55"/>
    <b v="1"/>
    <s v="film &amp; video/documentary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n v="1.0036639999999999"/>
    <x v="0"/>
    <n v="169.85083076923075"/>
    <s v="US"/>
    <s v="USD"/>
    <n v="1461955465"/>
    <n v="1459363465"/>
    <b v="1"/>
    <n v="325"/>
    <b v="1"/>
    <s v="film &amp; video/documentary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n v="58.413339694656486"/>
    <s v="US"/>
    <s v="USD"/>
    <n v="1415934000"/>
    <n v="1413308545"/>
    <b v="1"/>
    <n v="524"/>
    <b v="1"/>
    <s v="film &amp; video/documentary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n v="119.99298245614035"/>
    <s v="US"/>
    <s v="USD"/>
    <n v="1433125200"/>
    <n v="1429312694"/>
    <b v="1"/>
    <n v="285"/>
    <b v="1"/>
    <s v="film &amp; video/documentary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n v="99.860335195530723"/>
    <s v="US"/>
    <s v="USD"/>
    <n v="1432161590"/>
    <n v="1429569590"/>
    <b v="1"/>
    <n v="179"/>
    <b v="1"/>
    <s v="film &amp; video/documentary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n v="90.579148936170213"/>
    <s v="US"/>
    <s v="USD"/>
    <n v="1444824021"/>
    <n v="1442232021"/>
    <b v="1"/>
    <n v="188"/>
    <b v="1"/>
    <s v="film &amp; video/documentary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n v="117.77361477572559"/>
    <s v="US"/>
    <s v="USD"/>
    <n v="1447505609"/>
    <n v="1444910009"/>
    <b v="1"/>
    <n v="379"/>
    <b v="1"/>
    <s v="film &amp; video/documentary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n v="86.554621848739501"/>
    <s v="US"/>
    <s v="USD"/>
    <n v="1440165916"/>
    <n v="1437573916"/>
    <b v="1"/>
    <n v="119"/>
    <b v="1"/>
    <s v="film &amp; video/documentary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n v="71.899281437125751"/>
    <s v="US"/>
    <s v="USD"/>
    <n v="1487937508"/>
    <n v="1485345508"/>
    <b v="1"/>
    <n v="167"/>
    <b v="1"/>
    <s v="film &amp; video/documentary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n v="129.81900452488688"/>
    <s v="US"/>
    <s v="USD"/>
    <n v="1473566340"/>
    <n v="1470274509"/>
    <b v="1"/>
    <n v="221"/>
    <b v="1"/>
    <s v="film &amp; video/documentary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n v="44.912863070539416"/>
    <s v="ES"/>
    <s v="EUR"/>
    <n v="1460066954"/>
    <n v="1456614554"/>
    <b v="1"/>
    <n v="964"/>
    <b v="1"/>
    <s v="film &amp; video/documentary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n v="40.755244755244753"/>
    <s v="US"/>
    <s v="USD"/>
    <n v="1412740868"/>
    <n v="1410148868"/>
    <b v="1"/>
    <n v="286"/>
    <b v="1"/>
    <s v="film &amp; video/documentary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n v="103.52394779771615"/>
    <s v="US"/>
    <s v="USD"/>
    <n v="1447963219"/>
    <n v="1445367619"/>
    <b v="1"/>
    <n v="613"/>
    <b v="1"/>
    <s v="film &amp; video/documentary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n v="125.44827586206897"/>
    <s v="US"/>
    <s v="USD"/>
    <n v="1460141521"/>
    <n v="1457553121"/>
    <b v="1"/>
    <n v="29"/>
    <b v="1"/>
    <s v="film &amp; video/documentary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n v="1.1625714285714286"/>
    <x v="0"/>
    <n v="246.60606060606059"/>
    <s v="US"/>
    <s v="USD"/>
    <n v="1417420994"/>
    <n v="1414738994"/>
    <b v="1"/>
    <n v="165"/>
    <b v="1"/>
    <s v="film &amp; video/documentary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n v="1.0269239999999999"/>
    <x v="0"/>
    <n v="79.401340206185566"/>
    <s v="US"/>
    <s v="USD"/>
    <n v="1458152193"/>
    <n v="1455563793"/>
    <b v="1"/>
    <n v="97"/>
    <b v="1"/>
    <s v="film &amp; video/documentary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n v="86.138613861386133"/>
    <s v="US"/>
    <s v="USD"/>
    <n v="1429852797"/>
    <n v="1426396797"/>
    <b v="1"/>
    <n v="303"/>
    <b v="1"/>
    <s v="film &amp; video/documentary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n v="193.04868913857678"/>
    <s v="US"/>
    <s v="USD"/>
    <n v="1466002800"/>
    <n v="1463517521"/>
    <b v="1"/>
    <n v="267"/>
    <b v="1"/>
    <s v="film &amp; video/documentary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n v="84.023178807947019"/>
    <s v="US"/>
    <s v="USD"/>
    <n v="1415941920"/>
    <n v="1414028490"/>
    <b v="1"/>
    <n v="302"/>
    <b v="1"/>
    <s v="film &amp; video/documentary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n v="139.82758620689654"/>
    <s v="US"/>
    <s v="USD"/>
    <n v="1437621060"/>
    <n v="1433799180"/>
    <b v="0"/>
    <n v="87"/>
    <b v="1"/>
    <s v="film &amp; video/documentary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n v="109.82189265536722"/>
    <s v="US"/>
    <s v="USD"/>
    <n v="1416704506"/>
    <n v="1414108906"/>
    <b v="0"/>
    <n v="354"/>
    <b v="1"/>
    <s v="film &amp; video/documentary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n v="139.53488372093022"/>
    <s v="US"/>
    <s v="USD"/>
    <n v="1407456000"/>
    <n v="1405573391"/>
    <b v="0"/>
    <n v="86"/>
    <b v="1"/>
    <s v="film &amp; video/documentary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n v="347.84615384615387"/>
    <s v="US"/>
    <s v="USD"/>
    <n v="1272828120"/>
    <n v="1268934736"/>
    <b v="0"/>
    <n v="26"/>
    <b v="1"/>
    <s v="film &amp; video/documentary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n v="68.24159292035398"/>
    <s v="US"/>
    <s v="USD"/>
    <n v="1403323140"/>
    <n v="1400704672"/>
    <b v="0"/>
    <n v="113"/>
    <b v="1"/>
    <s v="film &amp; video/documentary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n v="239.93846153846152"/>
    <s v="GB"/>
    <s v="GBP"/>
    <n v="1393597999"/>
    <n v="1391005999"/>
    <b v="0"/>
    <n v="65"/>
    <b v="1"/>
    <s v="film &amp; video/documentary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n v="287.31343283582089"/>
    <s v="US"/>
    <s v="USD"/>
    <n v="1337540518"/>
    <n v="1334948518"/>
    <b v="0"/>
    <n v="134"/>
    <b v="1"/>
    <s v="film &amp; video/documentary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n v="86.84882352941176"/>
    <s v="US"/>
    <s v="USD"/>
    <n v="1367384340"/>
    <n v="1363960278"/>
    <b v="0"/>
    <n v="119"/>
    <b v="1"/>
    <s v="film &amp; video/documentary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n v="81.84905660377359"/>
    <s v="US"/>
    <s v="USD"/>
    <n v="1426426322"/>
    <n v="1423405922"/>
    <b v="0"/>
    <n v="159"/>
    <b v="1"/>
    <s v="film &amp; video/documentary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n v="42.874970059880241"/>
    <s v="US"/>
    <s v="USD"/>
    <n v="1326633269"/>
    <n v="1324041269"/>
    <b v="0"/>
    <n v="167"/>
    <b v="1"/>
    <s v="film &amp; video/documentary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n v="709.41860465116281"/>
    <s v="US"/>
    <s v="USD"/>
    <n v="1483729500"/>
    <n v="1481137500"/>
    <b v="0"/>
    <n v="43"/>
    <b v="1"/>
    <s v="film &amp; video/documentary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n v="161.25517890772127"/>
    <s v="US"/>
    <s v="USD"/>
    <n v="1359743139"/>
    <n v="1355855139"/>
    <b v="0"/>
    <n v="1062"/>
    <b v="1"/>
    <s v="film &amp; video/documentary"/>
    <x v="0"/>
    <s v="documentary"/>
    <x v="371"/>
    <x v="371"/>
  </r>
  <r>
    <n v="372"/>
    <s v="Wild Equus"/>
    <s v="A short documentary exploring the uses of 'Natural Horsemanship' across Europe"/>
    <n v="300"/>
    <n v="376"/>
    <n v="1.2533333333333334"/>
    <x v="0"/>
    <n v="41.777777777777779"/>
    <s v="GB"/>
    <s v="GBP"/>
    <n v="1459872000"/>
    <n v="1456408244"/>
    <b v="0"/>
    <n v="9"/>
    <b v="1"/>
    <s v="film &amp; video/documentary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n v="89.887640449438209"/>
    <s v="US"/>
    <s v="USD"/>
    <n v="1342648398"/>
    <n v="1340056398"/>
    <b v="0"/>
    <n v="89"/>
    <b v="1"/>
    <s v="film &amp; video/documentary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n v="45.051724137931032"/>
    <s v="US"/>
    <s v="USD"/>
    <n v="1316208031"/>
    <n v="1312320031"/>
    <b v="0"/>
    <n v="174"/>
    <b v="1"/>
    <s v="film &amp; video/documentary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n v="42.857142857142854"/>
    <s v="US"/>
    <s v="USD"/>
    <n v="1393694280"/>
    <n v="1390088311"/>
    <b v="0"/>
    <n v="14"/>
    <b v="1"/>
    <s v="film &amp; video/documentary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n v="54.083333333333336"/>
    <s v="GB"/>
    <s v="GBP"/>
    <n v="1472122316"/>
    <n v="1469443916"/>
    <b v="0"/>
    <n v="48"/>
    <b v="1"/>
    <s v="film &amp; video/documentary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n v="103.21804511278195"/>
    <s v="US"/>
    <s v="USD"/>
    <n v="1447484460"/>
    <n v="1444888868"/>
    <b v="0"/>
    <n v="133"/>
    <b v="1"/>
    <s v="film &amp; video/documentary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n v="40.397590361445786"/>
    <s v="CA"/>
    <s v="CAD"/>
    <n v="1453765920"/>
    <n v="1451655808"/>
    <b v="0"/>
    <n v="83"/>
    <b v="1"/>
    <s v="film &amp; video/documentary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n v="116.85906040268456"/>
    <s v="US"/>
    <s v="USD"/>
    <n v="1336062672"/>
    <n v="1332174672"/>
    <b v="0"/>
    <n v="149"/>
    <b v="1"/>
    <s v="film &amp; video/documentary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n v="115.51020408163265"/>
    <s v="US"/>
    <s v="USD"/>
    <n v="1453569392"/>
    <n v="1451409392"/>
    <b v="0"/>
    <n v="49"/>
    <b v="1"/>
    <s v="film &amp; video/documentary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n v="1.0472999999999999"/>
    <x v="0"/>
    <n v="104.31274900398407"/>
    <s v="US"/>
    <s v="USD"/>
    <n v="1343624400"/>
    <n v="1340642717"/>
    <b v="0"/>
    <n v="251"/>
    <b v="1"/>
    <s v="film &amp; video/documentary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n v="69.772727272727266"/>
    <s v="US"/>
    <s v="USD"/>
    <n v="1346950900"/>
    <n v="1345741300"/>
    <b v="0"/>
    <n v="22"/>
    <b v="1"/>
    <s v="film &amp; video/documentary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n v="43.020833333333336"/>
    <s v="US"/>
    <s v="USD"/>
    <n v="1400467759"/>
    <n v="1398480559"/>
    <b v="0"/>
    <n v="48"/>
    <b v="1"/>
    <s v="film &amp; video/documentary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n v="58.540469973890339"/>
    <s v="US"/>
    <s v="USD"/>
    <n v="1420569947"/>
    <n v="1417977947"/>
    <b v="0"/>
    <n v="383"/>
    <b v="1"/>
    <s v="film &amp; video/documentary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n v="111.79535864978902"/>
    <s v="US"/>
    <s v="USD"/>
    <n v="1416582101"/>
    <n v="1413986501"/>
    <b v="0"/>
    <n v="237"/>
    <b v="1"/>
    <s v="film &amp; video/documentary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n v="46.230769230769234"/>
    <s v="US"/>
    <s v="USD"/>
    <n v="1439246991"/>
    <n v="1437950991"/>
    <b v="0"/>
    <n v="13"/>
    <b v="1"/>
    <s v="film &amp; video/documentary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n v="144.69039145907473"/>
    <s v="US"/>
    <s v="USD"/>
    <n v="1439618400"/>
    <n v="1436976858"/>
    <b v="0"/>
    <n v="562"/>
    <b v="1"/>
    <s v="film &amp; video/documentary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n v="88.845070422535215"/>
    <s v="US"/>
    <s v="USD"/>
    <n v="1469670580"/>
    <n v="1467078580"/>
    <b v="0"/>
    <n v="71"/>
    <b v="1"/>
    <s v="film &amp; video/documentary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n v="81.75107284768211"/>
    <s v="US"/>
    <s v="USD"/>
    <n v="1394233140"/>
    <n v="1391477450"/>
    <b v="0"/>
    <n v="1510"/>
    <b v="1"/>
    <s v="film &amp; video/documentary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n v="71.428571428571431"/>
    <s v="US"/>
    <s v="USD"/>
    <n v="1431046372"/>
    <n v="1429318372"/>
    <b v="0"/>
    <n v="14"/>
    <b v="1"/>
    <s v="film &amp; video/documentary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n v="1.0061"/>
    <x v="0"/>
    <n v="104.25906735751295"/>
    <s v="US"/>
    <s v="USD"/>
    <n v="1324169940"/>
    <n v="1321578051"/>
    <b v="0"/>
    <n v="193"/>
    <b v="1"/>
    <s v="film &amp; video/documentary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n v="90.616504854368927"/>
    <s v="US"/>
    <s v="USD"/>
    <n v="1315450800"/>
    <n v="1312823571"/>
    <b v="0"/>
    <n v="206"/>
    <b v="1"/>
    <s v="film &amp; video/documentary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n v="157.33048433048432"/>
    <s v="US"/>
    <s v="USD"/>
    <n v="1381424452"/>
    <n v="1378746052"/>
    <b v="0"/>
    <n v="351"/>
    <b v="1"/>
    <s v="film &amp; video/documentary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n v="105.18"/>
    <s v="ES"/>
    <s v="EUR"/>
    <n v="1460918282"/>
    <n v="1455737882"/>
    <b v="0"/>
    <n v="50"/>
    <b v="1"/>
    <s v="film &amp; video/documentary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n v="58.719836956521746"/>
    <s v="US"/>
    <s v="USD"/>
    <n v="1335562320"/>
    <n v="1332452960"/>
    <b v="0"/>
    <n v="184"/>
    <b v="1"/>
    <s v="film &amp; video/documentary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n v="81.632653061224488"/>
    <s v="US"/>
    <s v="USD"/>
    <n v="1341668006"/>
    <n v="1340372006"/>
    <b v="0"/>
    <n v="196"/>
    <b v="1"/>
    <s v="film &amp; video/documentary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n v="56.460043668122275"/>
    <s v="US"/>
    <s v="USD"/>
    <n v="1283312640"/>
    <n v="1279651084"/>
    <b v="0"/>
    <n v="229"/>
    <b v="1"/>
    <s v="film &amp; video/documentary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n v="140.1044776119403"/>
    <s v="US"/>
    <s v="USD"/>
    <n v="1430334126"/>
    <n v="1426446126"/>
    <b v="0"/>
    <n v="67"/>
    <b v="1"/>
    <s v="film &amp; video/documentary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n v="224.85263157894738"/>
    <s v="GB"/>
    <s v="GBP"/>
    <n v="1481716800"/>
    <n v="1479070867"/>
    <b v="0"/>
    <n v="95"/>
    <b v="1"/>
    <s v="film &amp; video/documentary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n v="181.13306451612902"/>
    <s v="US"/>
    <s v="USD"/>
    <n v="1400297400"/>
    <n v="1397661347"/>
    <b v="0"/>
    <n v="62"/>
    <b v="1"/>
    <s v="film &amp; video/documentary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n v="711.04109589041093"/>
    <s v="US"/>
    <s v="USD"/>
    <n v="1312747970"/>
    <n v="1310155970"/>
    <b v="0"/>
    <n v="73"/>
    <b v="1"/>
    <s v="film &amp; video/documentary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n v="65.883720930232556"/>
    <s v="US"/>
    <s v="USD"/>
    <n v="1446731817"/>
    <n v="1444913817"/>
    <b v="0"/>
    <n v="43"/>
    <b v="1"/>
    <s v="film &amp; video/documentary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n v="1.0526"/>
    <x v="0"/>
    <n v="75.185714285714283"/>
    <s v="US"/>
    <s v="USD"/>
    <n v="1312960080"/>
    <n v="1308900441"/>
    <b v="0"/>
    <n v="70"/>
    <b v="1"/>
    <s v="film &amp; video/documentary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n v="133.14391143911439"/>
    <s v="US"/>
    <s v="USD"/>
    <n v="1391641440"/>
    <n v="1389107062"/>
    <b v="0"/>
    <n v="271"/>
    <b v="1"/>
    <s v="film &amp; video/documentary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n v="1.0765957446808512"/>
    <x v="0"/>
    <n v="55.2"/>
    <s v="US"/>
    <s v="USD"/>
    <n v="1394071339"/>
    <n v="1391479339"/>
    <b v="0"/>
    <n v="55"/>
    <b v="1"/>
    <s v="film &amp; video/documentary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n v="86.163714285714292"/>
    <s v="US"/>
    <s v="USD"/>
    <n v="1304920740"/>
    <n v="1301975637"/>
    <b v="0"/>
    <n v="35"/>
    <b v="1"/>
    <s v="film &amp; video/documentary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n v="1.0155000000000001"/>
    <x v="0"/>
    <n v="92.318181818181813"/>
    <s v="US"/>
    <s v="USD"/>
    <n v="1321739650"/>
    <n v="1316552050"/>
    <b v="0"/>
    <n v="22"/>
    <b v="1"/>
    <s v="film &amp; video/documentary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n v="160.16473684210527"/>
    <s v="US"/>
    <s v="USD"/>
    <n v="1383676790"/>
    <n v="1380217190"/>
    <b v="0"/>
    <n v="38"/>
    <b v="1"/>
    <s v="film &amp; video/documentary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n v="45.6"/>
    <s v="GB"/>
    <s v="GBP"/>
    <n v="1469220144"/>
    <n v="1466628144"/>
    <b v="0"/>
    <n v="15"/>
    <b v="1"/>
    <s v="film &amp; video/documentary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n v="183.28571428571428"/>
    <s v="CA"/>
    <s v="CAD"/>
    <n v="1434670397"/>
    <n v="1429486397"/>
    <b v="0"/>
    <n v="7"/>
    <b v="1"/>
    <s v="film &amp; video/documentary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n v="125.78838174273859"/>
    <s v="US"/>
    <s v="USD"/>
    <n v="1387688400"/>
    <n v="1384920804"/>
    <b v="0"/>
    <n v="241"/>
    <b v="1"/>
    <s v="film &amp; video/documentary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n v="57.654545454545456"/>
    <s v="US"/>
    <s v="USD"/>
    <n v="1343238578"/>
    <n v="1341856178"/>
    <b v="0"/>
    <n v="55"/>
    <b v="1"/>
    <s v="film &amp; video/documentary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n v="78.660818713450297"/>
    <s v="US"/>
    <s v="USD"/>
    <n v="1342731811"/>
    <n v="1340139811"/>
    <b v="0"/>
    <n v="171"/>
    <b v="1"/>
    <s v="film &amp; video/documentary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n v="91.480769230769226"/>
    <s v="US"/>
    <s v="USD"/>
    <n v="1381541465"/>
    <n v="1378949465"/>
    <b v="0"/>
    <n v="208"/>
    <b v="1"/>
    <s v="film &amp; video/documentary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n v="68.09809523809524"/>
    <s v="CA"/>
    <s v="CAD"/>
    <n v="1413547200"/>
    <n v="1411417602"/>
    <b v="0"/>
    <n v="21"/>
    <b v="1"/>
    <s v="film &amp; video/documentary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n v="48.086800000000004"/>
    <s v="US"/>
    <s v="USD"/>
    <n v="1391851831"/>
    <n v="1389259831"/>
    <b v="0"/>
    <n v="25"/>
    <b v="1"/>
    <s v="film &amp; video/documentary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n v="202.42307692307693"/>
    <s v="US"/>
    <s v="USD"/>
    <n v="1365395580"/>
    <n v="1364426260"/>
    <b v="0"/>
    <n v="52"/>
    <b v="1"/>
    <s v="film &amp; video/documentary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n v="216.75"/>
    <s v="US"/>
    <s v="USD"/>
    <n v="1437633997"/>
    <n v="1435041997"/>
    <b v="0"/>
    <n v="104"/>
    <b v="1"/>
    <s v="film &amp; video/documentary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n v="1.004375"/>
    <x v="0"/>
    <n v="110.06849315068493"/>
    <s v="US"/>
    <s v="USD"/>
    <n v="1372536787"/>
    <n v="1367352787"/>
    <b v="0"/>
    <n v="73"/>
    <b v="1"/>
    <s v="film &amp; video/documentary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n v="4.833333333333333"/>
    <s v="US"/>
    <s v="USD"/>
    <n v="1394772031"/>
    <n v="1392183631"/>
    <b v="0"/>
    <n v="3"/>
    <b v="0"/>
    <s v="film &amp; video/animation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n v="50.166666666666664"/>
    <s v="US"/>
    <s v="USD"/>
    <n v="1440157656"/>
    <n v="1434973656"/>
    <b v="0"/>
    <n v="6"/>
    <b v="0"/>
    <s v="film &amp; video/animation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n v="35.833333333333336"/>
    <s v="US"/>
    <s v="USD"/>
    <n v="1410416097"/>
    <n v="1407824097"/>
    <b v="0"/>
    <n v="12"/>
    <b v="0"/>
    <s v="film &amp; video/animation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n v="11.76923076923077"/>
    <s v="US"/>
    <s v="USD"/>
    <n v="1370470430"/>
    <n v="1367878430"/>
    <b v="0"/>
    <n v="13"/>
    <b v="0"/>
    <s v="film &amp; video/animation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n v="40.78"/>
    <s v="US"/>
    <s v="USD"/>
    <n v="1332748899"/>
    <n v="1327568499"/>
    <b v="0"/>
    <n v="5"/>
    <b v="0"/>
    <s v="film &amp; video/animation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n v="3"/>
    <s v="US"/>
    <s v="USD"/>
    <n v="1448660404"/>
    <n v="1443472804"/>
    <b v="0"/>
    <n v="2"/>
    <b v="0"/>
    <s v="film &amp; video/animation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n v="16.625"/>
    <s v="US"/>
    <s v="USD"/>
    <n v="1456851914"/>
    <n v="1454259914"/>
    <b v="0"/>
    <n v="8"/>
    <b v="0"/>
    <s v="film &amp; video/animation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e v="#DIV/0!"/>
    <s v="US"/>
    <s v="USD"/>
    <n v="1445540340"/>
    <n v="1444340940"/>
    <b v="0"/>
    <n v="0"/>
    <b v="0"/>
    <s v="film &amp; video/animation"/>
    <x v="0"/>
    <s v="animation"/>
    <x v="427"/>
    <x v="427"/>
  </r>
  <r>
    <n v="428"/>
    <s v="Little Clay Bible - Zacchaeus"/>
    <s v="Fresh, fun, entertaining Bible stories on YouTube, stop-motion style."/>
    <n v="12000"/>
    <n v="676"/>
    <n v="5.6333333333333332E-2"/>
    <x v="2"/>
    <n v="52"/>
    <s v="US"/>
    <s v="USD"/>
    <n v="1402956000"/>
    <n v="1400523845"/>
    <b v="0"/>
    <n v="13"/>
    <b v="0"/>
    <s v="film &amp; video/animation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e v="#DIV/0!"/>
    <s v="US"/>
    <s v="USD"/>
    <n v="1259297940"/>
    <n v="1252964282"/>
    <b v="0"/>
    <n v="0"/>
    <b v="0"/>
    <s v="film &amp; video/animation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n v="4.8"/>
    <s v="US"/>
    <s v="USD"/>
    <n v="1378866867"/>
    <n v="1377570867"/>
    <b v="0"/>
    <n v="5"/>
    <b v="0"/>
    <s v="film &amp; video/animation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n v="51.875"/>
    <s v="GB"/>
    <s v="GBP"/>
    <n v="1467752083"/>
    <n v="1465160083"/>
    <b v="0"/>
    <n v="8"/>
    <b v="0"/>
    <s v="film &amp; video/animation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n v="71.25"/>
    <s v="US"/>
    <s v="USD"/>
    <n v="1445448381"/>
    <n v="1440264381"/>
    <b v="0"/>
    <n v="8"/>
    <b v="0"/>
    <s v="film &amp; video/animation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e v="#DIV/0!"/>
    <s v="US"/>
    <s v="USD"/>
    <n v="1444576022"/>
    <n v="1439392022"/>
    <b v="0"/>
    <n v="0"/>
    <b v="0"/>
    <s v="film &amp; video/animation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n v="62.5"/>
    <s v="US"/>
    <s v="USD"/>
    <n v="1385931702"/>
    <n v="1383076902"/>
    <b v="0"/>
    <n v="2"/>
    <b v="0"/>
    <s v="film &amp; video/animation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n v="1"/>
    <s v="US"/>
    <s v="USD"/>
    <n v="1379094980"/>
    <n v="1376502980"/>
    <b v="0"/>
    <n v="3"/>
    <b v="0"/>
    <s v="film &amp; video/animation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n v="0"/>
    <x v="2"/>
    <e v="#DIV/0!"/>
    <s v="US"/>
    <s v="USD"/>
    <n v="1375260113"/>
    <n v="1372668113"/>
    <b v="0"/>
    <n v="0"/>
    <b v="0"/>
    <s v="film &amp; video/animation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e v="#DIV/0!"/>
    <s v="CA"/>
    <s v="CAD"/>
    <n v="1475912326"/>
    <n v="1470728326"/>
    <b v="0"/>
    <n v="0"/>
    <b v="0"/>
    <s v="film &amp; video/animation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n v="170.54545454545453"/>
    <s v="US"/>
    <s v="USD"/>
    <n v="1447830958"/>
    <n v="1445235358"/>
    <b v="0"/>
    <n v="11"/>
    <b v="0"/>
    <s v="film &amp; video/animation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e v="#DIV/0!"/>
    <s v="US"/>
    <s v="USD"/>
    <n v="1413569818"/>
    <n v="1412705818"/>
    <b v="0"/>
    <n v="0"/>
    <b v="0"/>
    <s v="film &amp; video/animation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n v="1E-3"/>
    <x v="2"/>
    <n v="5"/>
    <s v="US"/>
    <s v="USD"/>
    <n v="1458859153"/>
    <n v="1456270753"/>
    <b v="0"/>
    <n v="1"/>
    <b v="0"/>
    <s v="film &amp; video/animation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e v="#DIV/0!"/>
    <s v="GB"/>
    <s v="GBP"/>
    <n v="1383418996"/>
    <n v="1380826996"/>
    <b v="0"/>
    <n v="0"/>
    <b v="0"/>
    <s v="film &amp; video/animation"/>
    <x v="0"/>
    <s v="animation"/>
    <x v="441"/>
    <x v="441"/>
  </r>
  <r>
    <n v="442"/>
    <s v="The Paranormal Idiot"/>
    <s v="Doomsday is here"/>
    <n v="17000"/>
    <n v="6691"/>
    <n v="0.39358823529411763"/>
    <x v="2"/>
    <n v="393.58823529411762"/>
    <s v="US"/>
    <s v="USD"/>
    <n v="1424380783"/>
    <n v="1421788783"/>
    <b v="0"/>
    <n v="17"/>
    <b v="0"/>
    <s v="film &amp; video/animation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n v="1E-3"/>
    <x v="2"/>
    <n v="5"/>
    <s v="CA"/>
    <s v="CAD"/>
    <n v="1391991701"/>
    <n v="1389399701"/>
    <b v="0"/>
    <n v="2"/>
    <b v="0"/>
    <s v="film &amp; video/animation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n v="0.05"/>
    <x v="2"/>
    <n v="50"/>
    <s v="US"/>
    <s v="USD"/>
    <n v="1329342361"/>
    <n v="1324158361"/>
    <b v="0"/>
    <n v="1"/>
    <b v="0"/>
    <s v="film &amp; video/animation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n v="1"/>
    <s v="US"/>
    <s v="USD"/>
    <n v="1432195375"/>
    <n v="1430899375"/>
    <b v="0"/>
    <n v="2"/>
    <b v="0"/>
    <s v="film &amp; video/animation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n v="47.875"/>
    <s v="US"/>
    <s v="USD"/>
    <n v="1425434420"/>
    <n v="1422842420"/>
    <b v="0"/>
    <n v="16"/>
    <b v="0"/>
    <s v="film &amp; video/animation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n v="5"/>
    <s v="GB"/>
    <s v="GBP"/>
    <n v="1364041163"/>
    <n v="1361884763"/>
    <b v="0"/>
    <n v="1"/>
    <b v="0"/>
    <s v="film &amp; video/animation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n v="20.502500000000001"/>
    <s v="US"/>
    <s v="USD"/>
    <n v="1400091095"/>
    <n v="1398363095"/>
    <b v="0"/>
    <n v="4"/>
    <b v="0"/>
    <s v="film &amp; video/animation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n v="9"/>
    <s v="GB"/>
    <s v="GBP"/>
    <n v="1382017085"/>
    <n v="1379425085"/>
    <b v="0"/>
    <n v="5"/>
    <b v="0"/>
    <s v="film &amp; video/animation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n v="56.571428571428569"/>
    <s v="US"/>
    <s v="USD"/>
    <n v="1392417800"/>
    <n v="1389825800"/>
    <b v="0"/>
    <n v="7"/>
    <b v="0"/>
    <s v="film &amp; video/animation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e v="#DIV/0!"/>
    <s v="US"/>
    <s v="USD"/>
    <n v="1390669791"/>
    <n v="1388077791"/>
    <b v="0"/>
    <n v="0"/>
    <b v="0"/>
    <s v="film &amp; video/animation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n v="0.64"/>
    <x v="2"/>
    <n v="40"/>
    <s v="US"/>
    <s v="USD"/>
    <n v="1431536015"/>
    <n v="1428944015"/>
    <b v="0"/>
    <n v="12"/>
    <b v="0"/>
    <s v="film &amp; video/animation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n v="13"/>
    <s v="US"/>
    <s v="USD"/>
    <n v="1424375279"/>
    <n v="1422992879"/>
    <b v="0"/>
    <n v="2"/>
    <b v="0"/>
    <s v="film &amp; video/animation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n v="16.399999999999999"/>
    <s v="US"/>
    <s v="USD"/>
    <n v="1417007640"/>
    <n v="1414343571"/>
    <b v="0"/>
    <n v="5"/>
    <b v="0"/>
    <s v="film &amp; video/animation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n v="22.5"/>
    <s v="US"/>
    <s v="USD"/>
    <n v="1334622660"/>
    <n v="1330733022"/>
    <b v="0"/>
    <n v="2"/>
    <b v="0"/>
    <s v="film &amp; video/animation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n v="20.333333333333332"/>
    <s v="US"/>
    <s v="USD"/>
    <n v="1382414340"/>
    <n v="1380559201"/>
    <b v="0"/>
    <n v="3"/>
    <b v="0"/>
    <s v="film &amp; video/animation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e v="#DIV/0!"/>
    <s v="CA"/>
    <s v="CAD"/>
    <n v="1408213512"/>
    <n v="1405621512"/>
    <b v="0"/>
    <n v="0"/>
    <b v="0"/>
    <s v="film &amp; video/animation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n v="16.755102040816325"/>
    <s v="GB"/>
    <s v="GBP"/>
    <n v="1368550060"/>
    <n v="1365958060"/>
    <b v="0"/>
    <n v="49"/>
    <b v="0"/>
    <s v="film &amp; video/animation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n v="25"/>
    <s v="US"/>
    <s v="USD"/>
    <n v="1321201327"/>
    <n v="1316013727"/>
    <b v="0"/>
    <n v="1"/>
    <b v="0"/>
    <s v="film &amp; video/animation"/>
    <x v="0"/>
    <s v="animation"/>
    <x v="459"/>
    <x v="459"/>
  </r>
  <r>
    <n v="460"/>
    <s v="Darwin's Kiss"/>
    <s v="An animated web series about biological evolution gone haywire."/>
    <n v="8500"/>
    <n v="25"/>
    <n v="2.9411764705882353E-3"/>
    <x v="2"/>
    <n v="12.5"/>
    <s v="US"/>
    <s v="USD"/>
    <n v="1401595200"/>
    <n v="1398862875"/>
    <b v="0"/>
    <n v="2"/>
    <b v="0"/>
    <s v="film &amp; video/animation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e v="#DIV/0!"/>
    <s v="GB"/>
    <s v="GBP"/>
    <n v="1370204367"/>
    <n v="1368476367"/>
    <b v="0"/>
    <n v="0"/>
    <b v="0"/>
    <s v="film &amp; video/animation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e v="#DIV/0!"/>
    <s v="US"/>
    <s v="USD"/>
    <n v="1312945341"/>
    <n v="1307761341"/>
    <b v="0"/>
    <n v="0"/>
    <b v="0"/>
    <s v="film &amp; video/animation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n v="113.63636363636364"/>
    <s v="US"/>
    <s v="USD"/>
    <n v="1316883753"/>
    <n v="1311699753"/>
    <b v="0"/>
    <n v="11"/>
    <b v="0"/>
    <s v="film &amp; video/animation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n v="1"/>
    <s v="DE"/>
    <s v="EUR"/>
    <n v="1463602935"/>
    <n v="1461874935"/>
    <b v="0"/>
    <n v="1"/>
    <b v="0"/>
    <s v="film &amp; video/animation"/>
    <x v="0"/>
    <s v="animation"/>
    <x v="464"/>
    <x v="464"/>
  </r>
  <r>
    <n v="465"/>
    <s v="&quot;Amp&quot; A Story About a Robot"/>
    <s v="&quot;Amp&quot; is a short film about a robot with needs."/>
    <n v="512"/>
    <n v="138"/>
    <n v="0.26953125"/>
    <x v="2"/>
    <n v="17.25"/>
    <s v="US"/>
    <s v="USD"/>
    <n v="1403837574"/>
    <n v="1402455174"/>
    <b v="0"/>
    <n v="8"/>
    <b v="0"/>
    <s v="film &amp; video/animation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n v="15.2"/>
    <s v="US"/>
    <s v="USD"/>
    <n v="1347057464"/>
    <n v="1344465464"/>
    <b v="0"/>
    <n v="5"/>
    <b v="0"/>
    <s v="film &amp; video/animation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n v="110.64102564102564"/>
    <s v="US"/>
    <s v="USD"/>
    <n v="1348849134"/>
    <n v="1344961134"/>
    <b v="0"/>
    <n v="39"/>
    <b v="0"/>
    <s v="film &amp; video/animation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e v="#DIV/0!"/>
    <s v="US"/>
    <s v="USD"/>
    <n v="1341978665"/>
    <n v="1336795283"/>
    <b v="0"/>
    <n v="0"/>
    <b v="0"/>
    <s v="film &amp; video/animation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n v="0"/>
    <x v="2"/>
    <e v="#DIV/0!"/>
    <s v="GB"/>
    <s v="GBP"/>
    <n v="1409960724"/>
    <n v="1404776724"/>
    <b v="0"/>
    <n v="0"/>
    <b v="0"/>
    <s v="film &amp; video/animation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n v="25.5"/>
    <s v="US"/>
    <s v="USD"/>
    <n v="1389844800"/>
    <n v="1385524889"/>
    <b v="0"/>
    <n v="2"/>
    <b v="0"/>
    <s v="film &amp; video/animation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n v="38.476470588235294"/>
    <s v="US"/>
    <s v="USD"/>
    <n v="1397924379"/>
    <n v="1394039979"/>
    <b v="0"/>
    <n v="170"/>
    <b v="0"/>
    <s v="film &amp; video/animation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n v="28.2"/>
    <s v="US"/>
    <s v="USD"/>
    <n v="1408831718"/>
    <n v="1406239718"/>
    <b v="0"/>
    <n v="5"/>
    <b v="0"/>
    <s v="film &amp; video/animation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n v="61.5"/>
    <s v="US"/>
    <s v="USD"/>
    <n v="1410972319"/>
    <n v="1408380319"/>
    <b v="0"/>
    <n v="14"/>
    <b v="0"/>
    <s v="film &amp; video/animation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n v="1"/>
    <s v="US"/>
    <s v="USD"/>
    <n v="1487318029"/>
    <n v="1484726029"/>
    <b v="0"/>
    <n v="1"/>
    <b v="0"/>
    <s v="film &amp; video/animation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e v="#DIV/0!"/>
    <s v="US"/>
    <s v="USD"/>
    <n v="1430877843"/>
    <n v="1428285843"/>
    <b v="0"/>
    <n v="0"/>
    <b v="0"/>
    <s v="film &amp; video/animation"/>
    <x v="0"/>
    <s v="animation"/>
    <x v="475"/>
    <x v="475"/>
  </r>
  <r>
    <n v="476"/>
    <s v="Sight Word Music Videos"/>
    <s v="Animated Music Videos that teach kids how to read."/>
    <n v="220000"/>
    <n v="4906.59"/>
    <n v="2.2302681818181819E-2"/>
    <x v="2"/>
    <n v="39.569274193548388"/>
    <s v="US"/>
    <s v="USD"/>
    <n v="1401767940"/>
    <n v="1398727441"/>
    <b v="0"/>
    <n v="124"/>
    <b v="0"/>
    <s v="film &amp; video/animation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e v="#DIV/0!"/>
    <s v="US"/>
    <s v="USD"/>
    <n v="1337371334"/>
    <n v="1332187334"/>
    <b v="0"/>
    <n v="0"/>
    <b v="0"/>
    <s v="film &amp; video/animation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e v="#DIV/0!"/>
    <s v="US"/>
    <s v="USD"/>
    <n v="1427921509"/>
    <n v="1425333109"/>
    <b v="0"/>
    <n v="0"/>
    <b v="0"/>
    <s v="film &amp; video/animation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n v="88.8"/>
    <s v="US"/>
    <s v="USD"/>
    <n v="1416566835"/>
    <n v="1411379235"/>
    <b v="0"/>
    <n v="55"/>
    <b v="0"/>
    <s v="film &amp; video/animation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n v="55.457142857142856"/>
    <s v="US"/>
    <s v="USD"/>
    <n v="1376049615"/>
    <n v="1373457615"/>
    <b v="0"/>
    <n v="140"/>
    <b v="0"/>
    <s v="film &amp; video/animation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n v="87.142857142857139"/>
    <s v="US"/>
    <s v="USD"/>
    <n v="1349885289"/>
    <n v="1347293289"/>
    <b v="0"/>
    <n v="21"/>
    <b v="0"/>
    <s v="film &amp; video/animation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n v="1E-3"/>
    <x v="2"/>
    <n v="10"/>
    <s v="US"/>
    <s v="USD"/>
    <n v="1460644440"/>
    <n v="1458336690"/>
    <b v="0"/>
    <n v="1"/>
    <b v="0"/>
    <s v="film &amp; video/animation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n v="51.224489795918366"/>
    <s v="GB"/>
    <s v="GBP"/>
    <n v="1359434672"/>
    <n v="1354250672"/>
    <b v="0"/>
    <n v="147"/>
    <b v="0"/>
    <s v="film &amp; video/animation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n v="13.545454545454545"/>
    <s v="GB"/>
    <s v="GBP"/>
    <n v="1446766372"/>
    <n v="1443220372"/>
    <b v="0"/>
    <n v="11"/>
    <b v="0"/>
    <s v="film &amp; video/animation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n v="66.520080000000007"/>
    <s v="GB"/>
    <s v="GBP"/>
    <n v="1368792499"/>
    <n v="1366200499"/>
    <b v="0"/>
    <n v="125"/>
    <b v="0"/>
    <s v="film &amp; video/animation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n v="50"/>
    <s v="AU"/>
    <s v="AUD"/>
    <n v="1401662239"/>
    <n v="1399070239"/>
    <b v="0"/>
    <n v="1"/>
    <b v="0"/>
    <s v="film &amp; video/animation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e v="#DIV/0!"/>
    <s v="CA"/>
    <s v="CAD"/>
    <n v="1482678994"/>
    <n v="1477491394"/>
    <b v="0"/>
    <n v="0"/>
    <b v="0"/>
    <s v="film &amp; video/animation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e v="#DIV/0!"/>
    <s v="US"/>
    <s v="USD"/>
    <n v="1483924700"/>
    <n v="1481332700"/>
    <b v="0"/>
    <n v="0"/>
    <b v="0"/>
    <s v="film &amp; video/animation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n v="71.666666666666671"/>
    <s v="US"/>
    <s v="USD"/>
    <n v="1325763180"/>
    <n v="1323084816"/>
    <b v="0"/>
    <n v="3"/>
    <b v="0"/>
    <s v="film &amp; video/animation"/>
    <x v="0"/>
    <s v="animation"/>
    <x v="489"/>
    <x v="489"/>
  </r>
  <r>
    <n v="490"/>
    <s v="PROJECT IS CANCELLED"/>
    <s v="Cancelled"/>
    <n v="1000"/>
    <n v="0"/>
    <n v="0"/>
    <x v="2"/>
    <e v="#DIV/0!"/>
    <s v="US"/>
    <s v="USD"/>
    <n v="1345677285"/>
    <n v="1343085285"/>
    <b v="0"/>
    <n v="0"/>
    <b v="0"/>
    <s v="film &amp; video/animation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e v="#DIV/0!"/>
    <s v="US"/>
    <s v="USD"/>
    <n v="1453937699"/>
    <n v="1451345699"/>
    <b v="0"/>
    <n v="0"/>
    <b v="0"/>
    <s v="film &amp; video/animation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e v="#DIV/0!"/>
    <s v="SE"/>
    <s v="SEK"/>
    <n v="1476319830"/>
    <n v="1471135830"/>
    <b v="0"/>
    <n v="0"/>
    <b v="0"/>
    <s v="film &amp; video/animation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e v="#DIV/0!"/>
    <s v="GB"/>
    <s v="GBP"/>
    <n v="1432142738"/>
    <n v="1429550738"/>
    <b v="0"/>
    <n v="0"/>
    <b v="0"/>
    <s v="film &amp; video/animation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n v="10.333333333333334"/>
    <s v="US"/>
    <s v="USD"/>
    <n v="1404356400"/>
    <n v="1402343765"/>
    <b v="0"/>
    <n v="3"/>
    <b v="0"/>
    <s v="film &amp; video/animation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e v="#DIV/0!"/>
    <s v="US"/>
    <s v="USD"/>
    <n v="1437076305"/>
    <n v="1434484305"/>
    <b v="0"/>
    <n v="0"/>
    <b v="0"/>
    <s v="film &amp; video/animation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n v="1.6666666666666667E-5"/>
    <x v="2"/>
    <n v="1"/>
    <s v="US"/>
    <s v="USD"/>
    <n v="1392070874"/>
    <n v="1386886874"/>
    <b v="0"/>
    <n v="1"/>
    <b v="0"/>
    <s v="film &amp; video/animation"/>
    <x v="0"/>
    <s v="animation"/>
    <x v="496"/>
    <x v="496"/>
  </r>
  <r>
    <n v="497"/>
    <s v="Galaxy Probe Kids"/>
    <s v="live-action/animated series pilot."/>
    <n v="4480"/>
    <n v="30"/>
    <n v="6.6964285714285711E-3"/>
    <x v="2"/>
    <n v="10"/>
    <s v="US"/>
    <s v="USD"/>
    <n v="1419483600"/>
    <n v="1414889665"/>
    <b v="0"/>
    <n v="3"/>
    <b v="0"/>
    <s v="film &amp; video/animation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n v="136.09090909090909"/>
    <s v="US"/>
    <s v="USD"/>
    <n v="1324664249"/>
    <n v="1321035449"/>
    <b v="0"/>
    <n v="22"/>
    <b v="0"/>
    <s v="film &amp; video/animation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n v="73.461538461538467"/>
    <s v="US"/>
    <s v="USD"/>
    <n v="1255381140"/>
    <n v="1250630968"/>
    <b v="0"/>
    <n v="26"/>
    <b v="0"/>
    <s v="film &amp; video/animation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n v="53.75"/>
    <s v="US"/>
    <s v="USD"/>
    <n v="1273356960"/>
    <n v="1268255751"/>
    <b v="0"/>
    <n v="4"/>
    <b v="0"/>
    <s v="film &amp; video/animation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e v="#DIV/0!"/>
    <s v="US"/>
    <s v="USD"/>
    <n v="1310189851"/>
    <n v="1307597851"/>
    <b v="0"/>
    <n v="0"/>
    <b v="0"/>
    <s v="film &amp; video/animation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n v="57.5"/>
    <s v="US"/>
    <s v="USD"/>
    <n v="1332073025"/>
    <n v="1329484625"/>
    <b v="0"/>
    <n v="4"/>
    <b v="0"/>
    <s v="film &amp; video/animation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n v="12.666666666666666"/>
    <s v="GB"/>
    <s v="GBP"/>
    <n v="1421498303"/>
    <n v="1418906303"/>
    <b v="0"/>
    <n v="9"/>
    <b v="0"/>
    <s v="film &amp; video/animation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n v="67"/>
    <s v="US"/>
    <s v="USD"/>
    <n v="1334097387"/>
    <n v="1328916987"/>
    <b v="0"/>
    <n v="5"/>
    <b v="0"/>
    <s v="film &amp; video/animation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n v="3.7142857142857144"/>
    <s v="US"/>
    <s v="USD"/>
    <n v="1451010086"/>
    <n v="1447122086"/>
    <b v="0"/>
    <n v="14"/>
    <b v="0"/>
    <s v="film &amp; video/animation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n v="250"/>
    <s v="US"/>
    <s v="USD"/>
    <n v="1376140520"/>
    <n v="1373548520"/>
    <b v="0"/>
    <n v="1"/>
    <b v="0"/>
    <s v="film &amp; video/animation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n v="64"/>
    <s v="US"/>
    <s v="USD"/>
    <n v="1350687657"/>
    <n v="1346799657"/>
    <b v="0"/>
    <n v="10"/>
    <b v="0"/>
    <s v="film &amp; video/animation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n v="133.33333333333334"/>
    <s v="US"/>
    <s v="USD"/>
    <n v="1337955240"/>
    <n v="1332808501"/>
    <b v="0"/>
    <n v="3"/>
    <b v="0"/>
    <s v="film &amp; video/animation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n v="2E-3"/>
    <x v="2"/>
    <n v="10"/>
    <s v="GB"/>
    <s v="GBP"/>
    <n v="1435504170"/>
    <n v="1432912170"/>
    <b v="0"/>
    <n v="1"/>
    <b v="0"/>
    <s v="film &amp; video/animation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e v="#DIV/0!"/>
    <s v="US"/>
    <s v="USD"/>
    <n v="1456805639"/>
    <n v="1454213639"/>
    <b v="0"/>
    <n v="0"/>
    <b v="0"/>
    <s v="film &amp; video/animation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n v="0.03"/>
    <x v="2"/>
    <n v="30"/>
    <s v="US"/>
    <s v="USD"/>
    <n v="1365228982"/>
    <n v="1362640582"/>
    <b v="0"/>
    <n v="5"/>
    <b v="0"/>
    <s v="film &amp; video/animation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n v="5.5"/>
    <s v="US"/>
    <s v="USD"/>
    <n v="1479667727"/>
    <n v="1475776127"/>
    <b v="0"/>
    <n v="2"/>
    <b v="0"/>
    <s v="film &amp; video/animation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n v="0.13924"/>
    <x v="2"/>
    <n v="102.38235294117646"/>
    <s v="US"/>
    <s v="USD"/>
    <n v="1471244400"/>
    <n v="1467387705"/>
    <b v="0"/>
    <n v="68"/>
    <b v="0"/>
    <s v="film &amp; video/animation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n v="16.666666666666668"/>
    <s v="CA"/>
    <s v="CAD"/>
    <n v="1407595447"/>
    <n v="1405003447"/>
    <b v="0"/>
    <n v="3"/>
    <b v="0"/>
    <s v="film &amp; video/animation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n v="725.02941176470586"/>
    <s v="US"/>
    <s v="USD"/>
    <n v="1451389601"/>
    <n v="1447933601"/>
    <b v="0"/>
    <n v="34"/>
    <b v="0"/>
    <s v="film &amp; video/animation"/>
    <x v="0"/>
    <s v="animation"/>
    <x v="515"/>
    <x v="515"/>
  </r>
  <r>
    <n v="516"/>
    <s v="Shipmates"/>
    <s v="A big brother style comedy animation series starring famous seafarers"/>
    <n v="5000"/>
    <n v="0"/>
    <n v="0"/>
    <x v="2"/>
    <e v="#DIV/0!"/>
    <s v="GB"/>
    <s v="GBP"/>
    <n v="1432752080"/>
    <n v="1427568080"/>
    <b v="0"/>
    <n v="0"/>
    <b v="0"/>
    <s v="film &amp; video/animation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n v="68.333333333333329"/>
    <s v="US"/>
    <s v="USD"/>
    <n v="1486046761"/>
    <n v="1483454761"/>
    <b v="0"/>
    <n v="3"/>
    <b v="0"/>
    <s v="film &amp; video/animation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e v="#DIV/0!"/>
    <s v="US"/>
    <s v="USD"/>
    <n v="1441550760"/>
    <n v="1438958824"/>
    <b v="0"/>
    <n v="0"/>
    <b v="0"/>
    <s v="film &amp; video/animation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n v="39.228571428571428"/>
    <s v="US"/>
    <s v="USD"/>
    <n v="1354699421"/>
    <n v="1352107421"/>
    <b v="0"/>
    <n v="70"/>
    <b v="0"/>
    <s v="film &amp; video/animation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n v="150.14705882352942"/>
    <s v="GB"/>
    <s v="GBP"/>
    <n v="1449766261"/>
    <n v="1447174261"/>
    <b v="0"/>
    <n v="34"/>
    <b v="1"/>
    <s v="theater/plays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n v="93.428571428571431"/>
    <s v="US"/>
    <s v="USD"/>
    <n v="1477976340"/>
    <n v="1475460819"/>
    <b v="0"/>
    <n v="56"/>
    <b v="1"/>
    <s v="theater/plays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n v="110.96774193548387"/>
    <s v="US"/>
    <s v="USD"/>
    <n v="1458518325"/>
    <n v="1456793925"/>
    <b v="0"/>
    <n v="31"/>
    <b v="1"/>
    <s v="theater/plays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n v="71.785714285714292"/>
    <s v="US"/>
    <s v="USD"/>
    <n v="1442805076"/>
    <n v="1440213076"/>
    <b v="0"/>
    <n v="84"/>
    <b v="1"/>
    <s v="theater/plays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n v="29.258076923076924"/>
    <s v="GB"/>
    <s v="GBP"/>
    <n v="1464801169"/>
    <n v="1462209169"/>
    <b v="0"/>
    <n v="130"/>
    <b v="1"/>
    <s v="theater/plays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n v="1000"/>
    <s v="US"/>
    <s v="USD"/>
    <n v="1410601041"/>
    <n v="1406713041"/>
    <b v="0"/>
    <n v="12"/>
    <b v="1"/>
    <s v="theater/plays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n v="74.347826086956516"/>
    <s v="GB"/>
    <s v="GBP"/>
    <n v="1438966800"/>
    <n v="1436278344"/>
    <b v="0"/>
    <n v="23"/>
    <b v="1"/>
    <s v="theater/plays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n v="63.829113924050631"/>
    <s v="US"/>
    <s v="USD"/>
    <n v="1487347500"/>
    <n v="1484715366"/>
    <b v="0"/>
    <n v="158"/>
    <b v="1"/>
    <s v="theater/plays"/>
    <x v="1"/>
    <s v="plays"/>
    <x v="527"/>
    <x v="527"/>
  </r>
  <r>
    <n v="528"/>
    <s v="Devastated No Matter What"/>
    <s v="A Festival Backed Production of a Full-Length Play."/>
    <n v="1150"/>
    <n v="1330"/>
    <n v="1.1565217391304348"/>
    <x v="0"/>
    <n v="44.333333333333336"/>
    <s v="US"/>
    <s v="USD"/>
    <n v="1434921600"/>
    <n v="1433109907"/>
    <b v="0"/>
    <n v="30"/>
    <b v="1"/>
    <s v="theater/plays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n v="86.944444444444443"/>
    <s v="CA"/>
    <s v="CAD"/>
    <n v="1484110800"/>
    <n v="1482281094"/>
    <b v="0"/>
    <n v="18"/>
    <b v="1"/>
    <s v="theater/plays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n v="126.55172413793103"/>
    <s v="US"/>
    <s v="USD"/>
    <n v="1435111200"/>
    <n v="1433254268"/>
    <b v="0"/>
    <n v="29"/>
    <b v="1"/>
    <s v="theater/plays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n v="129.03225806451613"/>
    <s v="US"/>
    <s v="USD"/>
    <n v="1481957940"/>
    <n v="1478050429"/>
    <b v="0"/>
    <n v="31"/>
    <b v="1"/>
    <s v="theater/plays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n v="71.242774566473983"/>
    <s v="US"/>
    <s v="USD"/>
    <n v="1463098208"/>
    <n v="1460506208"/>
    <b v="0"/>
    <n v="173"/>
    <b v="1"/>
    <s v="theater/plays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n v="117.88235294117646"/>
    <s v="GB"/>
    <s v="GBP"/>
    <n v="1463394365"/>
    <n v="1461320765"/>
    <b v="0"/>
    <n v="17"/>
    <b v="1"/>
    <s v="theater/plays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n v="327.08333333333331"/>
    <s v="NO"/>
    <s v="NOK"/>
    <n v="1446418800"/>
    <n v="1443036470"/>
    <b v="0"/>
    <n v="48"/>
    <b v="1"/>
    <s v="theater/plays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n v="34.745762711864408"/>
    <s v="GB"/>
    <s v="GBP"/>
    <n v="1483707905"/>
    <n v="1481115905"/>
    <b v="0"/>
    <n v="59"/>
    <b v="1"/>
    <s v="theater/plays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n v="100.06410256410257"/>
    <s v="GB"/>
    <s v="GBP"/>
    <n v="1438624800"/>
    <n v="1435133807"/>
    <b v="0"/>
    <n v="39"/>
    <b v="1"/>
    <s v="theater/plays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n v="40.847457627118644"/>
    <s v="US"/>
    <s v="USD"/>
    <n v="1446665191"/>
    <n v="1444069591"/>
    <b v="0"/>
    <n v="59"/>
    <b v="1"/>
    <s v="theater/plays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n v="252.01666666666668"/>
    <s v="US"/>
    <s v="USD"/>
    <n v="1463166263"/>
    <n v="1460574263"/>
    <b v="0"/>
    <n v="60"/>
    <b v="1"/>
    <s v="theater/plays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n v="25.161000000000001"/>
    <s v="GB"/>
    <s v="GBP"/>
    <n v="1467681107"/>
    <n v="1465866707"/>
    <b v="0"/>
    <n v="20"/>
    <b v="1"/>
    <s v="theater/plays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n v="1"/>
    <s v="US"/>
    <s v="USD"/>
    <n v="1423078606"/>
    <n v="1420486606"/>
    <b v="0"/>
    <n v="1"/>
    <b v="0"/>
    <s v="technology/web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n v="5.5555555555555558E-3"/>
    <x v="2"/>
    <n v="25"/>
    <s v="US"/>
    <s v="USD"/>
    <n v="1446080834"/>
    <n v="1443488834"/>
    <b v="0"/>
    <n v="1"/>
    <b v="0"/>
    <s v="technology/web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n v="1"/>
    <s v="US"/>
    <s v="USD"/>
    <n v="1462293716"/>
    <n v="1457113316"/>
    <b v="0"/>
    <n v="1"/>
    <b v="0"/>
    <s v="technology/web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n v="35"/>
    <s v="AU"/>
    <s v="AUD"/>
    <n v="1414807962"/>
    <n v="1412215962"/>
    <b v="0"/>
    <n v="2"/>
    <b v="0"/>
    <s v="technology/web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n v="3"/>
    <s v="US"/>
    <s v="USD"/>
    <n v="1467647160"/>
    <n v="1465055160"/>
    <b v="0"/>
    <n v="2"/>
    <b v="0"/>
    <s v="technology/web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n v="402.70588235294116"/>
    <s v="FR"/>
    <s v="EUR"/>
    <n v="1447600389"/>
    <n v="1444140789"/>
    <b v="0"/>
    <n v="34"/>
    <b v="0"/>
    <s v="technology/web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n v="26"/>
    <s v="US"/>
    <s v="USD"/>
    <n v="1445097715"/>
    <n v="1441209715"/>
    <b v="0"/>
    <n v="2"/>
    <b v="0"/>
    <s v="technology/web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e v="#DIV/0!"/>
    <s v="GB"/>
    <s v="GBP"/>
    <n v="1455122564"/>
    <n v="1452530564"/>
    <b v="0"/>
    <n v="0"/>
    <b v="0"/>
    <s v="technology/web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n v="9"/>
    <s v="GB"/>
    <s v="GBP"/>
    <n v="1446154848"/>
    <n v="1443562848"/>
    <b v="0"/>
    <n v="1"/>
    <b v="0"/>
    <s v="technology/web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n v="8.5"/>
    <s v="GB"/>
    <s v="GBP"/>
    <n v="1436368622"/>
    <n v="1433776622"/>
    <b v="0"/>
    <n v="8"/>
    <b v="0"/>
    <s v="technology/web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n v="8.75"/>
    <s v="CA"/>
    <s v="CAD"/>
    <n v="1485838800"/>
    <n v="1484756245"/>
    <b v="0"/>
    <n v="4"/>
    <b v="0"/>
    <s v="technology/web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n v="135.03571428571428"/>
    <s v="US"/>
    <s v="USD"/>
    <n v="1438451580"/>
    <n v="1434609424"/>
    <b v="0"/>
    <n v="28"/>
    <b v="0"/>
    <s v="technology/web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e v="#DIV/0!"/>
    <s v="CA"/>
    <s v="CAD"/>
    <n v="1452350896"/>
    <n v="1447166896"/>
    <b v="0"/>
    <n v="0"/>
    <b v="0"/>
    <s v="technology/web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n v="20.5"/>
    <s v="US"/>
    <s v="USD"/>
    <n v="1415988991"/>
    <n v="1413393391"/>
    <b v="0"/>
    <n v="6"/>
    <b v="0"/>
    <s v="technology/web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n v="64.36363636363636"/>
    <s v="US"/>
    <s v="USD"/>
    <n v="1413735972"/>
    <n v="1411143972"/>
    <b v="0"/>
    <n v="22"/>
    <b v="0"/>
    <s v="technology/web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e v="#DIV/0!"/>
    <s v="GB"/>
    <s v="GBP"/>
    <n v="1465720143"/>
    <n v="1463128143"/>
    <b v="0"/>
    <n v="0"/>
    <b v="0"/>
    <s v="technology/web"/>
    <x v="2"/>
    <s v="web"/>
    <x v="555"/>
    <x v="555"/>
  </r>
  <r>
    <n v="556"/>
    <s v="Braille Academy"/>
    <s v="An educational platform for learning Unified English Braille Code"/>
    <n v="8000"/>
    <n v="200"/>
    <n v="2.5000000000000001E-2"/>
    <x v="2"/>
    <n v="200"/>
    <s v="US"/>
    <s v="USD"/>
    <n v="1452112717"/>
    <n v="1449520717"/>
    <b v="0"/>
    <n v="1"/>
    <b v="0"/>
    <s v="technology/web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n v="68.3"/>
    <s v="DE"/>
    <s v="EUR"/>
    <n v="1480721803"/>
    <n v="1478126203"/>
    <b v="0"/>
    <n v="20"/>
    <b v="0"/>
    <s v="technology/web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e v="#DIV/0!"/>
    <s v="US"/>
    <s v="USD"/>
    <n v="1427227905"/>
    <n v="1424639505"/>
    <b v="0"/>
    <n v="0"/>
    <b v="0"/>
    <s v="technology/web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n v="50"/>
    <s v="US"/>
    <s v="USD"/>
    <n v="1449989260"/>
    <n v="1447397260"/>
    <b v="0"/>
    <n v="1"/>
    <b v="0"/>
    <s v="technology/web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n v="4"/>
    <s v="CA"/>
    <s v="CAD"/>
    <n v="1418841045"/>
    <n v="1416249045"/>
    <b v="0"/>
    <n v="3"/>
    <b v="0"/>
    <s v="technology/web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n v="27.5"/>
    <s v="US"/>
    <s v="USD"/>
    <n v="1445874513"/>
    <n v="1442850513"/>
    <b v="0"/>
    <n v="2"/>
    <b v="0"/>
    <s v="technology/web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e v="#DIV/0!"/>
    <s v="NL"/>
    <s v="EUR"/>
    <n v="1482052815"/>
    <n v="1479460815"/>
    <b v="0"/>
    <n v="0"/>
    <b v="0"/>
    <s v="technology/web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n v="34"/>
    <s v="AU"/>
    <s v="AUD"/>
    <n v="1424137247"/>
    <n v="1421545247"/>
    <b v="0"/>
    <n v="2"/>
    <b v="0"/>
    <s v="technology/web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n v="1"/>
    <s v="FR"/>
    <s v="EUR"/>
    <n v="1457822275"/>
    <n v="1455230275"/>
    <b v="0"/>
    <n v="1"/>
    <b v="0"/>
    <s v="technology/web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e v="#DIV/0!"/>
    <s v="GB"/>
    <s v="GBP"/>
    <n v="1436554249"/>
    <n v="1433962249"/>
    <b v="0"/>
    <n v="0"/>
    <b v="0"/>
    <s v="technology/web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n v="1"/>
    <s v="US"/>
    <s v="USD"/>
    <n v="1468513533"/>
    <n v="1465921533"/>
    <b v="0"/>
    <n v="1"/>
    <b v="0"/>
    <s v="technology/web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e v="#DIV/0!"/>
    <s v="US"/>
    <s v="USD"/>
    <n v="1420143194"/>
    <n v="1417551194"/>
    <b v="0"/>
    <n v="0"/>
    <b v="0"/>
    <s v="technology/web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n v="49"/>
    <s v="NZ"/>
    <s v="NZD"/>
    <n v="1452942000"/>
    <n v="1449785223"/>
    <b v="0"/>
    <n v="5"/>
    <b v="0"/>
    <s v="technology/web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n v="8.0000000000000002E-3"/>
    <x v="2"/>
    <n v="20"/>
    <s v="CA"/>
    <s v="CAD"/>
    <n v="1451679612"/>
    <n v="1449087612"/>
    <b v="0"/>
    <n v="1"/>
    <b v="0"/>
    <s v="technology/web"/>
    <x v="2"/>
    <s v="web"/>
    <x v="569"/>
    <x v="569"/>
  </r>
  <r>
    <n v="570"/>
    <s v="Relaunching in May"/>
    <s v="Humans have AM/FM/Satellite radio, kids have radio Disney, pets have DogCatRadio."/>
    <n v="85000"/>
    <n v="142"/>
    <n v="1.6705882352941177E-3"/>
    <x v="2"/>
    <n v="142"/>
    <s v="US"/>
    <s v="USD"/>
    <n v="1455822569"/>
    <n v="1453230569"/>
    <b v="0"/>
    <n v="1"/>
    <b v="0"/>
    <s v="technology/web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n v="53"/>
    <s v="US"/>
    <s v="USD"/>
    <n v="1437969540"/>
    <n v="1436297723"/>
    <b v="0"/>
    <n v="2"/>
    <b v="0"/>
    <s v="technology/web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e v="#DIV/0!"/>
    <s v="US"/>
    <s v="USD"/>
    <n v="1446660688"/>
    <n v="1444065088"/>
    <b v="0"/>
    <n v="0"/>
    <b v="0"/>
    <s v="technology/web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n v="38.444444444444443"/>
    <s v="US"/>
    <s v="USD"/>
    <n v="1421543520"/>
    <n v="1416445931"/>
    <b v="0"/>
    <n v="9"/>
    <b v="0"/>
    <s v="technology/web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n v="20"/>
    <s v="GB"/>
    <s v="GBP"/>
    <n v="1476873507"/>
    <n v="1474281507"/>
    <b v="0"/>
    <n v="4"/>
    <b v="0"/>
    <s v="technology/web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n v="64.75"/>
    <s v="DE"/>
    <s v="EUR"/>
    <n v="1434213443"/>
    <n v="1431621443"/>
    <b v="0"/>
    <n v="4"/>
    <b v="0"/>
    <s v="technology/web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n v="1.2500000000000001E-5"/>
    <x v="2"/>
    <n v="1"/>
    <s v="US"/>
    <s v="USD"/>
    <n v="1427537952"/>
    <n v="1422357552"/>
    <b v="0"/>
    <n v="1"/>
    <b v="0"/>
    <s v="technology/web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n v="2E-3"/>
    <x v="2"/>
    <n v="10"/>
    <s v="US"/>
    <s v="USD"/>
    <n v="1463753302"/>
    <n v="1458569302"/>
    <b v="0"/>
    <n v="1"/>
    <b v="0"/>
    <s v="technology/web"/>
    <x v="2"/>
    <s v="web"/>
    <x v="577"/>
    <x v="577"/>
  </r>
  <r>
    <n v="578"/>
    <s v="weBuy Crowdsourced Shopping"/>
    <s v="weBuy trade built on technology and Crowd Sourced Power"/>
    <n v="125000"/>
    <n v="14"/>
    <n v="1.12E-4"/>
    <x v="2"/>
    <n v="2"/>
    <s v="GB"/>
    <s v="GBP"/>
    <n v="1441633993"/>
    <n v="1439560393"/>
    <b v="0"/>
    <n v="7"/>
    <b v="0"/>
    <s v="technology/web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n v="1.4583333333333334E-2"/>
    <x v="2"/>
    <n v="35"/>
    <s v="US"/>
    <s v="USD"/>
    <n v="1419539223"/>
    <n v="1416947223"/>
    <b v="0"/>
    <n v="5"/>
    <b v="0"/>
    <s v="technology/web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n v="1"/>
    <s v="US"/>
    <s v="USD"/>
    <n v="1474580867"/>
    <n v="1471988867"/>
    <b v="0"/>
    <n v="1"/>
    <b v="0"/>
    <s v="technology/web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e v="#DIV/0!"/>
    <s v="US"/>
    <s v="USD"/>
    <n v="1438474704"/>
    <n v="1435882704"/>
    <b v="0"/>
    <n v="0"/>
    <b v="0"/>
    <s v="technology/web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e v="#DIV/0!"/>
    <s v="US"/>
    <s v="USD"/>
    <n v="1426442400"/>
    <n v="1424454319"/>
    <b v="0"/>
    <n v="0"/>
    <b v="0"/>
    <s v="technology/web"/>
    <x v="2"/>
    <s v="web"/>
    <x v="582"/>
    <x v="582"/>
  </r>
  <r>
    <n v="583"/>
    <s v="HackersArchive.com"/>
    <s v="HackersArchive.com will help rid the web of viruses and scams found everywhere else you look!"/>
    <n v="9000"/>
    <n v="1"/>
    <n v="1.1111111111111112E-4"/>
    <x v="2"/>
    <n v="1"/>
    <s v="US"/>
    <s v="USD"/>
    <n v="1426800687"/>
    <n v="1424212287"/>
    <b v="0"/>
    <n v="1"/>
    <b v="0"/>
    <s v="technology/web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n v="0.01"/>
    <x v="2"/>
    <n v="5"/>
    <s v="US"/>
    <s v="USD"/>
    <n v="1426522316"/>
    <n v="1423933916"/>
    <b v="0"/>
    <n v="2"/>
    <b v="0"/>
    <s v="technology/web"/>
    <x v="2"/>
    <s v="web"/>
    <x v="584"/>
    <x v="584"/>
  </r>
  <r>
    <n v="585"/>
    <s v="Link Card"/>
    <s v="SAVE UP TO 40% WHEN YOU SPEND!_x000a__x000a_PRE-ORDER YOUR LINK CARD TODAY"/>
    <n v="9000"/>
    <n v="0"/>
    <n v="0"/>
    <x v="2"/>
    <e v="#DIV/0!"/>
    <s v="GB"/>
    <s v="GBP"/>
    <n v="1448928000"/>
    <n v="1444123377"/>
    <b v="0"/>
    <n v="0"/>
    <b v="0"/>
    <s v="technology/web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n v="5.5999999999999999E-3"/>
    <x v="2"/>
    <n v="14"/>
    <s v="US"/>
    <s v="USD"/>
    <n v="1424032207"/>
    <n v="1421440207"/>
    <b v="0"/>
    <n v="4"/>
    <b v="0"/>
    <s v="technology/web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n v="389.28571428571428"/>
    <s v="CA"/>
    <s v="CAD"/>
    <n v="1429207833"/>
    <n v="1426615833"/>
    <b v="0"/>
    <n v="7"/>
    <b v="0"/>
    <s v="technology/web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n v="150.5"/>
    <s v="IT"/>
    <s v="EUR"/>
    <n v="1479410886"/>
    <n v="1474223286"/>
    <b v="0"/>
    <n v="2"/>
    <b v="0"/>
    <s v="technology/web"/>
    <x v="2"/>
    <s v="web"/>
    <x v="588"/>
    <x v="588"/>
  </r>
  <r>
    <n v="589"/>
    <s v="Get Neighborly"/>
    <s v="Services closer than you think..."/>
    <n v="7500"/>
    <n v="1"/>
    <n v="1.3333333333333334E-4"/>
    <x v="2"/>
    <n v="1"/>
    <s v="US"/>
    <s v="USD"/>
    <n v="1436366699"/>
    <n v="1435070699"/>
    <b v="0"/>
    <n v="1"/>
    <b v="0"/>
    <s v="technology/web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n v="24.777777777777779"/>
    <s v="GB"/>
    <s v="GBP"/>
    <n v="1454936460"/>
    <n v="1452259131"/>
    <b v="0"/>
    <n v="9"/>
    <b v="0"/>
    <s v="technology/web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n v="30.5"/>
    <s v="US"/>
    <s v="USD"/>
    <n v="1437570130"/>
    <n v="1434978130"/>
    <b v="0"/>
    <n v="2"/>
    <b v="0"/>
    <s v="technology/web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n v="250"/>
    <s v="US"/>
    <s v="USD"/>
    <n v="1417584860"/>
    <n v="1414992860"/>
    <b v="0"/>
    <n v="1"/>
    <b v="0"/>
    <s v="technology/web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n v="16.428571428571427"/>
    <s v="GB"/>
    <s v="GBP"/>
    <n v="1428333345"/>
    <n v="1425744945"/>
    <b v="0"/>
    <n v="7"/>
    <b v="0"/>
    <s v="technology/web"/>
    <x v="2"/>
    <s v="web"/>
    <x v="593"/>
    <x v="593"/>
  </r>
  <r>
    <n v="594"/>
    <s v="Unleashed Fitness"/>
    <s v="Creating a fitness site that will change the fitness game forever!"/>
    <n v="25000"/>
    <n v="26"/>
    <n v="1.0399999999999999E-3"/>
    <x v="2"/>
    <n v="13"/>
    <s v="US"/>
    <s v="USD"/>
    <n v="1460832206"/>
    <n v="1458240206"/>
    <b v="0"/>
    <n v="2"/>
    <b v="0"/>
    <s v="technology/web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n v="53.25"/>
    <s v="US"/>
    <s v="USD"/>
    <n v="1430703638"/>
    <n v="1426815638"/>
    <b v="0"/>
    <n v="8"/>
    <b v="0"/>
    <s v="technology/web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n v="2.9999999999999997E-4"/>
    <x v="2"/>
    <n v="3"/>
    <s v="US"/>
    <s v="USD"/>
    <n v="1478122292"/>
    <n v="1475530292"/>
    <b v="0"/>
    <n v="2"/>
    <b v="0"/>
    <s v="technology/web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n v="10"/>
    <s v="US"/>
    <s v="USD"/>
    <n v="1469980800"/>
    <n v="1466787335"/>
    <b v="0"/>
    <n v="2"/>
    <b v="0"/>
    <s v="technology/web"/>
    <x v="2"/>
    <s v="web"/>
    <x v="597"/>
    <x v="597"/>
  </r>
  <r>
    <n v="598"/>
    <s v="Goals not creeds"/>
    <s v="This is a project to create a crowd-funding site for Urantia Book readers worldwide."/>
    <n v="2500"/>
    <n v="850"/>
    <n v="0.34"/>
    <x v="2"/>
    <n v="121.42857142857143"/>
    <s v="US"/>
    <s v="USD"/>
    <n v="1417737781"/>
    <n v="1415145781"/>
    <b v="0"/>
    <n v="7"/>
    <b v="0"/>
    <s v="technology/web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n v="6.2E-4"/>
    <x v="2"/>
    <n v="15.5"/>
    <s v="US"/>
    <s v="USD"/>
    <n v="1425827760"/>
    <n v="1423769402"/>
    <b v="0"/>
    <n v="2"/>
    <b v="0"/>
    <s v="technology/web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n v="0.02"/>
    <x v="1"/>
    <n v="100"/>
    <s v="US"/>
    <s v="USD"/>
    <n v="1431198562"/>
    <n v="1426014562"/>
    <b v="0"/>
    <n v="1"/>
    <b v="0"/>
    <s v="technology/web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n v="23.333333333333332"/>
    <s v="CA"/>
    <s v="CAD"/>
    <n v="1419626139"/>
    <n v="1417034139"/>
    <b v="0"/>
    <n v="6"/>
    <b v="0"/>
    <s v="technology/web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e v="#DIV/0!"/>
    <s v="US"/>
    <s v="USD"/>
    <n v="1434654215"/>
    <n v="1432062215"/>
    <b v="0"/>
    <n v="0"/>
    <b v="0"/>
    <s v="technology/web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n v="45.386153846153846"/>
    <s v="US"/>
    <s v="USD"/>
    <n v="1408029623"/>
    <n v="1405437623"/>
    <b v="0"/>
    <n v="13"/>
    <b v="0"/>
    <s v="technology/web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e v="#DIV/0!"/>
    <s v="US"/>
    <s v="USD"/>
    <n v="1409187056"/>
    <n v="1406595056"/>
    <b v="0"/>
    <n v="0"/>
    <b v="0"/>
    <s v="technology/web"/>
    <x v="2"/>
    <s v="web"/>
    <x v="604"/>
    <x v="604"/>
  </r>
  <r>
    <n v="605"/>
    <s v="Teach Your Parents iPad (Canceled)"/>
    <s v="An iPad support care package for your parents / seniors."/>
    <n v="5000"/>
    <n v="131"/>
    <n v="2.6200000000000001E-2"/>
    <x v="1"/>
    <n v="16.375"/>
    <s v="US"/>
    <s v="USD"/>
    <n v="1440318908"/>
    <n v="1436430908"/>
    <b v="0"/>
    <n v="8"/>
    <b v="0"/>
    <s v="technology/web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n v="10"/>
    <s v="NL"/>
    <s v="EUR"/>
    <n v="1432479600"/>
    <n v="1428507409"/>
    <b v="0"/>
    <n v="1"/>
    <b v="0"/>
    <s v="technology/web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e v="#DIV/0!"/>
    <s v="US"/>
    <s v="USD"/>
    <n v="1448225336"/>
    <n v="1445629736"/>
    <b v="0"/>
    <n v="0"/>
    <b v="0"/>
    <s v="technology/web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n v="292.2"/>
    <s v="US"/>
    <s v="USD"/>
    <n v="1434405980"/>
    <n v="1431813980"/>
    <b v="0"/>
    <n v="5"/>
    <b v="0"/>
    <s v="technology/web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n v="5"/>
    <s v="GB"/>
    <s v="GBP"/>
    <n v="1448761744"/>
    <n v="1446166144"/>
    <b v="0"/>
    <n v="1"/>
    <b v="0"/>
    <s v="technology/web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n v="0"/>
    <x v="1"/>
    <e v="#DIV/0!"/>
    <s v="US"/>
    <s v="USD"/>
    <n v="1429732586"/>
    <n v="1427140586"/>
    <b v="0"/>
    <n v="0"/>
    <b v="0"/>
    <s v="technology/web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e v="#DIV/0!"/>
    <s v="FR"/>
    <s v="EUR"/>
    <n v="1453210037"/>
    <n v="1448026037"/>
    <b v="0"/>
    <n v="0"/>
    <b v="0"/>
    <s v="technology/web"/>
    <x v="2"/>
    <s v="web"/>
    <x v="611"/>
    <x v="611"/>
  </r>
  <r>
    <n v="612"/>
    <s v="Web Streaming 2.0 (Canceled)"/>
    <s v="A Fast and Reliable new Web platform to stream videos from Internet"/>
    <n v="10000"/>
    <n v="0"/>
    <n v="0"/>
    <x v="1"/>
    <e v="#DIV/0!"/>
    <s v="IT"/>
    <s v="EUR"/>
    <n v="1472777146"/>
    <n v="1470185146"/>
    <b v="0"/>
    <n v="0"/>
    <b v="0"/>
    <s v="technology/web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n v="105.93388429752066"/>
    <s v="US"/>
    <s v="USD"/>
    <n v="1443675540"/>
    <n v="1441022120"/>
    <b v="0"/>
    <n v="121"/>
    <b v="0"/>
    <s v="technology/web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e v="#DIV/0!"/>
    <s v="US"/>
    <s v="USD"/>
    <n v="1466731740"/>
    <n v="1464139740"/>
    <b v="0"/>
    <n v="0"/>
    <b v="0"/>
    <s v="technology/web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e v="#DIV/0!"/>
    <s v="NZ"/>
    <s v="NZD"/>
    <n v="1443149759"/>
    <n v="1440557759"/>
    <b v="0"/>
    <n v="0"/>
    <b v="0"/>
    <s v="technology/web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e v="#DIV/0!"/>
    <s v="FR"/>
    <s v="EUR"/>
    <n v="1488013307"/>
    <n v="1485421307"/>
    <b v="0"/>
    <n v="0"/>
    <b v="0"/>
    <s v="technology/web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n v="20"/>
    <s v="GB"/>
    <s v="GBP"/>
    <n v="1431072843"/>
    <n v="1427184843"/>
    <b v="0"/>
    <n v="3"/>
    <b v="0"/>
    <s v="technology/web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e v="#DIV/0!"/>
    <s v="US"/>
    <s v="USD"/>
    <n v="1449689203"/>
    <n v="1447097203"/>
    <b v="0"/>
    <n v="0"/>
    <b v="0"/>
    <s v="technology/web"/>
    <x v="2"/>
    <s v="web"/>
    <x v="618"/>
    <x v="618"/>
  </r>
  <r>
    <n v="619"/>
    <s v="Big Data (Canceled)"/>
    <s v="Big Data Sets for researchers interested in improving the quality of life."/>
    <n v="2500000"/>
    <n v="1"/>
    <n v="3.9999999999999998E-7"/>
    <x v="1"/>
    <n v="1"/>
    <s v="US"/>
    <s v="USD"/>
    <n v="1416933390"/>
    <n v="1411745790"/>
    <b v="0"/>
    <n v="1"/>
    <b v="0"/>
    <s v="technology/web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n v="300"/>
    <s v="CA"/>
    <s v="CAD"/>
    <n v="1408986738"/>
    <n v="1405098738"/>
    <b v="0"/>
    <n v="1"/>
    <b v="0"/>
    <s v="technology/web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n v="87"/>
    <s v="US"/>
    <s v="USD"/>
    <n v="1467934937"/>
    <n v="1465342937"/>
    <b v="0"/>
    <n v="3"/>
    <b v="0"/>
    <s v="technology/web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n v="37.888888888888886"/>
    <s v="US"/>
    <s v="USD"/>
    <n v="1467398138"/>
    <n v="1465670138"/>
    <b v="0"/>
    <n v="9"/>
    <b v="0"/>
    <s v="technology/web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e v="#DIV/0!"/>
    <s v="AU"/>
    <s v="AUD"/>
    <n v="1432771997"/>
    <n v="1430179997"/>
    <b v="0"/>
    <n v="0"/>
    <b v="0"/>
    <s v="technology/web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e v="#DIV/0!"/>
    <s v="US"/>
    <s v="USD"/>
    <n v="1431647041"/>
    <n v="1429055041"/>
    <b v="0"/>
    <n v="0"/>
    <b v="0"/>
    <s v="technology/web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e v="#DIV/0!"/>
    <s v="CA"/>
    <s v="CAD"/>
    <n v="1490560177"/>
    <n v="1487971777"/>
    <b v="0"/>
    <n v="0"/>
    <b v="0"/>
    <s v="technology/web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n v="111.41025641025641"/>
    <s v="US"/>
    <s v="USD"/>
    <n v="1439644920"/>
    <n v="1436793939"/>
    <b v="0"/>
    <n v="39"/>
    <b v="0"/>
    <s v="technology/web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n v="90"/>
    <s v="SE"/>
    <s v="SEK"/>
    <n v="1457996400"/>
    <n v="1452842511"/>
    <b v="0"/>
    <n v="1"/>
    <b v="0"/>
    <s v="technology/web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e v="#DIV/0!"/>
    <s v="US"/>
    <s v="USD"/>
    <n v="1405269457"/>
    <n v="1402677457"/>
    <b v="0"/>
    <n v="0"/>
    <b v="0"/>
    <s v="technology/web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n v="116.66666666666667"/>
    <s v="AU"/>
    <s v="AUD"/>
    <n v="1463239108"/>
    <n v="1460647108"/>
    <b v="0"/>
    <n v="3"/>
    <b v="0"/>
    <s v="technology/web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n v="10"/>
    <s v="US"/>
    <s v="USD"/>
    <n v="1441516200"/>
    <n v="1438959121"/>
    <b v="0"/>
    <n v="1"/>
    <b v="0"/>
    <s v="technology/web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n v="76.666666666666671"/>
    <s v="CA"/>
    <s v="CAD"/>
    <n v="1464460329"/>
    <n v="1461954729"/>
    <b v="0"/>
    <n v="9"/>
    <b v="0"/>
    <s v="technology/web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e v="#DIV/0!"/>
    <s v="NL"/>
    <s v="EUR"/>
    <n v="1448470165"/>
    <n v="1445874565"/>
    <b v="0"/>
    <n v="0"/>
    <b v="0"/>
    <s v="technology/web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n v="49.8"/>
    <s v="US"/>
    <s v="USD"/>
    <n v="1466204400"/>
    <n v="1463469062"/>
    <b v="0"/>
    <n v="25"/>
    <b v="0"/>
    <s v="technology/web"/>
    <x v="2"/>
    <s v="web"/>
    <x v="633"/>
    <x v="633"/>
  </r>
  <r>
    <n v="634"/>
    <s v="pitchtograndma (Canceled)"/>
    <s v="We help companies to explain what they do in simple, grandma-would-understand terms."/>
    <n v="5000"/>
    <n v="1"/>
    <n v="2.0000000000000001E-4"/>
    <x v="1"/>
    <n v="1"/>
    <s v="US"/>
    <s v="USD"/>
    <n v="1424989029"/>
    <n v="1422397029"/>
    <b v="0"/>
    <n v="1"/>
    <b v="0"/>
    <s v="technology/web"/>
    <x v="2"/>
    <s v="web"/>
    <x v="634"/>
    <x v="634"/>
  </r>
  <r>
    <n v="635"/>
    <s v="Pleero, A Technology Team Building Website (Canceled)"/>
    <s v="Network used for building technology development teams."/>
    <n v="25000"/>
    <n v="2"/>
    <n v="8.0000000000000007E-5"/>
    <x v="1"/>
    <n v="2"/>
    <s v="US"/>
    <s v="USD"/>
    <n v="1428804762"/>
    <n v="1426212762"/>
    <b v="0"/>
    <n v="1"/>
    <b v="0"/>
    <s v="technology/web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n v="2E-3"/>
    <x v="1"/>
    <n v="4"/>
    <s v="GB"/>
    <s v="GBP"/>
    <n v="1433587620"/>
    <n v="1430996150"/>
    <b v="0"/>
    <n v="1"/>
    <b v="0"/>
    <s v="technology/web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e v="#DIV/0!"/>
    <s v="GB"/>
    <s v="GBP"/>
    <n v="1488063840"/>
    <n v="1485558318"/>
    <b v="0"/>
    <n v="0"/>
    <b v="0"/>
    <s v="technology/web"/>
    <x v="2"/>
    <s v="web"/>
    <x v="637"/>
    <x v="637"/>
  </r>
  <r>
    <n v="638"/>
    <s v="W (Canceled)"/>
    <s v="O0"/>
    <n v="200000"/>
    <n v="18"/>
    <n v="9.0000000000000006E-5"/>
    <x v="1"/>
    <n v="3"/>
    <s v="DE"/>
    <s v="EUR"/>
    <n v="1490447662"/>
    <n v="1485267262"/>
    <b v="0"/>
    <n v="6"/>
    <b v="0"/>
    <s v="technology/web"/>
    <x v="2"/>
    <s v="web"/>
    <x v="638"/>
    <x v="638"/>
  </r>
  <r>
    <n v="639"/>
    <s v="Kids Educational Social Media Site (Canceled)"/>
    <s v="Development of a Safe and Educational Social Media site for kids."/>
    <n v="1000000"/>
    <n v="1"/>
    <n v="9.9999999999999995E-7"/>
    <x v="1"/>
    <n v="1"/>
    <s v="US"/>
    <s v="USD"/>
    <n v="1413208795"/>
    <n v="1408024795"/>
    <b v="0"/>
    <n v="1"/>
    <b v="0"/>
    <s v="technology/web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n v="50.5"/>
    <s v="FR"/>
    <s v="EUR"/>
    <n v="1480028400"/>
    <n v="1478685915"/>
    <b v="0"/>
    <n v="2"/>
    <b v="1"/>
    <s v="technology/wearables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n v="151.31746031746033"/>
    <s v="US"/>
    <s v="USD"/>
    <n v="1439473248"/>
    <n v="1436881248"/>
    <b v="0"/>
    <n v="315"/>
    <b v="1"/>
    <s v="technology/wearables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n v="134.3592456301748"/>
    <s v="DE"/>
    <s v="EUR"/>
    <n v="1439998674"/>
    <n v="1436888274"/>
    <b v="0"/>
    <n v="2174"/>
    <b v="1"/>
    <s v="technology/wearables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n v="174.02631578947367"/>
    <s v="US"/>
    <s v="USD"/>
    <n v="1433085875"/>
    <n v="1428333875"/>
    <b v="0"/>
    <n v="152"/>
    <b v="1"/>
    <s v="technology/wearables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n v="73.486268364348675"/>
    <s v="US"/>
    <s v="USD"/>
    <n v="1414544400"/>
    <n v="1410883139"/>
    <b v="0"/>
    <n v="1021"/>
    <b v="1"/>
    <s v="technology/wearables"/>
    <x v="2"/>
    <s v="wearables"/>
    <x v="644"/>
    <x v="644"/>
  </r>
  <r>
    <n v="645"/>
    <s v="Carbon Fiber Collar Stays"/>
    <s v="Ever wanted to own something made out of carbon fiber? Now you can!"/>
    <n v="2000"/>
    <n v="5574"/>
    <n v="2.7869999999999999"/>
    <x v="0"/>
    <n v="23.518987341772153"/>
    <s v="US"/>
    <s v="USD"/>
    <n v="1470962274"/>
    <n v="1468370274"/>
    <b v="0"/>
    <n v="237"/>
    <b v="1"/>
    <s v="technology/wearables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n v="39.074444444444445"/>
    <s v="US"/>
    <s v="USD"/>
    <n v="1407788867"/>
    <n v="1405196867"/>
    <b v="0"/>
    <n v="27"/>
    <b v="1"/>
    <s v="technology/wearables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n v="125.94117647058823"/>
    <s v="CA"/>
    <s v="CAD"/>
    <n v="1458235549"/>
    <n v="1455647149"/>
    <b v="0"/>
    <n v="17"/>
    <b v="1"/>
    <s v="technology/wearables"/>
    <x v="2"/>
    <s v="wearables"/>
    <x v="647"/>
    <x v="647"/>
  </r>
  <r>
    <n v="648"/>
    <s v="Audio Jacket"/>
    <s v="Get ready for the next product that you canâ€™t live without"/>
    <n v="35000"/>
    <n v="44388"/>
    <n v="1.2682285714285715"/>
    <x v="0"/>
    <n v="1644"/>
    <s v="US"/>
    <s v="USD"/>
    <n v="1413304708"/>
    <n v="1410280708"/>
    <b v="0"/>
    <n v="27"/>
    <b v="1"/>
    <s v="technology/wearables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n v="42.670731707317074"/>
    <s v="US"/>
    <s v="USD"/>
    <n v="1410904413"/>
    <n v="1409090013"/>
    <b v="0"/>
    <n v="82"/>
    <b v="1"/>
    <s v="technology/wearables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n v="35.125"/>
    <s v="US"/>
    <s v="USD"/>
    <n v="1418953984"/>
    <n v="1413766384"/>
    <b v="0"/>
    <n v="48"/>
    <b v="1"/>
    <s v="technology/wearables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n v="239.35238095238094"/>
    <s v="US"/>
    <s v="USD"/>
    <n v="1418430311"/>
    <n v="1415838311"/>
    <b v="0"/>
    <n v="105"/>
    <b v="1"/>
    <s v="technology/wearables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n v="107.64285714285714"/>
    <s v="US"/>
    <s v="USD"/>
    <n v="1480613650"/>
    <n v="1478018050"/>
    <b v="0"/>
    <n v="28"/>
    <b v="1"/>
    <s v="technology/wearables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n v="95.830623306233065"/>
    <s v="US"/>
    <s v="USD"/>
    <n v="1440082240"/>
    <n v="1436885440"/>
    <b v="0"/>
    <n v="1107"/>
    <b v="1"/>
    <s v="technology/wearables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n v="31.663376110562684"/>
    <s v="US"/>
    <s v="USD"/>
    <n v="1436396313"/>
    <n v="1433804313"/>
    <b v="0"/>
    <n v="1013"/>
    <b v="1"/>
    <s v="technology/wearables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n v="42.886861313868614"/>
    <s v="US"/>
    <s v="USD"/>
    <n v="1426197512"/>
    <n v="1423609112"/>
    <b v="0"/>
    <n v="274"/>
    <b v="1"/>
    <s v="technology/wearables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n v="122.73563218390805"/>
    <s v="US"/>
    <s v="USD"/>
    <n v="1460917119"/>
    <n v="1455736719"/>
    <b v="0"/>
    <n v="87"/>
    <b v="1"/>
    <s v="technology/wearables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n v="190.45454545454547"/>
    <s v="US"/>
    <s v="USD"/>
    <n v="1450901872"/>
    <n v="1448309872"/>
    <b v="0"/>
    <n v="99"/>
    <b v="1"/>
    <s v="technology/wearables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n v="109.33695652173913"/>
    <s v="US"/>
    <s v="USD"/>
    <n v="1437933600"/>
    <n v="1435117889"/>
    <b v="0"/>
    <n v="276"/>
    <b v="1"/>
    <s v="technology/wearables"/>
    <x v="2"/>
    <s v="wearables"/>
    <x v="658"/>
    <x v="658"/>
  </r>
  <r>
    <n v="659"/>
    <s v="Lulu Watch Designs - Apple Watch"/>
    <s v="Sync up your lifestyle"/>
    <n v="3000"/>
    <n v="3017"/>
    <n v="1.0056666666666667"/>
    <x v="0"/>
    <n v="143.66666666666666"/>
    <s v="US"/>
    <s v="USD"/>
    <n v="1440339295"/>
    <n v="1437747295"/>
    <b v="0"/>
    <n v="21"/>
    <b v="1"/>
    <s v="technology/wearables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n v="84.944444444444443"/>
    <s v="US"/>
    <s v="USD"/>
    <n v="1415558879"/>
    <n v="1412963279"/>
    <b v="0"/>
    <n v="18"/>
    <b v="0"/>
    <s v="technology/wearables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n v="10.555555555555555"/>
    <s v="US"/>
    <s v="USD"/>
    <n v="1477236559"/>
    <n v="1474644559"/>
    <b v="0"/>
    <n v="9"/>
    <b v="0"/>
    <s v="technology/wearables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n v="39"/>
    <s v="US"/>
    <s v="USD"/>
    <n v="1421404247"/>
    <n v="1418812247"/>
    <b v="0"/>
    <n v="4"/>
    <b v="0"/>
    <s v="technology/wearables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n v="100"/>
    <s v="DK"/>
    <s v="DKK"/>
    <n v="1437250456"/>
    <n v="1434658456"/>
    <b v="0"/>
    <n v="7"/>
    <b v="0"/>
    <s v="technology/wearables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n v="31.172413793103448"/>
    <s v="US"/>
    <s v="USD"/>
    <n v="1428940775"/>
    <n v="1426348775"/>
    <b v="0"/>
    <n v="29"/>
    <b v="0"/>
    <s v="technology/wearables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n v="155.33333333333334"/>
    <s v="US"/>
    <s v="USD"/>
    <n v="1484327061"/>
    <n v="1479143061"/>
    <b v="0"/>
    <n v="12"/>
    <b v="0"/>
    <s v="technology/wearables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n v="2"/>
    <s v="US"/>
    <s v="USD"/>
    <n v="1408305498"/>
    <n v="1405713498"/>
    <b v="0"/>
    <n v="4"/>
    <b v="0"/>
    <s v="technology/wearables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n v="178.92857142857142"/>
    <s v="IT"/>
    <s v="EUR"/>
    <n v="1477731463"/>
    <n v="1474275463"/>
    <b v="0"/>
    <n v="28"/>
    <b v="0"/>
    <s v="technology/wearables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n v="27.36"/>
    <s v="US"/>
    <s v="USD"/>
    <n v="1431374222"/>
    <n v="1427486222"/>
    <b v="0"/>
    <n v="25"/>
    <b v="0"/>
    <s v="technology/wearables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n v="1536.25"/>
    <s v="SE"/>
    <s v="SEK"/>
    <n v="1467817258"/>
    <n v="1465225258"/>
    <b v="0"/>
    <n v="28"/>
    <b v="0"/>
    <s v="technology/wearables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n v="84.99677419354839"/>
    <s v="IT"/>
    <s v="EUR"/>
    <n v="1466323800"/>
    <n v="1463418120"/>
    <b v="0"/>
    <n v="310"/>
    <b v="0"/>
    <s v="technology/wearables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n v="788.5333333333333"/>
    <s v="US"/>
    <s v="USD"/>
    <n v="1421208000"/>
    <n v="1418315852"/>
    <b v="0"/>
    <n v="15"/>
    <b v="0"/>
    <s v="technology/wearables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n v="50.29767441860465"/>
    <s v="US"/>
    <s v="USD"/>
    <n v="1420088340"/>
    <n v="1417410964"/>
    <b v="0"/>
    <n v="215"/>
    <b v="0"/>
    <s v="technology/wearables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n v="68.333333333333329"/>
    <s v="US"/>
    <s v="USD"/>
    <n v="1409602217"/>
    <n v="1405714217"/>
    <b v="0"/>
    <n v="3"/>
    <b v="0"/>
    <s v="technology/wearables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n v="7.5"/>
    <s v="US"/>
    <s v="USD"/>
    <n v="1407811627"/>
    <n v="1402627627"/>
    <b v="0"/>
    <n v="2"/>
    <b v="0"/>
    <s v="technology/wearables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n v="34.269230769230766"/>
    <s v="US"/>
    <s v="USD"/>
    <n v="1420095540"/>
    <n v="1417558804"/>
    <b v="0"/>
    <n v="26"/>
    <b v="0"/>
    <s v="technology/wearables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n v="61.291666666666664"/>
    <s v="CA"/>
    <s v="CAD"/>
    <n v="1423333581"/>
    <n v="1420741581"/>
    <b v="0"/>
    <n v="24"/>
    <b v="0"/>
    <s v="technology/wearables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n v="133.25"/>
    <s v="IT"/>
    <s v="EUR"/>
    <n v="1467106895"/>
    <n v="1463218895"/>
    <b v="0"/>
    <n v="96"/>
    <b v="0"/>
    <s v="technology/wearables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n v="65.17647058823529"/>
    <s v="US"/>
    <s v="USD"/>
    <n v="1463821338"/>
    <n v="1461229338"/>
    <b v="0"/>
    <n v="17"/>
    <b v="0"/>
    <s v="technology/wearables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n v="93.90425531914893"/>
    <s v="US"/>
    <s v="USD"/>
    <n v="1472920909"/>
    <n v="1467736909"/>
    <b v="0"/>
    <n v="94"/>
    <b v="0"/>
    <s v="technology/wearables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n v="150.65116279069767"/>
    <s v="US"/>
    <s v="USD"/>
    <n v="1410955331"/>
    <n v="1407931331"/>
    <b v="0"/>
    <n v="129"/>
    <b v="0"/>
    <s v="technology/wearables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n v="1"/>
    <s v="US"/>
    <s v="USD"/>
    <n v="1477509604"/>
    <n v="1474917604"/>
    <b v="0"/>
    <n v="1"/>
    <b v="0"/>
    <s v="technology/wearables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n v="1.06E-3"/>
    <x v="2"/>
    <n v="13.25"/>
    <s v="US"/>
    <s v="USD"/>
    <n v="1489512122"/>
    <n v="1486923722"/>
    <b v="0"/>
    <n v="4"/>
    <b v="0"/>
    <s v="technology/wearables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n v="99.333333333333329"/>
    <s v="US"/>
    <s v="USD"/>
    <n v="1477949764"/>
    <n v="1474493764"/>
    <b v="0"/>
    <n v="3"/>
    <b v="0"/>
    <s v="technology/wearables"/>
    <x v="2"/>
    <s v="wearables"/>
    <x v="683"/>
    <x v="683"/>
  </r>
  <r>
    <n v="684"/>
    <s v="Arcus Motion Analyzer | The Versatile Smart Ring"/>
    <s v="Arcus gives your fingers super powers."/>
    <n v="320000"/>
    <n v="23948"/>
    <n v="7.4837500000000001E-2"/>
    <x v="2"/>
    <n v="177.39259259259259"/>
    <s v="US"/>
    <s v="USD"/>
    <n v="1406257200"/>
    <n v="1403176891"/>
    <b v="0"/>
    <n v="135"/>
    <b v="0"/>
    <s v="technology/wearables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n v="55.3"/>
    <s v="US"/>
    <s v="USD"/>
    <n v="1421095672"/>
    <n v="1417207672"/>
    <b v="0"/>
    <n v="10"/>
    <b v="0"/>
    <s v="technology/wearables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e v="#DIV/0!"/>
    <s v="IT"/>
    <s v="EUR"/>
    <n v="1438618170"/>
    <n v="1436026170"/>
    <b v="0"/>
    <n v="0"/>
    <b v="0"/>
    <s v="technology/wearables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n v="591.66666666666663"/>
    <s v="MX"/>
    <s v="MXN"/>
    <n v="1486317653"/>
    <n v="1481133653"/>
    <b v="0"/>
    <n v="6"/>
    <b v="0"/>
    <s v="technology/wearables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n v="405.5"/>
    <s v="US"/>
    <s v="USD"/>
    <n v="1444876253"/>
    <n v="1442284253"/>
    <b v="0"/>
    <n v="36"/>
    <b v="0"/>
    <s v="technology/wearables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n v="343.14732142857144"/>
    <s v="US"/>
    <s v="USD"/>
    <n v="1481173140"/>
    <n v="1478016097"/>
    <b v="0"/>
    <n v="336"/>
    <b v="0"/>
    <s v="technology/wearables"/>
    <x v="2"/>
    <s v="wearables"/>
    <x v="689"/>
    <x v="689"/>
  </r>
  <r>
    <n v="690"/>
    <s v="BLOXSHIELD"/>
    <s v="A radiation shield for your fitness tracker, smartwatch or other wearable smart device"/>
    <n v="20000"/>
    <n v="2468"/>
    <n v="0.1234"/>
    <x v="2"/>
    <n v="72.588235294117652"/>
    <s v="US"/>
    <s v="USD"/>
    <n v="1473400800"/>
    <n v="1469718841"/>
    <b v="0"/>
    <n v="34"/>
    <b v="0"/>
    <s v="technology/wearables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n v="26"/>
    <s v="US"/>
    <s v="USD"/>
    <n v="1435711246"/>
    <n v="1433292046"/>
    <b v="0"/>
    <n v="10"/>
    <b v="0"/>
    <s v="technology/wearables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n v="6.4975124378109452"/>
    <s v="GB"/>
    <s v="GBP"/>
    <n v="1482397263"/>
    <n v="1479805263"/>
    <b v="0"/>
    <n v="201"/>
    <b v="0"/>
    <s v="technology/wearables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n v="119.38513513513513"/>
    <s v="US"/>
    <s v="USD"/>
    <n v="1430421827"/>
    <n v="1427829827"/>
    <b v="0"/>
    <n v="296"/>
    <b v="0"/>
    <s v="technology/wearables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n v="84.285714285714292"/>
    <s v="US"/>
    <s v="USD"/>
    <n v="1485964559"/>
    <n v="1483372559"/>
    <b v="0"/>
    <n v="7"/>
    <b v="0"/>
    <s v="technology/wearables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n v="90.857142857142861"/>
    <s v="US"/>
    <s v="USD"/>
    <n v="1414758620"/>
    <n v="1412166620"/>
    <b v="0"/>
    <n v="7"/>
    <b v="0"/>
    <s v="technology/wearables"/>
    <x v="2"/>
    <s v="wearables"/>
    <x v="695"/>
    <x v="695"/>
  </r>
  <r>
    <n v="696"/>
    <s v="trustee"/>
    <s v="Show your fidelity by wearing the Trustee rings! Show where you are (at)!"/>
    <n v="175000"/>
    <n v="1"/>
    <n v="5.7142857142857145E-6"/>
    <x v="2"/>
    <n v="1"/>
    <s v="NL"/>
    <s v="EUR"/>
    <n v="1406326502"/>
    <n v="1403734502"/>
    <b v="0"/>
    <n v="1"/>
    <b v="0"/>
    <s v="technology/wearables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n v="20.342105263157894"/>
    <s v="DE"/>
    <s v="EUR"/>
    <n v="1454502789"/>
    <n v="1453206789"/>
    <b v="0"/>
    <n v="114"/>
    <b v="0"/>
    <s v="technology/wearables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n v="530.68965517241384"/>
    <s v="US"/>
    <s v="USD"/>
    <n v="1411005600"/>
    <n v="1408141245"/>
    <b v="0"/>
    <n v="29"/>
    <b v="0"/>
    <s v="technology/wearables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n v="120.39184269662923"/>
    <s v="US"/>
    <s v="USD"/>
    <n v="1385136000"/>
    <n v="1381923548"/>
    <b v="0"/>
    <n v="890"/>
    <b v="0"/>
    <s v="technology/wearables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n v="13"/>
    <s v="ES"/>
    <s v="EUR"/>
    <n v="1484065881"/>
    <n v="1481473881"/>
    <b v="0"/>
    <n v="31"/>
    <b v="0"/>
    <s v="technology/wearables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n v="291.33333333333331"/>
    <s v="GB"/>
    <s v="GBP"/>
    <n v="1406130880"/>
    <n v="1403538880"/>
    <b v="0"/>
    <n v="21"/>
    <b v="0"/>
    <s v="technology/wearables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n v="124.9191891891892"/>
    <s v="US"/>
    <s v="USD"/>
    <n v="1480011987"/>
    <n v="1477416387"/>
    <b v="0"/>
    <n v="37"/>
    <b v="0"/>
    <s v="technology/wearables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n v="119.57142857142857"/>
    <s v="US"/>
    <s v="USD"/>
    <n v="1485905520"/>
    <n v="1481150949"/>
    <b v="0"/>
    <n v="7"/>
    <b v="0"/>
    <s v="technology/wearables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n v="120.25"/>
    <s v="CA"/>
    <s v="CAD"/>
    <n v="1487565468"/>
    <n v="1482381468"/>
    <b v="0"/>
    <n v="4"/>
    <b v="0"/>
    <s v="technology/wearables"/>
    <x v="2"/>
    <s v="wearables"/>
    <x v="704"/>
    <x v="704"/>
  </r>
  <r>
    <n v="705"/>
    <s v="SomnoScope"/>
    <s v="The closest thing ever to the Holy Grail of wearables technology"/>
    <n v="100000"/>
    <n v="977"/>
    <n v="9.7699999999999992E-3"/>
    <x v="2"/>
    <n v="195.4"/>
    <s v="NL"/>
    <s v="EUR"/>
    <n v="1484999278"/>
    <n v="1482407278"/>
    <b v="0"/>
    <n v="5"/>
    <b v="0"/>
    <s v="technology/wearables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e v="#DIV/0!"/>
    <s v="ES"/>
    <s v="EUR"/>
    <n v="1481740740"/>
    <n v="1478130783"/>
    <b v="0"/>
    <n v="0"/>
    <b v="0"/>
    <s v="technology/wearables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n v="117.69868421052631"/>
    <s v="GB"/>
    <s v="GBP"/>
    <n v="1483286127"/>
    <n v="1479830127"/>
    <b v="0"/>
    <n v="456"/>
    <b v="0"/>
    <s v="technology/wearables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n v="23.948509485094849"/>
    <s v="GB"/>
    <s v="GBP"/>
    <n v="1410616600"/>
    <n v="1405432600"/>
    <b v="0"/>
    <n v="369"/>
    <b v="0"/>
    <s v="technology/wearables"/>
    <x v="2"/>
    <s v="wearables"/>
    <x v="708"/>
    <x v="708"/>
  </r>
  <r>
    <n v="709"/>
    <s v="lumiglove"/>
    <s v="A &quot;handheld&quot; light, which eases the way you illuminate objects and/or paths."/>
    <n v="15000"/>
    <n v="61"/>
    <n v="4.0666666666666663E-3"/>
    <x v="2"/>
    <n v="30.5"/>
    <s v="US"/>
    <s v="USD"/>
    <n v="1417741159"/>
    <n v="1415149159"/>
    <b v="0"/>
    <n v="2"/>
    <b v="0"/>
    <s v="technology/wearables"/>
    <x v="2"/>
    <s v="wearables"/>
    <x v="709"/>
    <x v="709"/>
  </r>
  <r>
    <n v="710"/>
    <s v="Hate York Shirt 2.0"/>
    <s v="Shirts, so technologically advanced, they connect mentally to their audience upon sight."/>
    <n v="1200"/>
    <n v="0"/>
    <n v="0"/>
    <x v="2"/>
    <e v="#DIV/0!"/>
    <s v="CA"/>
    <s v="CAD"/>
    <n v="1408495440"/>
    <n v="1405640302"/>
    <b v="0"/>
    <n v="0"/>
    <b v="0"/>
    <s v="technology/wearables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n v="99.973372781065095"/>
    <s v="NL"/>
    <s v="EUR"/>
    <n v="1481716868"/>
    <n v="1478257268"/>
    <b v="0"/>
    <n v="338"/>
    <b v="0"/>
    <s v="technology/wearables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n v="26.25"/>
    <s v="US"/>
    <s v="USD"/>
    <n v="1455466832"/>
    <n v="1452874832"/>
    <b v="0"/>
    <n v="4"/>
    <b v="0"/>
    <s v="technology/wearables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n v="199"/>
    <s v="IT"/>
    <s v="EUR"/>
    <n v="1465130532"/>
    <n v="1462538532"/>
    <b v="0"/>
    <n v="1"/>
    <b v="0"/>
    <s v="technology/wearables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n v="80.321428571428569"/>
    <s v="US"/>
    <s v="USD"/>
    <n v="1488308082"/>
    <n v="1483124082"/>
    <b v="0"/>
    <n v="28"/>
    <b v="0"/>
    <s v="technology/wearables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n v="115.75"/>
    <s v="US"/>
    <s v="USD"/>
    <n v="1446693040"/>
    <n v="1443233440"/>
    <b v="0"/>
    <n v="12"/>
    <b v="0"/>
    <s v="technology/wearables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n v="44.6875"/>
    <s v="US"/>
    <s v="USD"/>
    <n v="1417392000"/>
    <n v="1414511307"/>
    <b v="0"/>
    <n v="16"/>
    <b v="0"/>
    <s v="technology/wearables"/>
    <x v="2"/>
    <s v="wearables"/>
    <x v="716"/>
    <x v="716"/>
  </r>
  <r>
    <n v="717"/>
    <s v="cool air belt"/>
    <s v="Cool air flowing under clothing keeps you cool."/>
    <n v="100000"/>
    <n v="305"/>
    <n v="3.0500000000000002E-3"/>
    <x v="2"/>
    <n v="76.25"/>
    <s v="US"/>
    <s v="USD"/>
    <n v="1409949002"/>
    <n v="1407357002"/>
    <b v="0"/>
    <n v="4"/>
    <b v="0"/>
    <s v="technology/wearables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n v="22.5"/>
    <s v="US"/>
    <s v="USD"/>
    <n v="1487397540"/>
    <n v="1484684247"/>
    <b v="0"/>
    <n v="4"/>
    <b v="0"/>
    <s v="technology/wearables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n v="19.399999999999999"/>
    <s v="US"/>
    <s v="USD"/>
    <n v="1456189076"/>
    <n v="1454979476"/>
    <b v="0"/>
    <n v="10"/>
    <b v="0"/>
    <s v="technology/wearables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n v="66.707317073170728"/>
    <s v="US"/>
    <s v="USD"/>
    <n v="1327851291"/>
    <n v="1325432091"/>
    <b v="0"/>
    <n v="41"/>
    <b v="1"/>
    <s v="publishing/nonfiction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n v="84.142857142857139"/>
    <s v="US"/>
    <s v="USD"/>
    <n v="1406900607"/>
    <n v="1403012607"/>
    <b v="0"/>
    <n v="119"/>
    <b v="1"/>
    <s v="publishing/nonfiction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n v="215.72549019607843"/>
    <s v="US"/>
    <s v="USD"/>
    <n v="1333909178"/>
    <n v="1331320778"/>
    <b v="0"/>
    <n v="153"/>
    <b v="1"/>
    <s v="publishing/nonfiction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n v="1.0938000000000001"/>
    <x v="0"/>
    <n v="54.69"/>
    <s v="US"/>
    <s v="USD"/>
    <n v="1438228740"/>
    <n v="1435606549"/>
    <b v="0"/>
    <n v="100"/>
    <b v="1"/>
    <s v="publishing/nonfiction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n v="51.62944055944056"/>
    <s v="US"/>
    <s v="USD"/>
    <n v="1309447163"/>
    <n v="1306855163"/>
    <b v="0"/>
    <n v="143"/>
    <b v="1"/>
    <s v="publishing/nonfiction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n v="143.35714285714286"/>
    <s v="US"/>
    <s v="USD"/>
    <n v="1450018912"/>
    <n v="1447426912"/>
    <b v="0"/>
    <n v="140"/>
    <b v="1"/>
    <s v="publishing/nonfiction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n v="72.428571428571431"/>
    <s v="US"/>
    <s v="USD"/>
    <n v="1365728487"/>
    <n v="1363136487"/>
    <b v="0"/>
    <n v="35"/>
    <b v="1"/>
    <s v="publishing/nonfiction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n v="36.530201342281877"/>
    <s v="US"/>
    <s v="USD"/>
    <n v="1358198400"/>
    <n v="1354580949"/>
    <b v="0"/>
    <n v="149"/>
    <b v="1"/>
    <s v="publishing/nonfiction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n v="60.903461538461535"/>
    <s v="US"/>
    <s v="USD"/>
    <n v="1313957157"/>
    <n v="1310069157"/>
    <b v="0"/>
    <n v="130"/>
    <b v="1"/>
    <s v="publishing/nonfiction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n v="43.55"/>
    <s v="US"/>
    <s v="USD"/>
    <n v="1348028861"/>
    <n v="1342844861"/>
    <b v="0"/>
    <n v="120"/>
    <b v="1"/>
    <s v="publishing/nonfiction"/>
    <x v="3"/>
    <s v="nonfiction"/>
    <x v="729"/>
    <x v="729"/>
  </r>
  <r>
    <n v="730"/>
    <s v="Encyclopedia of Surfing"/>
    <s v="A Massive but Cheerful Online Digital Archive of Surfing"/>
    <n v="20000"/>
    <n v="26438"/>
    <n v="1.3219000000000001"/>
    <x v="0"/>
    <n v="99.766037735849054"/>
    <s v="US"/>
    <s v="USD"/>
    <n v="1323280391"/>
    <n v="1320688391"/>
    <b v="0"/>
    <n v="265"/>
    <b v="1"/>
    <s v="publishing/nonfiction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n v="88.732394366197184"/>
    <s v="US"/>
    <s v="USD"/>
    <n v="1327212000"/>
    <n v="1322852747"/>
    <b v="0"/>
    <n v="71"/>
    <b v="1"/>
    <s v="publishing/nonfiction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n v="4.9230769230769234"/>
    <s v="GB"/>
    <s v="GBP"/>
    <n v="1380449461"/>
    <n v="1375265461"/>
    <b v="0"/>
    <n v="13"/>
    <b v="1"/>
    <s v="publishing/nonfiction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n v="17.822485207100591"/>
    <s v="GB"/>
    <s v="GBP"/>
    <n v="1387533892"/>
    <n v="1384941892"/>
    <b v="0"/>
    <n v="169"/>
    <b v="1"/>
    <s v="publishing/nonfiction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n v="1.2552941176470589"/>
    <x v="0"/>
    <n v="187.19298245614036"/>
    <s v="CA"/>
    <s v="CAD"/>
    <n v="1431147600"/>
    <n v="1428465420"/>
    <b v="0"/>
    <n v="57"/>
    <b v="1"/>
    <s v="publishing/nonfiction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n v="234.80786026200875"/>
    <s v="US"/>
    <s v="USD"/>
    <n v="1417653540"/>
    <n v="1414975346"/>
    <b v="0"/>
    <n v="229"/>
    <b v="1"/>
    <s v="publishing/nonfiction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n v="105.04629629629629"/>
    <s v="US"/>
    <s v="USD"/>
    <n v="1385009940"/>
    <n v="1383327440"/>
    <b v="0"/>
    <n v="108"/>
    <b v="1"/>
    <s v="publishing/nonfiction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n v="56.666666666666664"/>
    <s v="US"/>
    <s v="USD"/>
    <n v="1392408000"/>
    <n v="1390890987"/>
    <b v="0"/>
    <n v="108"/>
    <b v="1"/>
    <s v="publishing/nonfiction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n v="39.048780487804876"/>
    <s v="US"/>
    <s v="USD"/>
    <n v="1417409940"/>
    <n v="1414765794"/>
    <b v="0"/>
    <n v="41"/>
    <b v="1"/>
    <s v="publishing/nonfiction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n v="68.345323741007192"/>
    <s v="US"/>
    <s v="USD"/>
    <n v="1407758629"/>
    <n v="1404907429"/>
    <b v="0"/>
    <n v="139"/>
    <b v="1"/>
    <s v="publishing/nonfiction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n v="169.57894736842104"/>
    <s v="US"/>
    <s v="USD"/>
    <n v="1434857482"/>
    <n v="1433647882"/>
    <b v="0"/>
    <n v="19"/>
    <b v="1"/>
    <s v="publishing/nonfiction"/>
    <x v="3"/>
    <s v="nonfiction"/>
    <x v="740"/>
    <x v="740"/>
  </r>
  <r>
    <n v="741"/>
    <s v="reVILNA: the vilna ghetto project"/>
    <s v="A revolutionary digital mapping project of the Vilna Ghetto"/>
    <n v="13000"/>
    <n v="13293.8"/>
    <n v="1.0226"/>
    <x v="0"/>
    <n v="141.42340425531913"/>
    <s v="US"/>
    <s v="USD"/>
    <n v="1370964806"/>
    <n v="1367940806"/>
    <b v="0"/>
    <n v="94"/>
    <b v="1"/>
    <s v="publishing/nonfiction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n v="67.391304347826093"/>
    <s v="US"/>
    <s v="USD"/>
    <n v="1395435712"/>
    <n v="1392847312"/>
    <b v="0"/>
    <n v="23"/>
    <b v="1"/>
    <s v="publishing/nonfiction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n v="54.266666666666666"/>
    <s v="US"/>
    <s v="USD"/>
    <n v="1334610000"/>
    <n v="1332435685"/>
    <b v="0"/>
    <n v="15"/>
    <b v="1"/>
    <s v="publishing/nonfiction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n v="82.516129032258064"/>
    <s v="US"/>
    <s v="USD"/>
    <n v="1355439503"/>
    <n v="1352847503"/>
    <b v="0"/>
    <n v="62"/>
    <b v="1"/>
    <s v="publishing/nonfiction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n v="53.729729729729726"/>
    <s v="US"/>
    <s v="USD"/>
    <n v="1367588645"/>
    <n v="1364996645"/>
    <b v="0"/>
    <n v="74"/>
    <b v="1"/>
    <s v="publishing/nonfiction"/>
    <x v="3"/>
    <s v="nonfiction"/>
    <x v="745"/>
    <x v="745"/>
  </r>
  <r>
    <n v="746"/>
    <s v="Attention: People With Body Parts"/>
    <s v="This is a book of letters. Letters to our body parts."/>
    <n v="2987"/>
    <n v="3318"/>
    <n v="1.1108135252761968"/>
    <x v="0"/>
    <n v="34.206185567010309"/>
    <s v="US"/>
    <s v="USD"/>
    <n v="1348372740"/>
    <n v="1346806909"/>
    <b v="0"/>
    <n v="97"/>
    <b v="1"/>
    <s v="publishing/nonfiction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n v="127.32727272727273"/>
    <s v="NL"/>
    <s v="EUR"/>
    <n v="1421319240"/>
    <n v="1418649019"/>
    <b v="0"/>
    <n v="55"/>
    <b v="1"/>
    <s v="publishing/nonfiction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n v="45.56818181818182"/>
    <s v="US"/>
    <s v="USD"/>
    <n v="1407701966"/>
    <n v="1405109966"/>
    <b v="0"/>
    <n v="44"/>
    <b v="1"/>
    <s v="publishing/nonfiction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n v="95.963636363636368"/>
    <s v="US"/>
    <s v="USD"/>
    <n v="1485642930"/>
    <n v="1483050930"/>
    <b v="0"/>
    <n v="110"/>
    <b v="1"/>
    <s v="publishing/nonfiction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n v="77.271186440677965"/>
    <s v="US"/>
    <s v="USD"/>
    <n v="1361739872"/>
    <n v="1359147872"/>
    <b v="0"/>
    <n v="59"/>
    <b v="1"/>
    <s v="publishing/nonfiction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n v="57.338709677419352"/>
    <s v="US"/>
    <s v="USD"/>
    <n v="1312470475"/>
    <n v="1308496075"/>
    <b v="0"/>
    <n v="62"/>
    <b v="1"/>
    <s v="publishing/nonfiction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n v="53.19047619047619"/>
    <s v="AU"/>
    <s v="AUD"/>
    <n v="1476615600"/>
    <n v="1474884417"/>
    <b v="0"/>
    <n v="105"/>
    <b v="1"/>
    <s v="publishing/nonfiction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n v="492.30769230769232"/>
    <s v="US"/>
    <s v="USD"/>
    <n v="1423922991"/>
    <n v="1421330991"/>
    <b v="0"/>
    <n v="26"/>
    <b v="1"/>
    <s v="publishing/nonfiction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n v="42.346938775510203"/>
    <s v="US"/>
    <s v="USD"/>
    <n v="1357408721"/>
    <n v="1354816721"/>
    <b v="0"/>
    <n v="49"/>
    <b v="1"/>
    <s v="publishing/nonfiction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n v="37.466029411764708"/>
    <s v="US"/>
    <s v="USD"/>
    <n v="1369010460"/>
    <n v="1366381877"/>
    <b v="0"/>
    <n v="68"/>
    <b v="1"/>
    <s v="publishing/nonfiction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n v="37.454545454545453"/>
    <s v="US"/>
    <s v="USD"/>
    <n v="1303147459"/>
    <n v="1297880659"/>
    <b v="0"/>
    <n v="22"/>
    <b v="1"/>
    <s v="publishing/nonfiction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n v="33.055555555555557"/>
    <s v="US"/>
    <s v="USD"/>
    <n v="1354756714"/>
    <n v="1353547114"/>
    <b v="0"/>
    <n v="18"/>
    <b v="1"/>
    <s v="publishing/nonfiction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n v="1.02"/>
    <x v="0"/>
    <n v="134.21052631578948"/>
    <s v="US"/>
    <s v="USD"/>
    <n v="1286568268"/>
    <n v="1283976268"/>
    <b v="0"/>
    <n v="19"/>
    <b v="1"/>
    <s v="publishing/nonfiction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n v="1.0192000000000001"/>
    <x v="0"/>
    <n v="51.474747474747474"/>
    <s v="GB"/>
    <s v="GBP"/>
    <n v="1404892539"/>
    <n v="1401436539"/>
    <b v="0"/>
    <n v="99"/>
    <b v="1"/>
    <s v="publishing/nonfiction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e v="#DIV/0!"/>
    <s v="US"/>
    <s v="USD"/>
    <n v="1480188013"/>
    <n v="1477592413"/>
    <b v="0"/>
    <n v="0"/>
    <b v="0"/>
    <s v="publishing/fiction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n v="4.7E-2"/>
    <x v="2"/>
    <n v="39.166666666666664"/>
    <s v="US"/>
    <s v="USD"/>
    <n v="1391364126"/>
    <n v="1388772126"/>
    <b v="0"/>
    <n v="6"/>
    <b v="0"/>
    <s v="publishing/fiction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e v="#DIV/0!"/>
    <s v="MX"/>
    <s v="MXN"/>
    <n v="1480831200"/>
    <n v="1479328570"/>
    <b v="0"/>
    <n v="0"/>
    <b v="0"/>
    <s v="publishing/fiction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n v="5"/>
    <s v="GB"/>
    <s v="GBP"/>
    <n v="1376563408"/>
    <n v="1373971408"/>
    <b v="0"/>
    <n v="1"/>
    <b v="0"/>
    <s v="publishing/fiction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n v="0"/>
    <x v="2"/>
    <e v="#DIV/0!"/>
    <s v="US"/>
    <s v="USD"/>
    <n v="1441858161"/>
    <n v="1439266161"/>
    <b v="0"/>
    <n v="0"/>
    <b v="0"/>
    <s v="publishing/fiction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n v="57.295454545454547"/>
    <s v="US"/>
    <s v="USD"/>
    <n v="1413723684"/>
    <n v="1411131684"/>
    <b v="0"/>
    <n v="44"/>
    <b v="0"/>
    <s v="publishing/fiction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e v="#DIV/0!"/>
    <s v="CA"/>
    <s v="CAD"/>
    <n v="1424112483"/>
    <n v="1421520483"/>
    <b v="0"/>
    <n v="0"/>
    <b v="0"/>
    <s v="publishing/fiction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n v="59"/>
    <s v="US"/>
    <s v="USD"/>
    <n v="1432178810"/>
    <n v="1429586810"/>
    <b v="0"/>
    <n v="3"/>
    <b v="0"/>
    <s v="publishing/fiction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e v="#DIV/0!"/>
    <s v="US"/>
    <s v="USD"/>
    <n v="1387169890"/>
    <n v="1384577890"/>
    <b v="0"/>
    <n v="0"/>
    <b v="0"/>
    <s v="publishing/fiction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n v="31.846153846153847"/>
    <s v="US"/>
    <s v="USD"/>
    <n v="1388102094"/>
    <n v="1385510094"/>
    <b v="0"/>
    <n v="52"/>
    <b v="0"/>
    <s v="publishing/fiction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e v="#DIV/0!"/>
    <s v="US"/>
    <s v="USD"/>
    <n v="1361750369"/>
    <n v="1358294369"/>
    <b v="0"/>
    <n v="0"/>
    <b v="0"/>
    <s v="publishing/fiction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n v="10"/>
    <s v="US"/>
    <s v="USD"/>
    <n v="1454183202"/>
    <n v="1449863202"/>
    <b v="0"/>
    <n v="1"/>
    <b v="0"/>
    <s v="publishing/fiction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n v="50"/>
    <s v="US"/>
    <s v="USD"/>
    <n v="1257047940"/>
    <n v="1252718519"/>
    <b v="0"/>
    <n v="1"/>
    <b v="0"/>
    <s v="publishing/fiction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n v="16"/>
    <s v="GB"/>
    <s v="GBP"/>
    <n v="1431298860"/>
    <n v="1428341985"/>
    <b v="0"/>
    <n v="2"/>
    <b v="0"/>
    <s v="publishing/fiction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n v="39"/>
    <s v="US"/>
    <s v="USD"/>
    <n v="1393181018"/>
    <n v="1390589018"/>
    <b v="0"/>
    <n v="9"/>
    <b v="0"/>
    <s v="publishing/fiction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n v="34"/>
    <s v="US"/>
    <s v="USD"/>
    <n v="1323998795"/>
    <n v="1321406795"/>
    <b v="0"/>
    <n v="5"/>
    <b v="0"/>
    <s v="publishing/fiction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n v="63.122807017543863"/>
    <s v="US"/>
    <s v="USD"/>
    <n v="1444539600"/>
    <n v="1441297645"/>
    <b v="0"/>
    <n v="57"/>
    <b v="0"/>
    <s v="publishing/fiction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n v="7"/>
    <s v="US"/>
    <s v="USD"/>
    <n v="1375313577"/>
    <n v="1372721577"/>
    <b v="0"/>
    <n v="3"/>
    <b v="0"/>
    <s v="publishing/fiction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n v="2"/>
    <s v="US"/>
    <s v="USD"/>
    <n v="1398876680"/>
    <n v="1396284680"/>
    <b v="0"/>
    <n v="1"/>
    <b v="0"/>
    <s v="publishing/fiction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n v="66.666666666666671"/>
    <s v="US"/>
    <s v="USD"/>
    <n v="1287115200"/>
    <n v="1284567905"/>
    <b v="0"/>
    <n v="6"/>
    <b v="0"/>
    <s v="publishing/fiction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n v="1.04"/>
    <x v="0"/>
    <n v="38.518518518518519"/>
    <s v="US"/>
    <s v="USD"/>
    <n v="1304439025"/>
    <n v="1301847025"/>
    <b v="0"/>
    <n v="27"/>
    <b v="1"/>
    <s v="music/rock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n v="42.609200000000001"/>
    <s v="US"/>
    <s v="USD"/>
    <n v="1370649674"/>
    <n v="1368057674"/>
    <b v="0"/>
    <n v="25"/>
    <b v="1"/>
    <s v="music/rock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n v="50"/>
    <s v="US"/>
    <s v="USD"/>
    <n v="1345918302"/>
    <n v="1343326302"/>
    <b v="0"/>
    <n v="14"/>
    <b v="1"/>
    <s v="music/rock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n v="63.485714285714288"/>
    <s v="US"/>
    <s v="USD"/>
    <n v="1335564000"/>
    <n v="1332182049"/>
    <b v="0"/>
    <n v="35"/>
    <b v="1"/>
    <s v="music/rock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n v="102.5"/>
    <s v="US"/>
    <s v="USD"/>
    <n v="1395023719"/>
    <n v="1391571319"/>
    <b v="0"/>
    <n v="10"/>
    <b v="1"/>
    <s v="music/rock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n v="31.142758620689655"/>
    <s v="US"/>
    <s v="USD"/>
    <n v="1362060915"/>
    <n v="1359468915"/>
    <b v="0"/>
    <n v="29"/>
    <b v="1"/>
    <s v="music/rock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n v="162.27272727272728"/>
    <s v="US"/>
    <s v="USD"/>
    <n v="1336751220"/>
    <n v="1331774434"/>
    <b v="0"/>
    <n v="44"/>
    <b v="1"/>
    <s v="music/rock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n v="80.588235294117652"/>
    <s v="US"/>
    <s v="USD"/>
    <n v="1383318226"/>
    <n v="1380726226"/>
    <b v="0"/>
    <n v="17"/>
    <b v="1"/>
    <s v="music/rock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n v="59.85441176470588"/>
    <s v="US"/>
    <s v="USD"/>
    <n v="1341633540"/>
    <n v="1338336588"/>
    <b v="0"/>
    <n v="34"/>
    <b v="1"/>
    <s v="music/rock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n v="132.85714285714286"/>
    <s v="US"/>
    <s v="USD"/>
    <n v="1358755140"/>
    <n v="1357187280"/>
    <b v="0"/>
    <n v="14"/>
    <b v="1"/>
    <s v="music/rock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n v="92.547820512820508"/>
    <s v="US"/>
    <s v="USD"/>
    <n v="1359680939"/>
    <n v="1357088939"/>
    <b v="0"/>
    <n v="156"/>
    <b v="1"/>
    <s v="music/rock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n v="60.859375"/>
    <s v="US"/>
    <s v="USD"/>
    <n v="1384322340"/>
    <n v="1381430646"/>
    <b v="0"/>
    <n v="128"/>
    <b v="1"/>
    <s v="music/rock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n v="1.0044440000000001"/>
    <x v="0"/>
    <n v="41.851833333333339"/>
    <s v="US"/>
    <s v="USD"/>
    <n v="1383861483"/>
    <n v="1381265883"/>
    <b v="0"/>
    <n v="60"/>
    <b v="1"/>
    <s v="music/rock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n v="88.325937499999995"/>
    <s v="US"/>
    <s v="USD"/>
    <n v="1372827540"/>
    <n v="1371491244"/>
    <b v="0"/>
    <n v="32"/>
    <b v="1"/>
    <s v="music/rock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n v="158.96226415094338"/>
    <s v="US"/>
    <s v="USD"/>
    <n v="1315242360"/>
    <n v="1310438737"/>
    <b v="0"/>
    <n v="53"/>
    <b v="1"/>
    <s v="music/rock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n v="85.054347826086953"/>
    <s v="US"/>
    <s v="USD"/>
    <n v="1333774740"/>
    <n v="1330094566"/>
    <b v="0"/>
    <n v="184"/>
    <b v="1"/>
    <s v="music/rock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n v="112.61111111111111"/>
    <s v="US"/>
    <s v="USD"/>
    <n v="1379279400"/>
    <n v="1376687485"/>
    <b v="0"/>
    <n v="90"/>
    <b v="1"/>
    <s v="music/rock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n v="45.436619718309856"/>
    <s v="US"/>
    <s v="USD"/>
    <n v="1335672000"/>
    <n v="1332978688"/>
    <b v="0"/>
    <n v="71"/>
    <b v="1"/>
    <s v="music/rock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n v="46.218390804597703"/>
    <s v="US"/>
    <s v="USD"/>
    <n v="1412086187"/>
    <n v="1409494187"/>
    <b v="0"/>
    <n v="87"/>
    <b v="1"/>
    <s v="music/rock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n v="178.60714285714286"/>
    <s v="US"/>
    <s v="USD"/>
    <n v="1335542446"/>
    <n v="1332950446"/>
    <b v="0"/>
    <n v="28"/>
    <b v="1"/>
    <s v="music/rock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n v="1.5213333333333334"/>
    <x v="0"/>
    <n v="40.75"/>
    <s v="GB"/>
    <s v="GBP"/>
    <n v="1410431054"/>
    <n v="1407839054"/>
    <b v="0"/>
    <n v="56"/>
    <b v="1"/>
    <s v="music/rock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n v="43.733921568627444"/>
    <s v="US"/>
    <s v="USD"/>
    <n v="1309547120"/>
    <n v="1306955120"/>
    <b v="0"/>
    <n v="51"/>
    <b v="1"/>
    <s v="music/rock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n v="81.066666666666663"/>
    <s v="US"/>
    <s v="USD"/>
    <n v="1347854700"/>
    <n v="1343867524"/>
    <b v="0"/>
    <n v="75"/>
    <b v="1"/>
    <s v="music/rock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n v="74.60526315789474"/>
    <s v="US"/>
    <s v="USD"/>
    <n v="1306630800"/>
    <n v="1304376478"/>
    <b v="0"/>
    <n v="38"/>
    <b v="1"/>
    <s v="music/rock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n v="305.55555555555554"/>
    <s v="US"/>
    <s v="USD"/>
    <n v="1311393540"/>
    <n v="1309919526"/>
    <b v="0"/>
    <n v="18"/>
    <b v="1"/>
    <s v="music/rock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n v="58.333333333333336"/>
    <s v="US"/>
    <s v="USD"/>
    <n v="1310857200"/>
    <n v="1306525512"/>
    <b v="0"/>
    <n v="54"/>
    <b v="1"/>
    <s v="music/rock"/>
    <x v="4"/>
    <s v="rock"/>
    <x v="805"/>
    <x v="805"/>
  </r>
  <r>
    <n v="806"/>
    <s v="Golden Animals NEW Album!"/>
    <s v="Help Golden Animals finish their NEW Album!"/>
    <n v="8000"/>
    <n v="8355"/>
    <n v="1.0443750000000001"/>
    <x v="0"/>
    <n v="117.67605633802818"/>
    <s v="US"/>
    <s v="USD"/>
    <n v="1315413339"/>
    <n v="1312821339"/>
    <b v="0"/>
    <n v="71"/>
    <b v="1"/>
    <s v="music/rock"/>
    <x v="4"/>
    <s v="rock"/>
    <x v="806"/>
    <x v="806"/>
  </r>
  <r>
    <n v="807"/>
    <s v="Sic Vita - New EP Release - 2017"/>
    <s v="Join the Sic Vita family and lend a hand as we create a new album!"/>
    <n v="4000"/>
    <n v="4205"/>
    <n v="1.05125"/>
    <x v="0"/>
    <n v="73.771929824561397"/>
    <s v="US"/>
    <s v="USD"/>
    <n v="1488333600"/>
    <n v="1485270311"/>
    <b v="0"/>
    <n v="57"/>
    <b v="1"/>
    <s v="music/rock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n v="104.65116279069767"/>
    <s v="CA"/>
    <s v="CAD"/>
    <n v="1419224340"/>
    <n v="1416363886"/>
    <b v="0"/>
    <n v="43"/>
    <b v="1"/>
    <s v="music/rock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n v="1.03775"/>
    <x v="0"/>
    <n v="79.82692307692308"/>
    <s v="US"/>
    <s v="USD"/>
    <n v="1390161630"/>
    <n v="1387569630"/>
    <b v="0"/>
    <n v="52"/>
    <b v="1"/>
    <s v="music/rock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n v="58.333333333333336"/>
    <s v="US"/>
    <s v="USD"/>
    <n v="1346462462"/>
    <n v="1343870462"/>
    <b v="0"/>
    <n v="27"/>
    <b v="1"/>
    <s v="music/rock"/>
    <x v="4"/>
    <s v="rock"/>
    <x v="810"/>
    <x v="810"/>
  </r>
  <r>
    <n v="811"/>
    <s v="Love Water Tour"/>
    <s v="We need your financial support to cover the tour costs!  (Sound, lights, travel, stage design)"/>
    <n v="1000"/>
    <n v="1040"/>
    <n v="1.04"/>
    <x v="0"/>
    <n v="86.666666666666671"/>
    <s v="US"/>
    <s v="USD"/>
    <n v="1373475120"/>
    <n v="1371569202"/>
    <b v="0"/>
    <n v="12"/>
    <b v="1"/>
    <s v="music/rock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n v="27.606060606060606"/>
    <s v="US"/>
    <s v="USD"/>
    <n v="1362146280"/>
    <n v="1357604752"/>
    <b v="0"/>
    <n v="33"/>
    <b v="1"/>
    <s v="music/rock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n v="1.59996"/>
    <x v="0"/>
    <n v="24.999375000000001"/>
    <s v="US"/>
    <s v="USD"/>
    <n v="1342825365"/>
    <n v="1340233365"/>
    <b v="0"/>
    <n v="96"/>
    <b v="1"/>
    <s v="music/rock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n v="45.464285714285715"/>
    <s v="US"/>
    <s v="USD"/>
    <n v="1306865040"/>
    <n v="1305568201"/>
    <b v="0"/>
    <n v="28"/>
    <b v="1"/>
    <s v="music/rock"/>
    <x v="4"/>
    <s v="rock"/>
    <x v="814"/>
    <x v="814"/>
  </r>
  <r>
    <n v="815"/>
    <s v="Some Late Help for The Early Reset"/>
    <s v="Be a part of helping The Early Reset finish their new 7 song EP."/>
    <n v="4000"/>
    <n v="4280"/>
    <n v="1.07"/>
    <x v="0"/>
    <n v="99.534883720930239"/>
    <s v="US"/>
    <s v="USD"/>
    <n v="1414879303"/>
    <n v="1412287303"/>
    <b v="0"/>
    <n v="43"/>
    <b v="1"/>
    <s v="music/rock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n v="39.31"/>
    <s v="US"/>
    <s v="USD"/>
    <n v="1365489000"/>
    <n v="1362776043"/>
    <b v="0"/>
    <n v="205"/>
    <b v="1"/>
    <s v="music/rock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n v="89.419999999999987"/>
    <s v="US"/>
    <s v="USD"/>
    <n v="1331441940"/>
    <n v="1326810211"/>
    <b v="0"/>
    <n v="23"/>
    <b v="1"/>
    <s v="music/rock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n v="28.684210526315791"/>
    <s v="US"/>
    <s v="USD"/>
    <n v="1344358860"/>
    <n v="1343682681"/>
    <b v="0"/>
    <n v="19"/>
    <b v="1"/>
    <s v="music/rock"/>
    <x v="4"/>
    <s v="rock"/>
    <x v="818"/>
    <x v="818"/>
  </r>
  <r>
    <n v="819"/>
    <s v="Winter Tour"/>
    <s v="We are touring the Southeast in support of our new EP"/>
    <n v="400"/>
    <n v="435"/>
    <n v="1.0874999999999999"/>
    <x v="0"/>
    <n v="31.071428571428573"/>
    <s v="US"/>
    <s v="USD"/>
    <n v="1387601040"/>
    <n v="1386806254"/>
    <b v="0"/>
    <n v="14"/>
    <b v="1"/>
    <s v="music/rock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n v="70.55263157894737"/>
    <s v="US"/>
    <s v="USD"/>
    <n v="1402290000"/>
    <n v="1399666342"/>
    <b v="0"/>
    <n v="38"/>
    <b v="1"/>
    <s v="music/rock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n v="224.12820512820514"/>
    <s v="US"/>
    <s v="USD"/>
    <n v="1430712060"/>
    <n v="1427753265"/>
    <b v="0"/>
    <n v="78"/>
    <b v="1"/>
    <s v="music/rock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n v="51.811594202898547"/>
    <s v="US"/>
    <s v="USD"/>
    <n v="1349477050"/>
    <n v="1346885050"/>
    <b v="0"/>
    <n v="69"/>
    <b v="1"/>
    <s v="music/rock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n v="1.7949999999999999"/>
    <x v="0"/>
    <n v="43.515151515151516"/>
    <s v="US"/>
    <s v="USD"/>
    <n v="1427062852"/>
    <n v="1424474452"/>
    <b v="0"/>
    <n v="33"/>
    <b v="1"/>
    <s v="music/rock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n v="39.816666666666663"/>
    <s v="US"/>
    <s v="USD"/>
    <n v="1271573940"/>
    <n v="1268459318"/>
    <b v="0"/>
    <n v="54"/>
    <b v="1"/>
    <s v="music/rock"/>
    <x v="4"/>
    <s v="rock"/>
    <x v="824"/>
    <x v="824"/>
  </r>
  <r>
    <n v="825"/>
    <s v="KILL FREEMAN"/>
    <s v="Kickstarting Kill Freeman independently. Help fund the New Record, Video and Live Shows."/>
    <n v="12500"/>
    <n v="12554"/>
    <n v="1.0043200000000001"/>
    <x v="0"/>
    <n v="126.8080808080808"/>
    <s v="US"/>
    <s v="USD"/>
    <n v="1351495284"/>
    <n v="1349335284"/>
    <b v="0"/>
    <n v="99"/>
    <b v="1"/>
    <s v="music/rock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n v="113.87755102040816"/>
    <s v="US"/>
    <s v="USD"/>
    <n v="1332719730"/>
    <n v="1330908930"/>
    <b v="0"/>
    <n v="49"/>
    <b v="1"/>
    <s v="music/rock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n v="28.181818181818183"/>
    <s v="US"/>
    <s v="USD"/>
    <n v="1329248940"/>
    <n v="1326972107"/>
    <b v="0"/>
    <n v="11"/>
    <b v="1"/>
    <s v="music/rock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n v="36.60526315789474"/>
    <s v="US"/>
    <s v="USD"/>
    <n v="1340641440"/>
    <n v="1339549982"/>
    <b v="0"/>
    <n v="38"/>
    <b v="1"/>
    <s v="music/rock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n v="1.04"/>
    <x v="0"/>
    <n v="32.5"/>
    <s v="GB"/>
    <s v="GBP"/>
    <n v="1468437240"/>
    <n v="1463253240"/>
    <b v="0"/>
    <n v="16"/>
    <b v="1"/>
    <s v="music/rock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n v="60.65625"/>
    <s v="US"/>
    <s v="USD"/>
    <n v="1363952225"/>
    <n v="1361363825"/>
    <b v="0"/>
    <n v="32"/>
    <b v="1"/>
    <s v="music/rock"/>
    <x v="4"/>
    <s v="rock"/>
    <x v="830"/>
    <x v="830"/>
  </r>
  <r>
    <n v="831"/>
    <s v="Let The 7Horse Run!"/>
    <s v="7Horse is a new band with a self-funded album and a show they want to rock in your town!"/>
    <n v="1500"/>
    <n v="3500"/>
    <n v="2.3333333333333335"/>
    <x v="0"/>
    <n v="175"/>
    <s v="US"/>
    <s v="USD"/>
    <n v="1335540694"/>
    <n v="1332948694"/>
    <b v="0"/>
    <n v="20"/>
    <b v="1"/>
    <s v="music/rock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n v="97.993896103896105"/>
    <s v="US"/>
    <s v="USD"/>
    <n v="1327133580"/>
    <n v="1321978335"/>
    <b v="0"/>
    <n v="154"/>
    <b v="1"/>
    <s v="music/rock"/>
    <x v="4"/>
    <s v="rock"/>
    <x v="832"/>
    <x v="832"/>
  </r>
  <r>
    <n v="833"/>
    <s v="Ragman Rolls"/>
    <s v="This is an American rock album."/>
    <n v="6000"/>
    <n v="6100"/>
    <n v="1.0166666666666666"/>
    <x v="0"/>
    <n v="148.78048780487805"/>
    <s v="US"/>
    <s v="USD"/>
    <n v="1397941475"/>
    <n v="1395349475"/>
    <b v="0"/>
    <n v="41"/>
    <b v="1"/>
    <s v="music/rock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n v="96.08"/>
    <s v="US"/>
    <s v="USD"/>
    <n v="1372651140"/>
    <n v="1369770292"/>
    <b v="0"/>
    <n v="75"/>
    <b v="1"/>
    <s v="music/rock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n v="58.625"/>
    <s v="US"/>
    <s v="USD"/>
    <n v="1337396400"/>
    <n v="1333709958"/>
    <b v="0"/>
    <n v="40"/>
    <b v="1"/>
    <s v="music/rock"/>
    <x v="4"/>
    <s v="rock"/>
    <x v="835"/>
    <x v="835"/>
  </r>
  <r>
    <n v="836"/>
    <s v="DESMADRE Full Album + Press Kit"/>
    <s v="An album you can bring home to mom."/>
    <n v="5000"/>
    <n v="5046.5200000000004"/>
    <n v="1.009304"/>
    <x v="0"/>
    <n v="109.70695652173914"/>
    <s v="US"/>
    <s v="USD"/>
    <n v="1381108918"/>
    <n v="1378516918"/>
    <b v="0"/>
    <n v="46"/>
    <b v="1"/>
    <s v="music/rock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n v="1.218"/>
    <x v="0"/>
    <n v="49.112903225806448"/>
    <s v="US"/>
    <s v="USD"/>
    <n v="1398988662"/>
    <n v="1396396662"/>
    <b v="0"/>
    <n v="62"/>
    <b v="1"/>
    <s v="music/rock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n v="47.672131147540981"/>
    <s v="US"/>
    <s v="USD"/>
    <n v="1326835985"/>
    <n v="1324243985"/>
    <b v="0"/>
    <n v="61"/>
    <b v="1"/>
    <s v="music/rock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n v="60.737812499999997"/>
    <s v="US"/>
    <s v="USD"/>
    <n v="1348337956"/>
    <n v="1345745956"/>
    <b v="0"/>
    <n v="96"/>
    <b v="1"/>
    <s v="music/rock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n v="63.37715789473684"/>
    <s v="US"/>
    <s v="USD"/>
    <n v="1474694787"/>
    <n v="1472102787"/>
    <b v="0"/>
    <n v="190"/>
    <b v="1"/>
    <s v="music/metal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n v="53.893617021276597"/>
    <s v="US"/>
    <s v="USD"/>
    <n v="1415653663"/>
    <n v="1413058063"/>
    <b v="1"/>
    <n v="94"/>
    <b v="1"/>
    <s v="music/metal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n v="66.871794871794876"/>
    <s v="CA"/>
    <s v="CAD"/>
    <n v="1381723140"/>
    <n v="1378735983"/>
    <b v="1"/>
    <n v="39"/>
    <b v="1"/>
    <s v="music/metal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n v="63.102362204724407"/>
    <s v="US"/>
    <s v="USD"/>
    <n v="1481184000"/>
    <n v="1479708680"/>
    <b v="0"/>
    <n v="127"/>
    <b v="1"/>
    <s v="music/metal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n v="36.628930817610062"/>
    <s v="US"/>
    <s v="USD"/>
    <n v="1414817940"/>
    <n v="1411489552"/>
    <b v="1"/>
    <n v="159"/>
    <b v="1"/>
    <s v="music/metal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n v="34.005706214689269"/>
    <s v="US"/>
    <s v="USD"/>
    <n v="1473047940"/>
    <n v="1469595396"/>
    <b v="0"/>
    <n v="177"/>
    <b v="1"/>
    <s v="music/metal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n v="28.553404255319148"/>
    <s v="GB"/>
    <s v="GBP"/>
    <n v="1394460000"/>
    <n v="1393233855"/>
    <b v="0"/>
    <n v="47"/>
    <b v="1"/>
    <s v="music/metal"/>
    <x v="4"/>
    <s v="metal"/>
    <x v="846"/>
    <x v="846"/>
  </r>
  <r>
    <n v="847"/>
    <s v="CENTROPYMUSIC"/>
    <s v="MUSIC WITH MEANING!  MUSIC THAT MATTERS!!!"/>
    <n v="10"/>
    <n v="10"/>
    <n v="1"/>
    <x v="0"/>
    <n v="10"/>
    <s v="US"/>
    <s v="USD"/>
    <n v="1436555376"/>
    <n v="1433963376"/>
    <b v="0"/>
    <n v="1"/>
    <b v="1"/>
    <s v="music/metal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n v="1"/>
    <x v="0"/>
    <n v="18.75"/>
    <s v="US"/>
    <s v="USD"/>
    <n v="1429038033"/>
    <n v="1426446033"/>
    <b v="0"/>
    <n v="16"/>
    <b v="1"/>
    <s v="music/metal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n v="41.704347826086959"/>
    <s v="US"/>
    <s v="USD"/>
    <n v="1426473264"/>
    <n v="1424057664"/>
    <b v="0"/>
    <n v="115"/>
    <b v="1"/>
    <s v="music/metal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n v="46.669172932330824"/>
    <s v="US"/>
    <s v="USD"/>
    <n v="1461560340"/>
    <n v="1458762717"/>
    <b v="0"/>
    <n v="133"/>
    <b v="1"/>
    <s v="music/metal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n v="37.271428571428572"/>
    <s v="FR"/>
    <s v="EUR"/>
    <n v="1469994300"/>
    <n v="1464815253"/>
    <b v="0"/>
    <n v="70"/>
    <b v="1"/>
    <s v="music/metal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n v="59.258064516129032"/>
    <s v="US"/>
    <s v="USD"/>
    <n v="1477342800"/>
    <n v="1476386395"/>
    <b v="0"/>
    <n v="62"/>
    <b v="1"/>
    <s v="music/metal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n v="1"/>
    <x v="0"/>
    <n v="30"/>
    <s v="US"/>
    <s v="USD"/>
    <n v="1424116709"/>
    <n v="1421524709"/>
    <b v="0"/>
    <n v="10"/>
    <b v="1"/>
    <s v="music/metal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n v="65.8623246492986"/>
    <s v="US"/>
    <s v="USD"/>
    <n v="1482901546"/>
    <n v="1480309546"/>
    <b v="0"/>
    <n v="499"/>
    <b v="1"/>
    <s v="music/metal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n v="31.914893617021278"/>
    <s v="US"/>
    <s v="USD"/>
    <n v="1469329217"/>
    <n v="1466737217"/>
    <b v="0"/>
    <n v="47"/>
    <b v="1"/>
    <s v="music/metal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n v="19.464285714285715"/>
    <s v="DE"/>
    <s v="EUR"/>
    <n v="1477422000"/>
    <n v="1472282956"/>
    <b v="0"/>
    <n v="28"/>
    <b v="1"/>
    <s v="music/metal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n v="1"/>
    <x v="0"/>
    <n v="50"/>
    <s v="ES"/>
    <s v="EUR"/>
    <n v="1448463431"/>
    <n v="1444831031"/>
    <b v="0"/>
    <n v="24"/>
    <b v="1"/>
    <s v="music/metal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n v="22.737763157894737"/>
    <s v="GB"/>
    <s v="GBP"/>
    <n v="1429138740"/>
    <n v="1426528418"/>
    <b v="0"/>
    <n v="76"/>
    <b v="1"/>
    <s v="music/metal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n v="1.0467500000000001"/>
    <x v="0"/>
    <n v="42.724489795918366"/>
    <s v="US"/>
    <s v="USD"/>
    <n v="1433376000"/>
    <n v="1430768468"/>
    <b v="0"/>
    <n v="98"/>
    <b v="1"/>
    <s v="music/metal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n v="52.916666666666664"/>
    <s v="US"/>
    <s v="USD"/>
    <n v="1385123713"/>
    <n v="1382528113"/>
    <b v="0"/>
    <n v="48"/>
    <b v="0"/>
    <s v="music/jazz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n v="50.5"/>
    <s v="US"/>
    <s v="USD"/>
    <n v="1474067404"/>
    <n v="1471475404"/>
    <b v="0"/>
    <n v="2"/>
    <b v="0"/>
    <s v="music/jazz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n v="42.5"/>
    <s v="GB"/>
    <s v="GBP"/>
    <n v="1384179548"/>
    <n v="1381583948"/>
    <b v="0"/>
    <n v="4"/>
    <b v="0"/>
    <s v="music/jazz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n v="18"/>
    <s v="US"/>
    <s v="USD"/>
    <n v="1329014966"/>
    <n v="1326422966"/>
    <b v="0"/>
    <n v="5"/>
    <b v="0"/>
    <s v="music/jazz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n v="34.177215189873415"/>
    <s v="US"/>
    <s v="USD"/>
    <n v="1381917540"/>
    <n v="1379990038"/>
    <b v="0"/>
    <n v="79"/>
    <b v="0"/>
    <s v="music/jazz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n v="22.5"/>
    <s v="US"/>
    <s v="USD"/>
    <n v="1358361197"/>
    <n v="1353177197"/>
    <b v="0"/>
    <n v="2"/>
    <b v="0"/>
    <s v="music/jazz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n v="58.18181818181818"/>
    <s v="US"/>
    <s v="USD"/>
    <n v="1425136200"/>
    <n v="1421853518"/>
    <b v="0"/>
    <n v="11"/>
    <b v="0"/>
    <s v="music/jazz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n v="109.18181818181819"/>
    <s v="US"/>
    <s v="USD"/>
    <n v="1259643540"/>
    <n v="1254450706"/>
    <b v="0"/>
    <n v="11"/>
    <b v="0"/>
    <s v="music/jazz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n v="50"/>
    <s v="US"/>
    <s v="USD"/>
    <n v="1389055198"/>
    <n v="1386463198"/>
    <b v="0"/>
    <n v="1"/>
    <b v="0"/>
    <s v="music/jazz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n v="346.66666666666669"/>
    <s v="US"/>
    <s v="USD"/>
    <n v="1365448657"/>
    <n v="1362860257"/>
    <b v="0"/>
    <n v="3"/>
    <b v="0"/>
    <s v="music/jazz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n v="12.4"/>
    <s v="GB"/>
    <s v="GBP"/>
    <n v="1377995523"/>
    <n v="1375403523"/>
    <b v="0"/>
    <n v="5"/>
    <b v="0"/>
    <s v="music/jazz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n v="27.083333333333332"/>
    <s v="US"/>
    <s v="USD"/>
    <n v="1385735295"/>
    <n v="1383139695"/>
    <b v="0"/>
    <n v="12"/>
    <b v="0"/>
    <s v="music/jazz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n v="32.5"/>
    <s v="US"/>
    <s v="USD"/>
    <n v="1299786527"/>
    <n v="1295898527"/>
    <b v="0"/>
    <n v="2"/>
    <b v="0"/>
    <s v="music/jazz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n v="1.2857142857142857E-2"/>
    <x v="2"/>
    <n v="9"/>
    <s v="US"/>
    <s v="USD"/>
    <n v="1352610040"/>
    <n v="1349150440"/>
    <b v="0"/>
    <n v="5"/>
    <b v="0"/>
    <s v="music/jazz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n v="34.761904761904759"/>
    <s v="US"/>
    <s v="USD"/>
    <n v="1367676034"/>
    <n v="1365084034"/>
    <b v="0"/>
    <n v="21"/>
    <b v="0"/>
    <s v="music/jazz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e v="#DIV/0!"/>
    <s v="US"/>
    <s v="USD"/>
    <n v="1442856131"/>
    <n v="1441128131"/>
    <b v="0"/>
    <n v="0"/>
    <b v="0"/>
    <s v="music/jazz"/>
    <x v="4"/>
    <s v="jazz"/>
    <x v="875"/>
    <x v="875"/>
  </r>
  <r>
    <n v="876"/>
    <s v="Sound Of Dobells"/>
    <s v="What was the greatest record shop ever?  DOBELLS!"/>
    <n v="3152"/>
    <n v="1286"/>
    <n v="0.40799492385786801"/>
    <x v="2"/>
    <n v="28.577777777777779"/>
    <s v="GB"/>
    <s v="GBP"/>
    <n v="1359978927"/>
    <n v="1357127727"/>
    <b v="0"/>
    <n v="45"/>
    <b v="0"/>
    <s v="music/jazz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n v="46.586206896551722"/>
    <s v="US"/>
    <s v="USD"/>
    <n v="1387479360"/>
    <n v="1384887360"/>
    <b v="0"/>
    <n v="29"/>
    <b v="0"/>
    <s v="music/jazz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n v="32.5"/>
    <s v="US"/>
    <s v="USD"/>
    <n v="1293082524"/>
    <n v="1290490524"/>
    <b v="0"/>
    <n v="2"/>
    <b v="0"/>
    <s v="music/jazz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n v="21.466666666666665"/>
    <s v="US"/>
    <s v="USD"/>
    <n v="1338321305"/>
    <n v="1336506905"/>
    <b v="0"/>
    <n v="30"/>
    <b v="0"/>
    <s v="music/jazz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n v="14.125"/>
    <s v="US"/>
    <s v="USD"/>
    <n v="1351582938"/>
    <n v="1348731738"/>
    <b v="0"/>
    <n v="8"/>
    <b v="0"/>
    <s v="music/indie rock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n v="30"/>
    <s v="US"/>
    <s v="USD"/>
    <n v="1326520886"/>
    <n v="1322632886"/>
    <b v="0"/>
    <n v="1"/>
    <b v="0"/>
    <s v="music/indie rock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n v="21.571428571428573"/>
    <s v="US"/>
    <s v="USD"/>
    <n v="1315341550"/>
    <n v="1312490350"/>
    <b v="0"/>
    <n v="14"/>
    <b v="0"/>
    <s v="music/indie rock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n v="83.375"/>
    <s v="US"/>
    <s v="USD"/>
    <n v="1456957635"/>
    <n v="1451773635"/>
    <b v="0"/>
    <n v="24"/>
    <b v="0"/>
    <s v="music/indie rock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n v="10"/>
    <s v="US"/>
    <s v="USD"/>
    <n v="1336789860"/>
    <n v="1331666146"/>
    <b v="0"/>
    <n v="2"/>
    <b v="0"/>
    <s v="music/indie rock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n v="35.714285714285715"/>
    <s v="US"/>
    <s v="USD"/>
    <n v="1483137311"/>
    <n v="1481322911"/>
    <b v="0"/>
    <n v="21"/>
    <b v="0"/>
    <s v="music/indie rock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n v="29.285714285714285"/>
    <s v="US"/>
    <s v="USD"/>
    <n v="1473972813"/>
    <n v="1471812813"/>
    <b v="0"/>
    <n v="7"/>
    <b v="0"/>
    <s v="music/indie rock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e v="#DIV/0!"/>
    <s v="US"/>
    <s v="USD"/>
    <n v="1338159655"/>
    <n v="1335567655"/>
    <b v="0"/>
    <n v="0"/>
    <b v="0"/>
    <s v="music/indie rock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n v="18"/>
    <s v="US"/>
    <s v="USD"/>
    <n v="1314856800"/>
    <n v="1311789885"/>
    <b v="0"/>
    <n v="4"/>
    <b v="0"/>
    <s v="music/indie rock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n v="73.760000000000005"/>
    <s v="US"/>
    <s v="USD"/>
    <n v="1412534943"/>
    <n v="1409942943"/>
    <b v="0"/>
    <n v="32"/>
    <b v="0"/>
    <s v="music/indie rock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n v="31.25"/>
    <s v="US"/>
    <s v="USD"/>
    <n v="1385055979"/>
    <n v="1382460379"/>
    <b v="0"/>
    <n v="4"/>
    <b v="0"/>
    <s v="music/indie rock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n v="28.888888888888889"/>
    <s v="US"/>
    <s v="USD"/>
    <n v="1408581930"/>
    <n v="1405989930"/>
    <b v="0"/>
    <n v="9"/>
    <b v="0"/>
    <s v="music/indie rock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n v="143.8235294117647"/>
    <s v="US"/>
    <s v="USD"/>
    <n v="1280635200"/>
    <n v="1273121283"/>
    <b v="0"/>
    <n v="17"/>
    <b v="0"/>
    <s v="music/indie rock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n v="40"/>
    <s v="US"/>
    <s v="USD"/>
    <n v="1427920363"/>
    <n v="1425331963"/>
    <b v="0"/>
    <n v="5"/>
    <b v="0"/>
    <s v="music/indie rock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n v="147.81132075471697"/>
    <s v="US"/>
    <s v="USD"/>
    <n v="1465169610"/>
    <n v="1462577610"/>
    <b v="0"/>
    <n v="53"/>
    <b v="0"/>
    <s v="music/indie rock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n v="27.857142857142858"/>
    <s v="US"/>
    <s v="USD"/>
    <n v="1287975829"/>
    <n v="1284087829"/>
    <b v="0"/>
    <n v="7"/>
    <b v="0"/>
    <s v="music/indie rock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n v="44.444444444444443"/>
    <s v="US"/>
    <s v="USD"/>
    <n v="1440734400"/>
    <n v="1438549026"/>
    <b v="0"/>
    <n v="72"/>
    <b v="0"/>
    <s v="music/indie rock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e v="#DIV/0!"/>
    <s v="US"/>
    <s v="USD"/>
    <n v="1354123908"/>
    <n v="1351528308"/>
    <b v="0"/>
    <n v="0"/>
    <b v="0"/>
    <s v="music/indie rock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n v="35"/>
    <s v="US"/>
    <s v="USD"/>
    <n v="1326651110"/>
    <n v="1322763110"/>
    <b v="0"/>
    <n v="2"/>
    <b v="0"/>
    <s v="music/indie rock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n v="0.37333333333333335"/>
    <x v="2"/>
    <n v="35"/>
    <s v="US"/>
    <s v="USD"/>
    <n v="1306549362"/>
    <n v="1302661362"/>
    <b v="0"/>
    <n v="8"/>
    <b v="0"/>
    <s v="music/indie rock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n v="10.5"/>
    <s v="US"/>
    <s v="USD"/>
    <n v="1459365802"/>
    <n v="1456777402"/>
    <b v="0"/>
    <n v="2"/>
    <b v="0"/>
    <s v="music/jazz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e v="#DIV/0!"/>
    <s v="US"/>
    <s v="USD"/>
    <n v="1276024260"/>
    <n v="1272050914"/>
    <b v="0"/>
    <n v="0"/>
    <b v="0"/>
    <s v="music/jazz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n v="30"/>
    <s v="US"/>
    <s v="USD"/>
    <n v="1409412600"/>
    <n v="1404947422"/>
    <b v="0"/>
    <n v="3"/>
    <b v="0"/>
    <s v="music/jazz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n v="40"/>
    <s v="US"/>
    <s v="USD"/>
    <n v="1348367100"/>
    <n v="1346180780"/>
    <b v="0"/>
    <n v="4"/>
    <b v="0"/>
    <s v="music/jazz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n v="50.333333333333336"/>
    <s v="US"/>
    <s v="USD"/>
    <n v="1451786137"/>
    <n v="1449194137"/>
    <b v="0"/>
    <n v="3"/>
    <b v="0"/>
    <s v="music/jazz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n v="32.666666666666664"/>
    <s v="US"/>
    <s v="USD"/>
    <n v="1295847926"/>
    <n v="1290663926"/>
    <b v="0"/>
    <n v="6"/>
    <b v="0"/>
    <s v="music/jazz"/>
    <x v="4"/>
    <s v="jazz"/>
    <x v="905"/>
    <x v="905"/>
  </r>
  <r>
    <n v="906"/>
    <s v="24th Music Presents Channeling Motown (Live)"/>
    <s v="The DMV's most respected saxophonist pay tribute to Motown."/>
    <n v="15000"/>
    <n v="0"/>
    <n v="0"/>
    <x v="2"/>
    <e v="#DIV/0!"/>
    <s v="US"/>
    <s v="USD"/>
    <n v="1394681590"/>
    <n v="1392093190"/>
    <b v="0"/>
    <n v="0"/>
    <b v="0"/>
    <s v="music/jazz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n v="0"/>
    <x v="2"/>
    <e v="#DIV/0!"/>
    <s v="US"/>
    <s v="USD"/>
    <n v="1315715823"/>
    <n v="1313123823"/>
    <b v="0"/>
    <n v="0"/>
    <b v="0"/>
    <s v="music/jazz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e v="#DIV/0!"/>
    <s v="US"/>
    <s v="USD"/>
    <n v="1280206740"/>
    <n v="1276283655"/>
    <b v="0"/>
    <n v="0"/>
    <b v="0"/>
    <s v="music/jazz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n v="65"/>
    <s v="US"/>
    <s v="USD"/>
    <n v="1343016000"/>
    <n v="1340296440"/>
    <b v="0"/>
    <n v="8"/>
    <b v="0"/>
    <s v="music/jazz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n v="24.6"/>
    <s v="GB"/>
    <s v="GBP"/>
    <n v="1488546319"/>
    <n v="1483362319"/>
    <b v="0"/>
    <n v="5"/>
    <b v="0"/>
    <s v="music/jazz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e v="#DIV/0!"/>
    <s v="US"/>
    <s v="USD"/>
    <n v="1390522045"/>
    <n v="1388707645"/>
    <b v="0"/>
    <n v="0"/>
    <b v="0"/>
    <s v="music/jazz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n v="15"/>
    <s v="US"/>
    <s v="USD"/>
    <n v="1355197047"/>
    <n v="1350009447"/>
    <b v="0"/>
    <n v="2"/>
    <b v="0"/>
    <s v="music/jazz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n v="82.583333333333329"/>
    <s v="US"/>
    <s v="USD"/>
    <n v="1336188019"/>
    <n v="1333596019"/>
    <b v="0"/>
    <n v="24"/>
    <b v="0"/>
    <s v="music/jazz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e v="#DIV/0!"/>
    <s v="US"/>
    <s v="USD"/>
    <n v="1345918747"/>
    <n v="1343326747"/>
    <b v="0"/>
    <n v="0"/>
    <b v="0"/>
    <s v="music/jazz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n v="41.666666666666664"/>
    <s v="US"/>
    <s v="USD"/>
    <n v="1330577940"/>
    <n v="1327853914"/>
    <b v="0"/>
    <n v="9"/>
    <b v="0"/>
    <s v="music/jazz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e v="#DIV/0!"/>
    <s v="US"/>
    <s v="USD"/>
    <n v="1287723600"/>
    <n v="1284409734"/>
    <b v="0"/>
    <n v="0"/>
    <b v="0"/>
    <s v="music/jazz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n v="30"/>
    <s v="US"/>
    <s v="USD"/>
    <n v="1405305000"/>
    <n v="1402612730"/>
    <b v="0"/>
    <n v="1"/>
    <b v="0"/>
    <s v="music/jazz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n v="19.600000000000001"/>
    <s v="GB"/>
    <s v="GBP"/>
    <n v="1417474761"/>
    <n v="1414879161"/>
    <b v="0"/>
    <n v="10"/>
    <b v="0"/>
    <s v="music/jazz"/>
    <x v="4"/>
    <s v="jazz"/>
    <x v="918"/>
    <x v="918"/>
  </r>
  <r>
    <n v="919"/>
    <s v="Jazz CD:  Out of The Blue"/>
    <s v="Cool jazz with a New Orleans flavor."/>
    <n v="20000"/>
    <n v="100"/>
    <n v="5.0000000000000001E-3"/>
    <x v="2"/>
    <n v="100"/>
    <s v="US"/>
    <s v="USD"/>
    <n v="1355930645"/>
    <n v="1352906645"/>
    <b v="0"/>
    <n v="1"/>
    <b v="0"/>
    <s v="music/jazz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e v="#DIV/0!"/>
    <s v="US"/>
    <s v="USD"/>
    <n v="1384448822"/>
    <n v="1381853222"/>
    <b v="0"/>
    <n v="0"/>
    <b v="0"/>
    <s v="music/jazz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n v="231.75"/>
    <s v="US"/>
    <s v="USD"/>
    <n v="1323666376"/>
    <n v="1320033976"/>
    <b v="0"/>
    <n v="20"/>
    <b v="0"/>
    <s v="music/jazz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n v="189.33333333333334"/>
    <s v="US"/>
    <s v="USD"/>
    <n v="1412167393"/>
    <n v="1409143393"/>
    <b v="0"/>
    <n v="30"/>
    <b v="0"/>
    <s v="music/jazz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n v="55"/>
    <s v="US"/>
    <s v="USD"/>
    <n v="1416614523"/>
    <n v="1414018923"/>
    <b v="0"/>
    <n v="6"/>
    <b v="0"/>
    <s v="music/jazz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n v="21.8"/>
    <s v="US"/>
    <s v="USD"/>
    <n v="1360795069"/>
    <n v="1358203069"/>
    <b v="0"/>
    <n v="15"/>
    <b v="0"/>
    <s v="music/jazz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n v="32"/>
    <s v="US"/>
    <s v="USD"/>
    <n v="1385590111"/>
    <n v="1382994511"/>
    <b v="0"/>
    <n v="5"/>
    <b v="0"/>
    <s v="music/jazz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e v="#DIV/0!"/>
    <s v="US"/>
    <s v="USD"/>
    <n v="1278628800"/>
    <n v="1276043330"/>
    <b v="0"/>
    <n v="0"/>
    <b v="0"/>
    <s v="music/jazz"/>
    <x v="4"/>
    <s v="jazz"/>
    <x v="926"/>
    <x v="926"/>
  </r>
  <r>
    <n v="927"/>
    <s v="JETRO DA SILVA FUNK PROJECT"/>
    <s v="Studio CD/DVD Solo project of Pianist &amp; Keyboardist Jetro da Silva"/>
    <n v="20000"/>
    <n v="0"/>
    <n v="0"/>
    <x v="2"/>
    <e v="#DIV/0!"/>
    <s v="US"/>
    <s v="USD"/>
    <n v="1337024695"/>
    <n v="1334432695"/>
    <b v="0"/>
    <n v="0"/>
    <b v="0"/>
    <s v="music/jazz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n v="0.10862068965517241"/>
    <x v="2"/>
    <n v="56.25"/>
    <s v="US"/>
    <s v="USD"/>
    <n v="1353196800"/>
    <n v="1348864913"/>
    <b v="0"/>
    <n v="28"/>
    <b v="0"/>
    <s v="music/jazz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e v="#DIV/0!"/>
    <s v="US"/>
    <s v="USD"/>
    <n v="1333946569"/>
    <n v="1331358169"/>
    <b v="0"/>
    <n v="0"/>
    <b v="0"/>
    <s v="music/jazz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n v="69"/>
    <s v="US"/>
    <s v="USD"/>
    <n v="1277501520"/>
    <n v="1273874306"/>
    <b v="0"/>
    <n v="5"/>
    <b v="0"/>
    <s v="music/jazz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n v="18.714285714285715"/>
    <s v="GB"/>
    <s v="GBP"/>
    <n v="1395007200"/>
    <n v="1392021502"/>
    <b v="0"/>
    <n v="7"/>
    <b v="0"/>
    <s v="music/jazz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n v="0.14536842105263159"/>
    <x v="2"/>
    <n v="46.033333333333331"/>
    <s v="US"/>
    <s v="USD"/>
    <n v="1363990545"/>
    <n v="1360106145"/>
    <b v="0"/>
    <n v="30"/>
    <b v="0"/>
    <s v="music/jazz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n v="60"/>
    <s v="US"/>
    <s v="USD"/>
    <n v="1399867409"/>
    <n v="1394683409"/>
    <b v="0"/>
    <n v="2"/>
    <b v="0"/>
    <s v="music/jazz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n v="50.666666666666664"/>
    <s v="CA"/>
    <s v="CAD"/>
    <n v="1399183200"/>
    <n v="1396633284"/>
    <b v="0"/>
    <n v="30"/>
    <b v="0"/>
    <s v="music/jazz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n v="25"/>
    <s v="US"/>
    <s v="USD"/>
    <n v="1454054429"/>
    <n v="1451462429"/>
    <b v="0"/>
    <n v="2"/>
    <b v="0"/>
    <s v="music/jazz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e v="#DIV/0!"/>
    <s v="US"/>
    <s v="USD"/>
    <n v="1326916800"/>
    <n v="1323131689"/>
    <b v="0"/>
    <n v="0"/>
    <b v="0"/>
    <s v="music/jazz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n v="20"/>
    <s v="US"/>
    <s v="USD"/>
    <n v="1383509357"/>
    <n v="1380913757"/>
    <b v="0"/>
    <n v="2"/>
    <b v="0"/>
    <s v="music/jazz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n v="25"/>
    <s v="US"/>
    <s v="USD"/>
    <n v="1346585448"/>
    <n v="1343993448"/>
    <b v="0"/>
    <n v="1"/>
    <b v="0"/>
    <s v="music/jazz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n v="20"/>
    <s v="US"/>
    <s v="USD"/>
    <n v="1372622280"/>
    <n v="1369246738"/>
    <b v="0"/>
    <n v="2"/>
    <b v="0"/>
    <s v="music/jazz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n v="110.28571428571429"/>
    <s v="US"/>
    <s v="USD"/>
    <n v="1439251926"/>
    <n v="1435363926"/>
    <b v="0"/>
    <n v="14"/>
    <b v="0"/>
    <s v="technology/wearables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n v="37.451612903225808"/>
    <s v="US"/>
    <s v="USD"/>
    <n v="1486693145"/>
    <n v="1484101145"/>
    <b v="0"/>
    <n v="31"/>
    <b v="0"/>
    <s v="technology/wearables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n v="41.75"/>
    <s v="US"/>
    <s v="USD"/>
    <n v="1455826460"/>
    <n v="1452716060"/>
    <b v="0"/>
    <n v="16"/>
    <b v="0"/>
    <s v="technology/wearables"/>
    <x v="2"/>
    <s v="wearables"/>
    <x v="942"/>
    <x v="942"/>
  </r>
  <r>
    <n v="943"/>
    <s v="SleepMode"/>
    <s v="A mask for home or travel that will give you the best, undisturbed sleep of your life."/>
    <n v="3000"/>
    <n v="289"/>
    <n v="9.633333333333334E-2"/>
    <x v="2"/>
    <n v="24.083333333333332"/>
    <s v="US"/>
    <s v="USD"/>
    <n v="1480438905"/>
    <n v="1477843305"/>
    <b v="0"/>
    <n v="12"/>
    <b v="0"/>
    <s v="technology/wearables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n v="69.40625"/>
    <s v="US"/>
    <s v="USD"/>
    <n v="1460988000"/>
    <n v="1458050450"/>
    <b v="0"/>
    <n v="96"/>
    <b v="0"/>
    <s v="technology/wearables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n v="2.4840000000000001E-2"/>
    <x v="2"/>
    <n v="155.25"/>
    <s v="FR"/>
    <s v="EUR"/>
    <n v="1487462340"/>
    <n v="1482958626"/>
    <b v="0"/>
    <n v="16"/>
    <b v="0"/>
    <s v="technology/wearables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n v="1.9066666666666666E-2"/>
    <x v="2"/>
    <n v="57.2"/>
    <s v="US"/>
    <s v="USD"/>
    <n v="1473444048"/>
    <n v="1470852048"/>
    <b v="0"/>
    <n v="5"/>
    <b v="0"/>
    <s v="technology/wearables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e v="#DIV/0!"/>
    <s v="US"/>
    <s v="USD"/>
    <n v="1467312306"/>
    <n v="1462128306"/>
    <b v="0"/>
    <n v="0"/>
    <b v="0"/>
    <s v="technology/wearables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n v="60"/>
    <s v="NL"/>
    <s v="EUR"/>
    <n v="1457812364"/>
    <n v="1455220364"/>
    <b v="0"/>
    <n v="8"/>
    <b v="0"/>
    <s v="technology/wearables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n v="1.3650000000000001E-2"/>
    <x v="2"/>
    <n v="39"/>
    <s v="DE"/>
    <s v="EUR"/>
    <n v="1456016576"/>
    <n v="1450832576"/>
    <b v="0"/>
    <n v="7"/>
    <b v="0"/>
    <s v="technology/wearables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n v="0.28039999999999998"/>
    <x v="2"/>
    <n v="58.416666666666664"/>
    <s v="CA"/>
    <s v="CAD"/>
    <n v="1453053661"/>
    <n v="1450461661"/>
    <b v="0"/>
    <n v="24"/>
    <b v="0"/>
    <s v="technology/wearables"/>
    <x v="2"/>
    <s v="wearables"/>
    <x v="950"/>
    <x v="950"/>
  </r>
  <r>
    <n v="951"/>
    <s v="Smart Harness"/>
    <s v="Revolutionizing the way we walk our dogs!"/>
    <n v="50000"/>
    <n v="19195"/>
    <n v="0.38390000000000002"/>
    <x v="2"/>
    <n v="158.63636363636363"/>
    <s v="US"/>
    <s v="USD"/>
    <n v="1465054872"/>
    <n v="1461166872"/>
    <b v="0"/>
    <n v="121"/>
    <b v="0"/>
    <s v="technology/wearables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n v="0.39942857142857141"/>
    <x v="2"/>
    <n v="99.857142857142861"/>
    <s v="US"/>
    <s v="USD"/>
    <n v="1479483812"/>
    <n v="1476888212"/>
    <b v="0"/>
    <n v="196"/>
    <b v="0"/>
    <s v="technology/wearables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n v="25.2"/>
    <s v="US"/>
    <s v="USD"/>
    <n v="1422158199"/>
    <n v="1419566199"/>
    <b v="0"/>
    <n v="5"/>
    <b v="0"/>
    <s v="technology/wearables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n v="89.191780821917803"/>
    <s v="US"/>
    <s v="USD"/>
    <n v="1440100839"/>
    <n v="1436472039"/>
    <b v="0"/>
    <n v="73"/>
    <b v="0"/>
    <s v="technology/wearables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n v="182.6236559139785"/>
    <s v="US"/>
    <s v="USD"/>
    <n v="1473750300"/>
    <n v="1470294300"/>
    <b v="0"/>
    <n v="93"/>
    <b v="0"/>
    <s v="technology/wearables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n v="50.647058823529413"/>
    <s v="US"/>
    <s v="USD"/>
    <n v="1430081759"/>
    <n v="1424901359"/>
    <b v="0"/>
    <n v="17"/>
    <b v="0"/>
    <s v="technology/wearables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n v="1.9416666666666665E-2"/>
    <x v="2"/>
    <n v="33.285714285714285"/>
    <s v="US"/>
    <s v="USD"/>
    <n v="1479392133"/>
    <n v="1476710133"/>
    <b v="0"/>
    <n v="7"/>
    <b v="0"/>
    <s v="technology/wearables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n v="51.823529411764703"/>
    <s v="US"/>
    <s v="USD"/>
    <n v="1428641940"/>
    <n v="1426792563"/>
    <b v="0"/>
    <n v="17"/>
    <b v="0"/>
    <s v="technology/wearables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n v="113.62573099415205"/>
    <s v="US"/>
    <s v="USD"/>
    <n v="1421640665"/>
    <n v="1419048665"/>
    <b v="0"/>
    <n v="171"/>
    <b v="0"/>
    <s v="technology/wearables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n v="136.46276595744681"/>
    <s v="US"/>
    <s v="USD"/>
    <n v="1489500155"/>
    <n v="1485874955"/>
    <b v="0"/>
    <n v="188"/>
    <b v="0"/>
    <s v="technology/wearables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n v="364.35454545454547"/>
    <s v="US"/>
    <s v="USD"/>
    <n v="1487617200"/>
    <n v="1483634335"/>
    <b v="0"/>
    <n v="110"/>
    <b v="0"/>
    <s v="technology/wearables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n v="19.243243243243242"/>
    <s v="US"/>
    <s v="USD"/>
    <n v="1455210353"/>
    <n v="1451927153"/>
    <b v="0"/>
    <n v="37"/>
    <b v="0"/>
    <s v="technology/wearables"/>
    <x v="2"/>
    <s v="wearables"/>
    <x v="962"/>
    <x v="962"/>
  </r>
  <r>
    <n v="963"/>
    <s v="The Ultimate Learning Center"/>
    <s v="WE are molding an educated, motivated, non violent GENERATION!"/>
    <n v="35000"/>
    <n v="377"/>
    <n v="1.0771428571428571E-2"/>
    <x v="2"/>
    <n v="41.888888888888886"/>
    <s v="US"/>
    <s v="USD"/>
    <n v="1476717319"/>
    <n v="1473693319"/>
    <b v="0"/>
    <n v="9"/>
    <b v="0"/>
    <s v="technology/wearables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n v="30.310344827586206"/>
    <s v="CA"/>
    <s v="CAD"/>
    <n v="1441119919"/>
    <n v="1437663919"/>
    <b v="0"/>
    <n v="29"/>
    <b v="0"/>
    <s v="technology/wearables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n v="49.666666666666664"/>
    <s v="US"/>
    <s v="USD"/>
    <n v="1477454340"/>
    <n v="1474676646"/>
    <b v="0"/>
    <n v="6"/>
    <b v="0"/>
    <s v="technology/wearables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n v="59.2"/>
    <s v="US"/>
    <s v="USD"/>
    <n v="1475766932"/>
    <n v="1473174932"/>
    <b v="0"/>
    <n v="30"/>
    <b v="0"/>
    <s v="technology/wearables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n v="0.17810000000000001"/>
    <x v="2"/>
    <n v="43.97530864197531"/>
    <s v="US"/>
    <s v="USD"/>
    <n v="1461301574"/>
    <n v="1456121174"/>
    <b v="0"/>
    <n v="81"/>
    <b v="0"/>
    <s v="technology/wearables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n v="26.5"/>
    <s v="US"/>
    <s v="USD"/>
    <n v="1408134034"/>
    <n v="1405542034"/>
    <b v="0"/>
    <n v="4"/>
    <b v="0"/>
    <s v="technology/wearables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n v="0.46666666666666667"/>
    <x v="2"/>
    <n v="1272.7272727272727"/>
    <s v="MX"/>
    <s v="MXN"/>
    <n v="1486624607"/>
    <n v="1483773407"/>
    <b v="0"/>
    <n v="11"/>
    <b v="0"/>
    <s v="technology/wearables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n v="164"/>
    <s v="CA"/>
    <s v="CAD"/>
    <n v="1485147540"/>
    <n v="1481951853"/>
    <b v="0"/>
    <n v="14"/>
    <b v="0"/>
    <s v="technology/wearables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n v="45.2"/>
    <s v="US"/>
    <s v="USD"/>
    <n v="1433178060"/>
    <n v="1429290060"/>
    <b v="0"/>
    <n v="5"/>
    <b v="0"/>
    <s v="technology/wearables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n v="153.88888888888889"/>
    <s v="US"/>
    <s v="USD"/>
    <n v="1409813940"/>
    <n v="1407271598"/>
    <b v="0"/>
    <n v="45"/>
    <b v="0"/>
    <s v="technology/wearables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n v="51.375"/>
    <s v="US"/>
    <s v="USD"/>
    <n v="1447032093"/>
    <n v="1441844493"/>
    <b v="0"/>
    <n v="8"/>
    <b v="0"/>
    <s v="technology/wearables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n v="93.333333333333329"/>
    <s v="US"/>
    <s v="USD"/>
    <n v="1458925156"/>
    <n v="1456336756"/>
    <b v="0"/>
    <n v="3"/>
    <b v="0"/>
    <s v="technology/wearables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n v="108.625"/>
    <s v="US"/>
    <s v="USD"/>
    <n v="1467132185"/>
    <n v="1461948185"/>
    <b v="0"/>
    <n v="24"/>
    <b v="0"/>
    <s v="technology/wearables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n v="160.5"/>
    <s v="AU"/>
    <s v="AUD"/>
    <n v="1439515497"/>
    <n v="1435627497"/>
    <b v="0"/>
    <n v="18"/>
    <b v="0"/>
    <s v="technology/wearables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n v="75.75"/>
    <s v="AT"/>
    <s v="EUR"/>
    <n v="1456094197"/>
    <n v="1453502197"/>
    <b v="0"/>
    <n v="12"/>
    <b v="0"/>
    <s v="technology/wearables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n v="790.83739837398377"/>
    <s v="SE"/>
    <s v="SEK"/>
    <n v="1456385101"/>
    <n v="1453793101"/>
    <b v="0"/>
    <n v="123"/>
    <b v="0"/>
    <s v="technology/wearables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n v="301.93916666666667"/>
    <s v="US"/>
    <s v="USD"/>
    <n v="1466449140"/>
    <n v="1463392828"/>
    <b v="0"/>
    <n v="96"/>
    <b v="0"/>
    <s v="technology/wearables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n v="47.935483870967744"/>
    <s v="US"/>
    <s v="USD"/>
    <n v="1417387322"/>
    <n v="1413495722"/>
    <b v="0"/>
    <n v="31"/>
    <b v="0"/>
    <s v="technology/wearables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n v="2.75"/>
    <s v="US"/>
    <s v="USD"/>
    <n v="1407624222"/>
    <n v="1405032222"/>
    <b v="0"/>
    <n v="4"/>
    <b v="0"/>
    <s v="technology/wearables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n v="1.7142857142857143E-4"/>
    <x v="2"/>
    <n v="1"/>
    <s v="US"/>
    <s v="USD"/>
    <n v="1475431486"/>
    <n v="1472839486"/>
    <b v="0"/>
    <n v="3"/>
    <b v="0"/>
    <s v="technology/wearables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n v="171.79329608938548"/>
    <s v="ES"/>
    <s v="EUR"/>
    <n v="1471985640"/>
    <n v="1469289685"/>
    <b v="0"/>
    <n v="179"/>
    <b v="0"/>
    <s v="technology/wearables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n v="35.333333333333336"/>
    <s v="US"/>
    <s v="USD"/>
    <n v="1427507208"/>
    <n v="1424918808"/>
    <b v="0"/>
    <n v="3"/>
    <b v="0"/>
    <s v="technology/wearables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n v="82.086956521739125"/>
    <s v="DE"/>
    <s v="EUR"/>
    <n v="1451602800"/>
    <n v="1449011610"/>
    <b v="0"/>
    <n v="23"/>
    <b v="0"/>
    <s v="technology/wearables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n v="110.8695652173913"/>
    <s v="GB"/>
    <s v="GBP"/>
    <n v="1452384000"/>
    <n v="1447698300"/>
    <b v="0"/>
    <n v="23"/>
    <b v="0"/>
    <s v="technology/wearables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n v="161.21951219512195"/>
    <s v="NL"/>
    <s v="EUR"/>
    <n v="1403507050"/>
    <n v="1400051050"/>
    <b v="0"/>
    <n v="41"/>
    <b v="0"/>
    <s v="technology/wearables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e v="#DIV/0!"/>
    <s v="IT"/>
    <s v="EUR"/>
    <n v="1475310825"/>
    <n v="1472718825"/>
    <b v="0"/>
    <n v="0"/>
    <b v="0"/>
    <s v="technology/wearables"/>
    <x v="2"/>
    <s v="wearables"/>
    <x v="988"/>
    <x v="988"/>
  </r>
  <r>
    <n v="989"/>
    <s v="Power Rope"/>
    <s v="The most useful phone charger you will ever buy"/>
    <n v="10000"/>
    <n v="1677"/>
    <n v="0.16769999999999999"/>
    <x v="2"/>
    <n v="52.40625"/>
    <s v="US"/>
    <s v="USD"/>
    <n v="1475101495"/>
    <n v="1472509495"/>
    <b v="0"/>
    <n v="32"/>
    <b v="0"/>
    <s v="technology/wearables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n v="13"/>
    <s v="US"/>
    <s v="USD"/>
    <n v="1409770164"/>
    <n v="1407178164"/>
    <b v="0"/>
    <n v="2"/>
    <b v="0"/>
    <s v="technology/wearables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n v="30.285714285714285"/>
    <s v="GB"/>
    <s v="GBP"/>
    <n v="1468349460"/>
    <n v="1466186988"/>
    <b v="0"/>
    <n v="7"/>
    <b v="0"/>
    <s v="technology/wearables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n v="4.6699999999999997E-3"/>
    <x v="2"/>
    <n v="116.75"/>
    <s v="US"/>
    <s v="USD"/>
    <n v="1462655519"/>
    <n v="1457475119"/>
    <b v="0"/>
    <n v="4"/>
    <b v="0"/>
    <s v="technology/wearables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n v="89.59693877551021"/>
    <s v="US"/>
    <s v="USD"/>
    <n v="1478926800"/>
    <n v="1476054568"/>
    <b v="0"/>
    <n v="196"/>
    <b v="0"/>
    <s v="technology/wearables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n v="424.45454545454544"/>
    <s v="US"/>
    <s v="USD"/>
    <n v="1417388340"/>
    <n v="1412835530"/>
    <b v="0"/>
    <n v="11"/>
    <b v="0"/>
    <s v="technology/wearables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n v="80.666666666666671"/>
    <s v="US"/>
    <s v="USD"/>
    <n v="1417276800"/>
    <n v="1415140480"/>
    <b v="0"/>
    <n v="9"/>
    <b v="0"/>
    <s v="technology/wearables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n v="13"/>
    <s v="US"/>
    <s v="USD"/>
    <n v="1406474820"/>
    <n v="1403902060"/>
    <b v="0"/>
    <n v="5"/>
    <b v="0"/>
    <s v="technology/wearables"/>
    <x v="2"/>
    <s v="wearables"/>
    <x v="996"/>
    <x v="996"/>
  </r>
  <r>
    <n v="997"/>
    <s v="iPhanny"/>
    <s v="The iPhanny keeps your iPhone 6 safe from bending in those dangerous pants pockets."/>
    <n v="5000"/>
    <n v="65"/>
    <n v="1.2999999999999999E-2"/>
    <x v="2"/>
    <n v="8.125"/>
    <s v="US"/>
    <s v="USD"/>
    <n v="1417145297"/>
    <n v="1414549697"/>
    <b v="0"/>
    <n v="8"/>
    <b v="0"/>
    <s v="technology/wearables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n v="153.42794759825327"/>
    <s v="CA"/>
    <s v="CAD"/>
    <n v="1447909401"/>
    <n v="1444017801"/>
    <b v="0"/>
    <n v="229"/>
    <b v="0"/>
    <s v="technology/wearables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n v="292.07499999999999"/>
    <s v="CA"/>
    <s v="CAD"/>
    <n v="1415865720"/>
    <n v="1413270690"/>
    <b v="0"/>
    <n v="40"/>
    <b v="0"/>
    <s v="technology/wearables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n v="3304"/>
    <s v="US"/>
    <s v="USD"/>
    <n v="1489537560"/>
    <n v="1484357160"/>
    <b v="0"/>
    <n v="6"/>
    <b v="0"/>
    <s v="technology/wearables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n v="1300"/>
    <s v="GB"/>
    <s v="GBP"/>
    <n v="1485796613"/>
    <n v="1481908613"/>
    <b v="0"/>
    <n v="4"/>
    <b v="0"/>
    <s v="technology/wearables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n v="134.54545454545453"/>
    <s v="US"/>
    <s v="USD"/>
    <n v="1450331940"/>
    <n v="1447777514"/>
    <b v="0"/>
    <n v="22"/>
    <b v="0"/>
    <s v="technology/wearables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n v="214.06666666666666"/>
    <s v="FR"/>
    <s v="EUR"/>
    <n v="1489680061"/>
    <n v="1487091661"/>
    <b v="0"/>
    <n v="15"/>
    <b v="0"/>
    <s v="technology/wearables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n v="216.33684210526314"/>
    <s v="US"/>
    <s v="USD"/>
    <n v="1455814827"/>
    <n v="1453222827"/>
    <b v="0"/>
    <n v="95"/>
    <b v="0"/>
    <s v="technology/wearables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n v="932.31055900621118"/>
    <s v="US"/>
    <s v="USD"/>
    <n v="1446217183"/>
    <n v="1443538783"/>
    <b v="0"/>
    <n v="161"/>
    <b v="0"/>
    <s v="technology/wearables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n v="29.25"/>
    <s v="US"/>
    <s v="USD"/>
    <n v="1418368260"/>
    <n v="1417654672"/>
    <b v="0"/>
    <n v="8"/>
    <b v="0"/>
    <s v="technology/wearables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n v="174.94736842105263"/>
    <s v="US"/>
    <s v="USD"/>
    <n v="1481727623"/>
    <n v="1478095223"/>
    <b v="0"/>
    <n v="76"/>
    <b v="0"/>
    <s v="technology/wearables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n v="250"/>
    <s v="MX"/>
    <s v="MXN"/>
    <n v="1482953115"/>
    <n v="1480361115"/>
    <b v="0"/>
    <n v="1"/>
    <b v="0"/>
    <s v="technology/wearables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n v="65"/>
    <s v="US"/>
    <s v="USD"/>
    <n v="1466346646"/>
    <n v="1463754646"/>
    <b v="0"/>
    <n v="101"/>
    <b v="0"/>
    <s v="technology/wearables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n v="55"/>
    <s v="US"/>
    <s v="USD"/>
    <n v="1473044340"/>
    <n v="1468180462"/>
    <b v="0"/>
    <n v="4"/>
    <b v="0"/>
    <s v="technology/wearables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n v="75"/>
    <s v="US"/>
    <s v="USD"/>
    <n v="1418938395"/>
    <n v="1415050395"/>
    <b v="0"/>
    <n v="1"/>
    <b v="0"/>
    <s v="technology/wearables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n v="1389.3561935483872"/>
    <s v="US"/>
    <s v="USD"/>
    <n v="1485254052"/>
    <n v="1481366052"/>
    <b v="0"/>
    <n v="775"/>
    <b v="0"/>
    <s v="technology/wearables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n v="95.911111111111111"/>
    <s v="US"/>
    <s v="USD"/>
    <n v="1451419200"/>
    <n v="1449000056"/>
    <b v="0"/>
    <n v="90"/>
    <b v="0"/>
    <s v="technology/wearables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n v="191.25"/>
    <s v="US"/>
    <s v="USD"/>
    <n v="1420070615"/>
    <n v="1415750615"/>
    <b v="0"/>
    <n v="16"/>
    <b v="0"/>
    <s v="technology/wearables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n v="40"/>
    <s v="CH"/>
    <s v="CHF"/>
    <n v="1448489095"/>
    <n v="1445893495"/>
    <b v="0"/>
    <n v="6"/>
    <b v="0"/>
    <s v="technology/wearables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n v="74.78947368421052"/>
    <s v="US"/>
    <s v="USD"/>
    <n v="1459992856"/>
    <n v="1456108456"/>
    <b v="0"/>
    <n v="38"/>
    <b v="0"/>
    <s v="technology/wearables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n v="161.11830985915492"/>
    <s v="US"/>
    <s v="USD"/>
    <n v="1448125935"/>
    <n v="1444666335"/>
    <b v="0"/>
    <n v="355"/>
    <b v="0"/>
    <s v="technology/wearables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n v="3.1050000000000001E-2"/>
    <x v="1"/>
    <n v="88.714285714285708"/>
    <s v="US"/>
    <s v="USD"/>
    <n v="1468496933"/>
    <n v="1465904933"/>
    <b v="0"/>
    <n v="7"/>
    <b v="0"/>
    <s v="technology/wearables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n v="53.25"/>
    <s v="US"/>
    <s v="USD"/>
    <n v="1423092149"/>
    <n v="1420500149"/>
    <b v="0"/>
    <n v="400"/>
    <b v="0"/>
    <s v="technology/wearables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n v="106.2"/>
    <s v="CA"/>
    <s v="CAD"/>
    <n v="1433206020"/>
    <n v="1430617209"/>
    <b v="0"/>
    <n v="30"/>
    <b v="1"/>
    <s v="music/electronic music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n v="22.079728033472804"/>
    <s v="US"/>
    <s v="USD"/>
    <n v="1445054400"/>
    <n v="1443074571"/>
    <b v="1"/>
    <n v="478"/>
    <b v="1"/>
    <s v="music/electronic music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n v="1.149"/>
    <x v="0"/>
    <n v="31.054054054054053"/>
    <s v="US"/>
    <s v="USD"/>
    <n v="1431876677"/>
    <n v="1429284677"/>
    <b v="1"/>
    <n v="74"/>
    <b v="1"/>
    <s v="music/electronic music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n v="36.206106870229007"/>
    <s v="GB"/>
    <s v="GBP"/>
    <n v="1434837861"/>
    <n v="1432245861"/>
    <b v="0"/>
    <n v="131"/>
    <b v="1"/>
    <s v="music/electronic music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n v="388.9762295081967"/>
    <s v="SE"/>
    <s v="SEK"/>
    <n v="1454248563"/>
    <n v="1451656563"/>
    <b v="1"/>
    <n v="61"/>
    <b v="1"/>
    <s v="music/electronic music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n v="1.099283142857143"/>
    <x v="0"/>
    <n v="71.848571428571432"/>
    <s v="US"/>
    <s v="USD"/>
    <n v="1426532437"/>
    <n v="1423944037"/>
    <b v="1"/>
    <n v="1071"/>
    <b v="1"/>
    <s v="music/electronic music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n v="57.381803278688523"/>
    <s v="GB"/>
    <s v="GBP"/>
    <n v="1459414016"/>
    <n v="1456480016"/>
    <b v="1"/>
    <n v="122"/>
    <b v="1"/>
    <s v="music/electronic music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n v="69.666666666666671"/>
    <s v="US"/>
    <s v="USD"/>
    <n v="1414025347"/>
    <n v="1411433347"/>
    <b v="1"/>
    <n v="111"/>
    <b v="1"/>
    <s v="music/electronic music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n v="45.988235294117644"/>
    <s v="GB"/>
    <s v="GBP"/>
    <n v="1488830400"/>
    <n v="1484924605"/>
    <b v="1"/>
    <n v="255"/>
    <b v="1"/>
    <s v="music/electronic music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n v="1.1175999999999999"/>
    <x v="0"/>
    <n v="79.262411347517727"/>
    <s v="SE"/>
    <s v="SEK"/>
    <n v="1428184740"/>
    <n v="1423501507"/>
    <b v="0"/>
    <n v="141"/>
    <b v="1"/>
    <s v="music/electronic music"/>
    <x v="4"/>
    <s v="electronic music"/>
    <x v="1029"/>
    <x v="1029"/>
  </r>
  <r>
    <n v="1030"/>
    <s v="The Gothsicles - I FEEL SICLE"/>
    <s v="Help fund the latest Gothsicles mega-album, I FEEL SICLE!"/>
    <n v="2000"/>
    <n v="6842"/>
    <n v="3.4209999999999998"/>
    <x v="0"/>
    <n v="43.031446540880502"/>
    <s v="US"/>
    <s v="USD"/>
    <n v="1473680149"/>
    <n v="1472470549"/>
    <b v="0"/>
    <n v="159"/>
    <b v="1"/>
    <s v="music/electronic music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n v="108.48484848484848"/>
    <s v="US"/>
    <s v="USD"/>
    <n v="1450290010"/>
    <n v="1447698010"/>
    <b v="0"/>
    <n v="99"/>
    <b v="1"/>
    <s v="music/electronic music"/>
    <x v="4"/>
    <s v="electronic music"/>
    <x v="1031"/>
    <x v="1031"/>
  </r>
  <r>
    <n v="1032"/>
    <s v="Phantom Ship / Coastal (Album Preorder)"/>
    <s v="Ideal for living rooms and open spaces."/>
    <n v="5400"/>
    <n v="5858.84"/>
    <n v="1.0849703703703704"/>
    <x v="0"/>
    <n v="61.029583333333335"/>
    <s v="US"/>
    <s v="USD"/>
    <n v="1466697625"/>
    <n v="1464105625"/>
    <b v="0"/>
    <n v="96"/>
    <b v="1"/>
    <s v="music/electronic music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n v="50.592592592592595"/>
    <s v="GB"/>
    <s v="GBP"/>
    <n v="1481564080"/>
    <n v="1479144880"/>
    <b v="0"/>
    <n v="27"/>
    <b v="1"/>
    <s v="music/electronic music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n v="39.157168674698795"/>
    <s v="US"/>
    <s v="USD"/>
    <n v="1470369540"/>
    <n v="1467604804"/>
    <b v="0"/>
    <n v="166"/>
    <b v="1"/>
    <s v="music/electronic music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n v="65.15789473684211"/>
    <s v="US"/>
    <s v="USD"/>
    <n v="1423668220"/>
    <n v="1421076220"/>
    <b v="0"/>
    <n v="76"/>
    <b v="1"/>
    <s v="music/electronic music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n v="23.963127962085309"/>
    <s v="US"/>
    <s v="USD"/>
    <n v="1357545600"/>
    <n v="1354790790"/>
    <b v="0"/>
    <n v="211"/>
    <b v="1"/>
    <s v="music/electronic music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n v="48.61904761904762"/>
    <s v="US"/>
    <s v="USD"/>
    <n v="1431925200"/>
    <n v="1429991062"/>
    <b v="0"/>
    <n v="21"/>
    <b v="1"/>
    <s v="music/electronic music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n v="35.73770491803279"/>
    <s v="US"/>
    <s v="USD"/>
    <n v="1458362023"/>
    <n v="1455773623"/>
    <b v="0"/>
    <n v="61"/>
    <b v="1"/>
    <s v="music/electronic music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n v="21.366666666666667"/>
    <s v="US"/>
    <s v="USD"/>
    <n v="1481615940"/>
    <n v="1479436646"/>
    <b v="0"/>
    <n v="30"/>
    <b v="1"/>
    <s v="music/electronic music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n v="250"/>
    <s v="US"/>
    <s v="USD"/>
    <n v="1472317209"/>
    <n v="1469725209"/>
    <b v="0"/>
    <n v="1"/>
    <b v="0"/>
    <s v="journalism/audio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e v="#DIV/0!"/>
    <s v="US"/>
    <s v="USD"/>
    <n v="1406769992"/>
    <n v="1405041992"/>
    <b v="0"/>
    <n v="0"/>
    <b v="0"/>
    <s v="journalism/audio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n v="10"/>
    <s v="US"/>
    <s v="USD"/>
    <n v="1410516000"/>
    <n v="1406824948"/>
    <b v="0"/>
    <n v="1"/>
    <b v="0"/>
    <s v="journalism/audio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n v="29.236301369863014"/>
    <s v="US"/>
    <s v="USD"/>
    <n v="1432101855"/>
    <n v="1429509855"/>
    <b v="0"/>
    <n v="292"/>
    <b v="0"/>
    <s v="journalism/audio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n v="3"/>
    <s v="US"/>
    <s v="USD"/>
    <n v="1425587220"/>
    <n v="1420668801"/>
    <b v="0"/>
    <n v="2"/>
    <b v="0"/>
    <s v="journalism/audio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n v="33.25"/>
    <s v="US"/>
    <s v="USD"/>
    <n v="1408827550"/>
    <n v="1406235550"/>
    <b v="0"/>
    <n v="8"/>
    <b v="0"/>
    <s v="journalism/audio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e v="#DIV/0!"/>
    <s v="DE"/>
    <s v="EUR"/>
    <n v="1451161560"/>
    <n v="1447273560"/>
    <b v="0"/>
    <n v="0"/>
    <b v="0"/>
    <s v="journalism/audio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n v="1"/>
    <s v="US"/>
    <s v="USD"/>
    <n v="1415219915"/>
    <n v="1412624315"/>
    <b v="0"/>
    <n v="1"/>
    <b v="0"/>
    <s v="journalism/audio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n v="53"/>
    <s v="US"/>
    <s v="USD"/>
    <n v="1474766189"/>
    <n v="1471310189"/>
    <b v="0"/>
    <n v="4"/>
    <b v="0"/>
    <s v="journalism/audio"/>
    <x v="5"/>
    <s v="audio"/>
    <x v="1048"/>
    <x v="1048"/>
  </r>
  <r>
    <n v="1049"/>
    <s v="J1 (Canceled)"/>
    <s v="------"/>
    <n v="12000"/>
    <n v="0"/>
    <n v="0"/>
    <x v="1"/>
    <e v="#DIV/0!"/>
    <s v="US"/>
    <s v="USD"/>
    <n v="1455272445"/>
    <n v="1452680445"/>
    <b v="0"/>
    <n v="0"/>
    <b v="0"/>
    <s v="journalism/audio"/>
    <x v="5"/>
    <s v="audio"/>
    <x v="1049"/>
    <x v="1049"/>
  </r>
  <r>
    <n v="1050"/>
    <s v="The (Secular) Barbershop Podcast (Canceled)"/>
    <s v="Secularism is on the rise and I hear you.Talk to me."/>
    <n v="2500"/>
    <n v="0"/>
    <n v="0"/>
    <x v="1"/>
    <e v="#DIV/0!"/>
    <s v="US"/>
    <s v="USD"/>
    <n v="1442257677"/>
    <n v="1439665677"/>
    <b v="0"/>
    <n v="0"/>
    <b v="0"/>
    <s v="journalism/audio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e v="#DIV/0!"/>
    <s v="US"/>
    <s v="USD"/>
    <n v="1409098825"/>
    <n v="1406679625"/>
    <b v="0"/>
    <n v="0"/>
    <b v="0"/>
    <s v="journalism/audio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e v="#DIV/0!"/>
    <s v="US"/>
    <s v="USD"/>
    <n v="1465243740"/>
    <n v="1461438495"/>
    <b v="0"/>
    <n v="0"/>
    <b v="0"/>
    <s v="journalism/audio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n v="15"/>
    <s v="US"/>
    <s v="USD"/>
    <n v="1488773332"/>
    <n v="1486613332"/>
    <b v="0"/>
    <n v="1"/>
    <b v="0"/>
    <s v="journalism/audio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e v="#DIV/0!"/>
    <s v="US"/>
    <s v="USD"/>
    <n v="1407708000"/>
    <n v="1405110399"/>
    <b v="0"/>
    <n v="0"/>
    <b v="0"/>
    <s v="journalism/audio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e v="#DIV/0!"/>
    <s v="US"/>
    <s v="USD"/>
    <n v="1457394545"/>
    <n v="1454802545"/>
    <b v="0"/>
    <n v="0"/>
    <b v="0"/>
    <s v="journalism/audio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e v="#DIV/0!"/>
    <s v="US"/>
    <s v="USD"/>
    <n v="1429892177"/>
    <n v="1424711777"/>
    <b v="0"/>
    <n v="0"/>
    <b v="0"/>
    <s v="journalism/audio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e v="#DIV/0!"/>
    <s v="US"/>
    <s v="USD"/>
    <n v="1480888483"/>
    <n v="1478292883"/>
    <b v="0"/>
    <n v="0"/>
    <b v="0"/>
    <s v="journalism/audio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e v="#DIV/0!"/>
    <s v="US"/>
    <s v="USD"/>
    <n v="1427328000"/>
    <n v="1423777043"/>
    <b v="0"/>
    <n v="0"/>
    <b v="0"/>
    <s v="journalism/audio"/>
    <x v="5"/>
    <s v="audio"/>
    <x v="1058"/>
    <x v="1058"/>
  </r>
  <r>
    <n v="1059"/>
    <s v="Voice Over Artist (Canceled)"/>
    <s v="Turning myself into a vocal artist."/>
    <n v="1100"/>
    <n v="0"/>
    <n v="0"/>
    <x v="1"/>
    <e v="#DIV/0!"/>
    <s v="US"/>
    <s v="USD"/>
    <n v="1426269456"/>
    <n v="1423681056"/>
    <b v="0"/>
    <n v="0"/>
    <b v="0"/>
    <s v="journalism/audio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n v="50"/>
    <s v="US"/>
    <s v="USD"/>
    <n v="1429134893"/>
    <n v="1426542893"/>
    <b v="0"/>
    <n v="1"/>
    <b v="0"/>
    <s v="journalism/audio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n v="0"/>
    <x v="1"/>
    <e v="#DIV/0!"/>
    <s v="US"/>
    <s v="USD"/>
    <n v="1462150800"/>
    <n v="1456987108"/>
    <b v="0"/>
    <n v="0"/>
    <b v="0"/>
    <s v="journalism/audio"/>
    <x v="5"/>
    <s v="audio"/>
    <x v="1061"/>
    <x v="1061"/>
  </r>
  <r>
    <n v="1062"/>
    <s v="RETURNING AT A LATER DATE"/>
    <s v="SEE US ON PATREON www.badgirlartwork.com"/>
    <n v="199"/>
    <n v="190"/>
    <n v="0.95477386934673369"/>
    <x v="1"/>
    <n v="47.5"/>
    <s v="US"/>
    <s v="USD"/>
    <n v="1468351341"/>
    <n v="1467746541"/>
    <b v="0"/>
    <n v="4"/>
    <b v="0"/>
    <s v="journalism/audio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e v="#DIV/0!"/>
    <s v="US"/>
    <s v="USD"/>
    <n v="1472604262"/>
    <n v="1470012262"/>
    <b v="0"/>
    <n v="0"/>
    <b v="0"/>
    <s v="journalism/audio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n v="65.666666666666671"/>
    <s v="US"/>
    <s v="USD"/>
    <n v="1373174903"/>
    <n v="1369286903"/>
    <b v="0"/>
    <n v="123"/>
    <b v="0"/>
    <s v="games/video games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n v="16.2"/>
    <s v="AU"/>
    <s v="AUD"/>
    <n v="1392800922"/>
    <n v="1390381722"/>
    <b v="0"/>
    <n v="5"/>
    <b v="0"/>
    <s v="games/video games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n v="34.128378378378379"/>
    <s v="US"/>
    <s v="USD"/>
    <n v="1375657582"/>
    <n v="1371769582"/>
    <b v="0"/>
    <n v="148"/>
    <b v="0"/>
    <s v="games/video games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n v="13"/>
    <s v="US"/>
    <s v="USD"/>
    <n v="1387657931"/>
    <n v="1385065931"/>
    <b v="0"/>
    <n v="10"/>
    <b v="0"/>
    <s v="games/video games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n v="11.25"/>
    <s v="US"/>
    <s v="USD"/>
    <n v="1460274864"/>
    <n v="1457686464"/>
    <b v="0"/>
    <n v="4"/>
    <b v="0"/>
    <s v="games/video games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n v="40.476190476190474"/>
    <s v="US"/>
    <s v="USD"/>
    <n v="1385447459"/>
    <n v="1382679059"/>
    <b v="0"/>
    <n v="21"/>
    <b v="0"/>
    <s v="games/video games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n v="35"/>
    <s v="US"/>
    <s v="USD"/>
    <n v="1349050622"/>
    <n v="1347322622"/>
    <b v="0"/>
    <n v="2"/>
    <b v="0"/>
    <s v="games/video games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e v="#DIV/0!"/>
    <s v="NO"/>
    <s v="NOK"/>
    <n v="1447787093"/>
    <n v="1445191493"/>
    <b v="0"/>
    <n v="0"/>
    <b v="0"/>
    <s v="games/video games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n v="12.75"/>
    <s v="US"/>
    <s v="USD"/>
    <n v="1391630297"/>
    <n v="1389038297"/>
    <b v="0"/>
    <n v="4"/>
    <b v="0"/>
    <s v="games/video games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n v="1.3333333333333334E-2"/>
    <x v="2"/>
    <n v="10"/>
    <s v="US"/>
    <s v="USD"/>
    <n v="1318806541"/>
    <n v="1316214541"/>
    <b v="0"/>
    <n v="1"/>
    <b v="0"/>
    <s v="games/video games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n v="113.56666666666666"/>
    <s v="US"/>
    <s v="USD"/>
    <n v="1388808545"/>
    <n v="1386216545"/>
    <b v="0"/>
    <n v="30"/>
    <b v="0"/>
    <s v="games/video games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n v="4.4999999999999998E-2"/>
    <x v="2"/>
    <n v="15"/>
    <s v="US"/>
    <s v="USD"/>
    <n v="1336340516"/>
    <n v="1333748516"/>
    <b v="0"/>
    <n v="3"/>
    <b v="0"/>
    <s v="games/video games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n v="48.281025641025643"/>
    <s v="US"/>
    <s v="USD"/>
    <n v="1410426250"/>
    <n v="1405674250"/>
    <b v="0"/>
    <n v="975"/>
    <b v="0"/>
    <s v="games/video games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n v="43.976047904191617"/>
    <s v="US"/>
    <s v="USD"/>
    <n v="1452744011"/>
    <n v="1450152011"/>
    <b v="0"/>
    <n v="167"/>
    <b v="0"/>
    <s v="games/video games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n v="9"/>
    <s v="US"/>
    <s v="USD"/>
    <n v="1311309721"/>
    <n v="1307421721"/>
    <b v="0"/>
    <n v="5"/>
    <b v="0"/>
    <s v="games/video games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n v="37.666666666666664"/>
    <s v="DE"/>
    <s v="EUR"/>
    <n v="1463232936"/>
    <n v="1461072936"/>
    <b v="0"/>
    <n v="18"/>
    <b v="0"/>
    <s v="games/video games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n v="18.581632653061224"/>
    <s v="US"/>
    <s v="USD"/>
    <n v="1399778333"/>
    <n v="1397186333"/>
    <b v="0"/>
    <n v="98"/>
    <b v="0"/>
    <s v="games/video games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n v="1.7647058823529413E-4"/>
    <x v="2"/>
    <n v="3"/>
    <s v="US"/>
    <s v="USD"/>
    <n v="1422483292"/>
    <n v="1419891292"/>
    <b v="0"/>
    <n v="4"/>
    <b v="0"/>
    <s v="games/video games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n v="18.666666666666668"/>
    <s v="US"/>
    <s v="USD"/>
    <n v="1344635088"/>
    <n v="1342043088"/>
    <b v="0"/>
    <n v="3"/>
    <b v="0"/>
    <s v="games/video games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n v="410"/>
    <s v="CA"/>
    <s v="CAD"/>
    <n v="1406994583"/>
    <n v="1401810583"/>
    <b v="0"/>
    <n v="1"/>
    <b v="0"/>
    <s v="games/video games"/>
    <x v="6"/>
    <s v="video games"/>
    <x v="1083"/>
    <x v="1083"/>
  </r>
  <r>
    <n v="1084"/>
    <s v="My own channel"/>
    <s v="I want to start my own channel for gaming"/>
    <n v="550"/>
    <n v="0"/>
    <n v="0"/>
    <x v="2"/>
    <e v="#DIV/0!"/>
    <s v="US"/>
    <s v="USD"/>
    <n v="1407534804"/>
    <n v="1404942804"/>
    <b v="0"/>
    <n v="0"/>
    <b v="0"/>
    <s v="games/video games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n v="3.4200000000000001E-2"/>
    <x v="2"/>
    <n v="114"/>
    <s v="CA"/>
    <s v="CAD"/>
    <n v="1457967975"/>
    <n v="1455379575"/>
    <b v="0"/>
    <n v="9"/>
    <b v="0"/>
    <s v="games/video games"/>
    <x v="6"/>
    <s v="video games"/>
    <x v="1085"/>
    <x v="1085"/>
  </r>
  <r>
    <n v="1086"/>
    <s v="Cyber Universe Online"/>
    <s v="Humanity's future in the Galaxy"/>
    <n v="18000"/>
    <n v="15"/>
    <n v="8.3333333333333339E-4"/>
    <x v="2"/>
    <n v="7.5"/>
    <s v="US"/>
    <s v="USD"/>
    <n v="1408913291"/>
    <n v="1406321291"/>
    <b v="0"/>
    <n v="2"/>
    <b v="0"/>
    <s v="games/video games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e v="#DIV/0!"/>
    <s v="US"/>
    <s v="USD"/>
    <n v="1402852087"/>
    <n v="1400260087"/>
    <b v="0"/>
    <n v="0"/>
    <b v="0"/>
    <s v="games/video games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n v="0.14182977777777778"/>
    <x v="2"/>
    <n v="43.41727891156463"/>
    <s v="US"/>
    <s v="USD"/>
    <n v="1398366667"/>
    <n v="1395774667"/>
    <b v="0"/>
    <n v="147"/>
    <b v="0"/>
    <s v="games/video games"/>
    <x v="6"/>
    <s v="video games"/>
    <x v="1088"/>
    <x v="1088"/>
  </r>
  <r>
    <n v="1089"/>
    <s v="Farabel"/>
    <s v="Farabel is a single player turn-based fantasy strategy game for Mac/PC/Linux"/>
    <n v="15000"/>
    <n v="1174"/>
    <n v="7.8266666666666665E-2"/>
    <x v="2"/>
    <n v="23.959183673469386"/>
    <s v="FR"/>
    <s v="EUR"/>
    <n v="1435293175"/>
    <n v="1432701175"/>
    <b v="0"/>
    <n v="49"/>
    <b v="0"/>
    <s v="games/video games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n v="5"/>
    <s v="AU"/>
    <s v="AUD"/>
    <n v="1432873653"/>
    <n v="1430281653"/>
    <b v="0"/>
    <n v="1"/>
    <b v="0"/>
    <s v="games/video games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n v="12.5"/>
    <s v="GB"/>
    <s v="GBP"/>
    <n v="1460313672"/>
    <n v="1457725272"/>
    <b v="0"/>
    <n v="2"/>
    <b v="0"/>
    <s v="games/video games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n v="3"/>
    <s v="US"/>
    <s v="USD"/>
    <n v="1357432638"/>
    <n v="1354840638"/>
    <b v="0"/>
    <n v="7"/>
    <b v="0"/>
    <s v="games/video games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n v="10.5625"/>
    <s v="CA"/>
    <s v="CAD"/>
    <n v="1455232937"/>
    <n v="1453936937"/>
    <b v="0"/>
    <n v="4"/>
    <b v="0"/>
    <s v="games/video games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n v="122.00037037037038"/>
    <s v="US"/>
    <s v="USD"/>
    <n v="1318180033"/>
    <n v="1315588033"/>
    <b v="0"/>
    <n v="27"/>
    <b v="0"/>
    <s v="games/video games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n v="267.80851063829789"/>
    <s v="US"/>
    <s v="USD"/>
    <n v="1377867220"/>
    <n v="1375275220"/>
    <b v="0"/>
    <n v="94"/>
    <b v="0"/>
    <s v="games/video games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n v="74.206896551724142"/>
    <s v="US"/>
    <s v="USD"/>
    <n v="1412393400"/>
    <n v="1409747154"/>
    <b v="0"/>
    <n v="29"/>
    <b v="0"/>
    <s v="games/video games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n v="4.6999999999999999E-4"/>
    <x v="2"/>
    <n v="6.7142857142857144"/>
    <s v="US"/>
    <s v="USD"/>
    <n v="1393786877"/>
    <n v="1390330877"/>
    <b v="0"/>
    <n v="7"/>
    <b v="0"/>
    <s v="games/video games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n v="7.2120000000000004E-2"/>
    <x v="2"/>
    <n v="81.954545454545453"/>
    <s v="US"/>
    <s v="USD"/>
    <n v="1397413095"/>
    <n v="1394821095"/>
    <b v="0"/>
    <n v="22"/>
    <b v="0"/>
    <s v="games/video games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n v="25"/>
    <s v="GB"/>
    <s v="GBP"/>
    <n v="1431547468"/>
    <n v="1428955468"/>
    <b v="0"/>
    <n v="1"/>
    <b v="0"/>
    <s v="games/video games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n v="10"/>
    <s v="DE"/>
    <s v="EUR"/>
    <n v="1455417571"/>
    <n v="1452825571"/>
    <b v="0"/>
    <n v="10"/>
    <b v="0"/>
    <s v="games/video games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n v="4.0999999999999999E-4"/>
    <x v="2"/>
    <n v="6.833333333333333"/>
    <s v="US"/>
    <s v="USD"/>
    <n v="1468519920"/>
    <n v="1466188338"/>
    <b v="0"/>
    <n v="6"/>
    <b v="0"/>
    <s v="games/video games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n v="17.708333333333332"/>
    <s v="US"/>
    <s v="USD"/>
    <n v="1386568740"/>
    <n v="1383095125"/>
    <b v="0"/>
    <n v="24"/>
    <b v="0"/>
    <s v="games/video games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n v="16.2"/>
    <s v="US"/>
    <s v="USD"/>
    <n v="1466227190"/>
    <n v="1461043190"/>
    <b v="0"/>
    <n v="15"/>
    <b v="0"/>
    <s v="games/video games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n v="80.297297297297291"/>
    <s v="GB"/>
    <s v="GBP"/>
    <n v="1402480221"/>
    <n v="1399888221"/>
    <b v="0"/>
    <n v="37"/>
    <b v="0"/>
    <s v="games/video games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n v="71.55"/>
    <s v="US"/>
    <s v="USD"/>
    <n v="1395627327"/>
    <n v="1393038927"/>
    <b v="0"/>
    <n v="20"/>
    <b v="0"/>
    <s v="games/video games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n v="23.571428571428573"/>
    <s v="US"/>
    <s v="USD"/>
    <n v="1333557975"/>
    <n v="1330969575"/>
    <b v="0"/>
    <n v="7"/>
    <b v="0"/>
    <s v="games/video games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e v="#DIV/0!"/>
    <s v="US"/>
    <s v="USD"/>
    <n v="1406148024"/>
    <n v="1403556024"/>
    <b v="0"/>
    <n v="0"/>
    <b v="0"/>
    <s v="games/video games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n v="34.88095238095238"/>
    <s v="US"/>
    <s v="USD"/>
    <n v="1334326635"/>
    <n v="1329146235"/>
    <b v="0"/>
    <n v="21"/>
    <b v="0"/>
    <s v="games/video games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n v="15"/>
    <s v="US"/>
    <s v="USD"/>
    <n v="1479495790"/>
    <n v="1476900190"/>
    <b v="0"/>
    <n v="3"/>
    <b v="0"/>
    <s v="games/video games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n v="23.181818181818183"/>
    <s v="US"/>
    <s v="USD"/>
    <n v="1354919022"/>
    <n v="1352327022"/>
    <b v="0"/>
    <n v="11"/>
    <b v="0"/>
    <s v="games/video games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n v="1"/>
    <s v="US"/>
    <s v="USD"/>
    <n v="1452228790"/>
    <n v="1449636790"/>
    <b v="0"/>
    <n v="1"/>
    <b v="0"/>
    <s v="games/video games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n v="100.23371794871794"/>
    <s v="US"/>
    <s v="USD"/>
    <n v="1421656200"/>
    <n v="1416507211"/>
    <b v="0"/>
    <n v="312"/>
    <b v="0"/>
    <s v="games/video games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n v="5"/>
    <s v="GB"/>
    <s v="GBP"/>
    <n v="1408058820"/>
    <n v="1405466820"/>
    <b v="0"/>
    <n v="1"/>
    <b v="0"/>
    <s v="games/video games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n v="3.3333333333333335"/>
    <s v="GB"/>
    <s v="GBP"/>
    <n v="1381306687"/>
    <n v="1378714687"/>
    <b v="0"/>
    <n v="3"/>
    <b v="0"/>
    <s v="games/video games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n v="13.25"/>
    <s v="US"/>
    <s v="USD"/>
    <n v="1459352495"/>
    <n v="1456764095"/>
    <b v="0"/>
    <n v="4"/>
    <b v="0"/>
    <s v="games/video games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n v="3.5704000000000004E-4"/>
    <x v="2"/>
    <n v="17.852"/>
    <s v="US"/>
    <s v="USD"/>
    <n v="1339273208"/>
    <n v="1334089208"/>
    <b v="0"/>
    <n v="10"/>
    <b v="0"/>
    <s v="games/video games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n v="8.3000000000000004E-2"/>
    <x v="2"/>
    <n v="10.375"/>
    <s v="DE"/>
    <s v="EUR"/>
    <n v="1451053313"/>
    <n v="1448461313"/>
    <b v="0"/>
    <n v="8"/>
    <b v="0"/>
    <s v="games/video games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n v="36.333333333333336"/>
    <s v="AU"/>
    <s v="AUD"/>
    <n v="1396666779"/>
    <n v="1394078379"/>
    <b v="0"/>
    <n v="3"/>
    <b v="0"/>
    <s v="games/video games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n v="5"/>
    <s v="US"/>
    <s v="USD"/>
    <n v="1396810864"/>
    <n v="1395687664"/>
    <b v="0"/>
    <n v="1"/>
    <b v="0"/>
    <s v="games/video games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n v="0"/>
    <x v="2"/>
    <e v="#DIV/0!"/>
    <s v="US"/>
    <s v="USD"/>
    <n v="1319835400"/>
    <n v="1315947400"/>
    <b v="0"/>
    <n v="0"/>
    <b v="0"/>
    <s v="games/video games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n v="1.16E-4"/>
    <x v="2"/>
    <n v="5.8"/>
    <s v="US"/>
    <s v="USD"/>
    <n v="1457904316"/>
    <n v="1455315916"/>
    <b v="0"/>
    <n v="5"/>
    <b v="0"/>
    <s v="games/video games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e v="#DIV/0!"/>
    <s v="GB"/>
    <s v="GBP"/>
    <n v="1369932825"/>
    <n v="1368723225"/>
    <b v="0"/>
    <n v="0"/>
    <b v="0"/>
    <s v="games/video games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n v="3.6666666666666665"/>
    <s v="US"/>
    <s v="USD"/>
    <n v="1397910848"/>
    <n v="1395318848"/>
    <b v="0"/>
    <n v="3"/>
    <b v="0"/>
    <s v="games/video games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n v="60.714285714285715"/>
    <s v="US"/>
    <s v="USD"/>
    <n v="1430409651"/>
    <n v="1427817651"/>
    <b v="0"/>
    <n v="7"/>
    <b v="0"/>
    <s v="games/mobile games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e v="#DIV/0!"/>
    <s v="GB"/>
    <s v="GBP"/>
    <n v="1443193130"/>
    <n v="1438009130"/>
    <b v="0"/>
    <n v="0"/>
    <b v="0"/>
    <s v="games/mobile games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n v="5.0000000000000001E-3"/>
    <x v="2"/>
    <n v="5"/>
    <s v="US"/>
    <s v="USD"/>
    <n v="1468482694"/>
    <n v="1465890694"/>
    <b v="0"/>
    <n v="2"/>
    <b v="0"/>
    <s v="games/mobile games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n v="25.434782608695652"/>
    <s v="US"/>
    <s v="USD"/>
    <n v="1416000600"/>
    <n v="1413318600"/>
    <b v="0"/>
    <n v="23"/>
    <b v="0"/>
    <s v="games/mobile games"/>
    <x v="6"/>
    <s v="mobile games"/>
    <x v="1127"/>
    <x v="1127"/>
  </r>
  <r>
    <n v="1128"/>
    <s v="Flying Turds"/>
    <s v="#havingfunFTW"/>
    <n v="1000"/>
    <n v="1"/>
    <n v="1E-3"/>
    <x v="2"/>
    <n v="1"/>
    <s v="GB"/>
    <s v="GBP"/>
    <n v="1407425717"/>
    <n v="1404833717"/>
    <b v="0"/>
    <n v="1"/>
    <b v="0"/>
    <s v="games/mobile games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n v="10.5"/>
    <s v="US"/>
    <s v="USD"/>
    <n v="1465107693"/>
    <n v="1462515693"/>
    <b v="0"/>
    <n v="2"/>
    <b v="0"/>
    <s v="games/mobile games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n v="3.6666666666666665"/>
    <s v="US"/>
    <s v="USD"/>
    <n v="1416963300"/>
    <n v="1411775700"/>
    <b v="0"/>
    <n v="3"/>
    <b v="0"/>
    <s v="games/mobile games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e v="#DIV/0!"/>
    <s v="AU"/>
    <s v="AUD"/>
    <n v="1450993668"/>
    <n v="1448401668"/>
    <b v="0"/>
    <n v="0"/>
    <b v="0"/>
    <s v="games/mobile games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n v="0.14380000000000001"/>
    <x v="2"/>
    <n v="110.61538461538461"/>
    <s v="CA"/>
    <s v="CAD"/>
    <n v="1483238771"/>
    <n v="1480646771"/>
    <b v="0"/>
    <n v="13"/>
    <b v="0"/>
    <s v="games/mobile games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n v="20"/>
    <s v="GB"/>
    <s v="GBP"/>
    <n v="1406799981"/>
    <n v="1404207981"/>
    <b v="0"/>
    <n v="1"/>
    <b v="0"/>
    <s v="games/mobile games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n v="1"/>
    <s v="AU"/>
    <s v="AUD"/>
    <n v="1417235580"/>
    <n v="1416034228"/>
    <b v="0"/>
    <n v="1"/>
    <b v="0"/>
    <s v="games/mobile games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n v="50"/>
    <s v="DE"/>
    <s v="EUR"/>
    <n v="1470527094"/>
    <n v="1467935094"/>
    <b v="0"/>
    <n v="1"/>
    <b v="0"/>
    <s v="games/mobile games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n v="45"/>
    <s v="FR"/>
    <s v="EUR"/>
    <n v="1450541229"/>
    <n v="1447949229"/>
    <b v="0"/>
    <n v="6"/>
    <b v="0"/>
    <s v="games/mobile games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n v="253.2051282051282"/>
    <s v="US"/>
    <s v="USD"/>
    <n v="1461440421"/>
    <n v="1458848421"/>
    <b v="0"/>
    <n v="39"/>
    <b v="0"/>
    <s v="games/mobile games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n v="31.25"/>
    <s v="US"/>
    <s v="USD"/>
    <n v="1485035131"/>
    <n v="1483307131"/>
    <b v="0"/>
    <n v="4"/>
    <b v="0"/>
    <s v="games/mobile games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n v="5"/>
    <s v="US"/>
    <s v="USD"/>
    <n v="1420100426"/>
    <n v="1417508426"/>
    <b v="0"/>
    <n v="1"/>
    <b v="0"/>
    <s v="games/mobile games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e v="#DIV/0!"/>
    <s v="GB"/>
    <s v="GBP"/>
    <n v="1438859121"/>
    <n v="1436267121"/>
    <b v="0"/>
    <n v="0"/>
    <b v="0"/>
    <s v="games/mobile games"/>
    <x v="6"/>
    <s v="mobile games"/>
    <x v="1140"/>
    <x v="1140"/>
  </r>
  <r>
    <n v="1141"/>
    <s v="Arena Z - Zombie Survival"/>
    <s v="I think this will be a great game!"/>
    <n v="500"/>
    <n v="0"/>
    <n v="0"/>
    <x v="2"/>
    <e v="#DIV/0!"/>
    <s v="DE"/>
    <s v="EUR"/>
    <n v="1436460450"/>
    <n v="1433868450"/>
    <b v="0"/>
    <n v="0"/>
    <b v="0"/>
    <s v="games/mobile games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e v="#DIV/0!"/>
    <s v="US"/>
    <s v="USD"/>
    <n v="1424131727"/>
    <n v="1421539727"/>
    <b v="0"/>
    <n v="0"/>
    <b v="0"/>
    <s v="games/mobile games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n v="23.25"/>
    <s v="US"/>
    <s v="USD"/>
    <n v="1450327126"/>
    <n v="1447735126"/>
    <b v="0"/>
    <n v="8"/>
    <b v="0"/>
    <s v="games/mobile games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e v="#DIV/0!"/>
    <s v="US"/>
    <s v="USD"/>
    <n v="1430281320"/>
    <n v="1427689320"/>
    <b v="0"/>
    <n v="0"/>
    <b v="0"/>
    <s v="food/food trucks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n v="1.25E-3"/>
    <x v="2"/>
    <n v="100"/>
    <s v="US"/>
    <s v="USD"/>
    <n v="1412272592"/>
    <n v="1407088592"/>
    <b v="0"/>
    <n v="1"/>
    <b v="0"/>
    <s v="food/food trucks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n v="44.166666666666664"/>
    <s v="US"/>
    <s v="USD"/>
    <n v="1399071173"/>
    <n v="1395787973"/>
    <b v="0"/>
    <n v="12"/>
    <b v="0"/>
    <s v="food/food trucks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e v="#DIV/0!"/>
    <s v="CA"/>
    <s v="CAD"/>
    <n v="1413760783"/>
    <n v="1408576783"/>
    <b v="0"/>
    <n v="0"/>
    <b v="0"/>
    <s v="food/food trucks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n v="4.8666666666666667E-3"/>
    <x v="2"/>
    <n v="24.333333333333332"/>
    <s v="US"/>
    <s v="USD"/>
    <n v="1480568781"/>
    <n v="1477973181"/>
    <b v="0"/>
    <n v="3"/>
    <b v="0"/>
    <s v="food/food trucks"/>
    <x v="7"/>
    <s v="food trucks"/>
    <x v="1148"/>
    <x v="1148"/>
  </r>
  <r>
    <n v="1149"/>
    <s v="The Floridian Food Truck"/>
    <s v="Bringing culturally diverse Floridian cuisine to the people!"/>
    <n v="50000"/>
    <n v="75"/>
    <n v="1.5E-3"/>
    <x v="2"/>
    <n v="37.5"/>
    <s v="US"/>
    <s v="USD"/>
    <n v="1466096566"/>
    <n v="1463504566"/>
    <b v="0"/>
    <n v="2"/>
    <b v="0"/>
    <s v="food/food trucks"/>
    <x v="7"/>
    <s v="food trucks"/>
    <x v="1149"/>
    <x v="1149"/>
  </r>
  <r>
    <n v="1150"/>
    <s v="Chef Po's Food Truck"/>
    <s v="Bringing delicious authentic and fusion Taiwanese Food to the West Coast."/>
    <n v="2500"/>
    <n v="252"/>
    <n v="0.1008"/>
    <x v="2"/>
    <n v="42"/>
    <s v="US"/>
    <s v="USD"/>
    <n v="1452293675"/>
    <n v="1447109675"/>
    <b v="0"/>
    <n v="6"/>
    <b v="0"/>
    <s v="food/food trucks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e v="#DIV/0!"/>
    <s v="US"/>
    <s v="USD"/>
    <n v="1441592863"/>
    <n v="1439000863"/>
    <b v="0"/>
    <n v="0"/>
    <b v="0"/>
    <s v="food/food trucks"/>
    <x v="7"/>
    <s v="food trucks"/>
    <x v="1151"/>
    <x v="1151"/>
  </r>
  <r>
    <n v="1152"/>
    <s v="Peruvian King Food Truck"/>
    <s v="Peruvian food truck with an LA twist."/>
    <n v="16000"/>
    <n v="911"/>
    <n v="5.6937500000000002E-2"/>
    <x v="2"/>
    <n v="60.733333333333334"/>
    <s v="US"/>
    <s v="USD"/>
    <n v="1431709312"/>
    <n v="1429117312"/>
    <b v="0"/>
    <n v="15"/>
    <b v="0"/>
    <s v="food/food trucks"/>
    <x v="7"/>
    <s v="food trucks"/>
    <x v="1152"/>
    <x v="1152"/>
  </r>
  <r>
    <n v="1153"/>
    <s v="The Cold Spot Mobile Trailer"/>
    <s v="A mobile concession trailer for snow cones, ice cream, smoothies and more"/>
    <n v="8000"/>
    <n v="50"/>
    <n v="6.2500000000000003E-3"/>
    <x v="2"/>
    <n v="50"/>
    <s v="US"/>
    <s v="USD"/>
    <n v="1434647305"/>
    <n v="1432055305"/>
    <b v="0"/>
    <n v="1"/>
    <b v="0"/>
    <s v="food/food trucks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n v="108.33333333333333"/>
    <s v="US"/>
    <s v="USD"/>
    <n v="1441507006"/>
    <n v="1438915006"/>
    <b v="0"/>
    <n v="3"/>
    <b v="0"/>
    <s v="food/food trucks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n v="23.5"/>
    <s v="US"/>
    <s v="USD"/>
    <n v="1408040408"/>
    <n v="1405448408"/>
    <b v="0"/>
    <n v="8"/>
    <b v="0"/>
    <s v="food/food trucks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e v="#DIV/0!"/>
    <s v="US"/>
    <s v="USD"/>
    <n v="1424742162"/>
    <n v="1422150162"/>
    <b v="0"/>
    <n v="0"/>
    <b v="0"/>
    <s v="food/food trucks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n v="50.333333333333336"/>
    <s v="US"/>
    <s v="USD"/>
    <n v="1417795480"/>
    <n v="1412607880"/>
    <b v="0"/>
    <n v="3"/>
    <b v="0"/>
    <s v="food/food trucks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n v="11.666666666666666"/>
    <s v="US"/>
    <s v="USD"/>
    <n v="1418091128"/>
    <n v="1415499128"/>
    <b v="0"/>
    <n v="3"/>
    <b v="0"/>
    <s v="food/food trucks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e v="#DIV/0!"/>
    <s v="US"/>
    <s v="USD"/>
    <n v="1435679100"/>
    <n v="1433006765"/>
    <b v="0"/>
    <n v="0"/>
    <b v="0"/>
    <s v="food/food trucks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n v="60.789473684210527"/>
    <s v="US"/>
    <s v="USD"/>
    <n v="1427510586"/>
    <n v="1424922186"/>
    <b v="0"/>
    <n v="19"/>
    <b v="0"/>
    <s v="food/food trucks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e v="#DIV/0!"/>
    <s v="US"/>
    <s v="USD"/>
    <n v="1432047989"/>
    <n v="1430233589"/>
    <b v="0"/>
    <n v="0"/>
    <b v="0"/>
    <s v="food/food trucks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n v="17.5"/>
    <s v="US"/>
    <s v="USD"/>
    <n v="1411662264"/>
    <n v="1408983864"/>
    <b v="0"/>
    <n v="2"/>
    <b v="0"/>
    <s v="food/food trucks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e v="#DIV/0!"/>
    <s v="US"/>
    <s v="USD"/>
    <n v="1407604920"/>
    <n v="1405012920"/>
    <b v="0"/>
    <n v="0"/>
    <b v="0"/>
    <s v="food/food trucks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e v="#DIV/0!"/>
    <s v="US"/>
    <s v="USD"/>
    <n v="1466270582"/>
    <n v="1463678582"/>
    <b v="0"/>
    <n v="0"/>
    <b v="0"/>
    <s v="food/food trucks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n v="82.82"/>
    <s v="US"/>
    <s v="USD"/>
    <n v="1404623330"/>
    <n v="1401685730"/>
    <b v="0"/>
    <n v="25"/>
    <b v="0"/>
    <s v="food/food trucks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n v="358.875"/>
    <s v="US"/>
    <s v="USD"/>
    <n v="1435291200"/>
    <n v="1432640342"/>
    <b v="0"/>
    <n v="8"/>
    <b v="0"/>
    <s v="food/food trucks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n v="61.1875"/>
    <s v="US"/>
    <s v="USD"/>
    <n v="1410543495"/>
    <n v="1407865095"/>
    <b v="0"/>
    <n v="16"/>
    <b v="0"/>
    <s v="food/food trucks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n v="340"/>
    <s v="US"/>
    <s v="USD"/>
    <n v="1474507065"/>
    <n v="1471915065"/>
    <b v="0"/>
    <n v="3"/>
    <b v="0"/>
    <s v="food/food trucks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n v="5.666666666666667"/>
    <s v="US"/>
    <s v="USD"/>
    <n v="1424593763"/>
    <n v="1422001763"/>
    <b v="0"/>
    <n v="3"/>
    <b v="0"/>
    <s v="food/food trucks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n v="50"/>
    <s v="GB"/>
    <s v="GBP"/>
    <n v="1433021171"/>
    <n v="1430429171"/>
    <b v="0"/>
    <n v="2"/>
    <b v="0"/>
    <s v="food/food trucks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n v="1E-3"/>
    <x v="2"/>
    <n v="25"/>
    <s v="US"/>
    <s v="USD"/>
    <n v="1415909927"/>
    <n v="1414351127"/>
    <b v="0"/>
    <n v="1"/>
    <b v="0"/>
    <s v="food/food trucks"/>
    <x v="7"/>
    <s v="food trucks"/>
    <x v="1171"/>
    <x v="1171"/>
  </r>
  <r>
    <n v="1172"/>
    <s v="let your dayz take you to the dogs."/>
    <s v="Bringing YOUR favorite dog recipes to the streets."/>
    <n v="9000"/>
    <n v="0"/>
    <n v="0"/>
    <x v="2"/>
    <e v="#DIV/0!"/>
    <s v="US"/>
    <s v="USD"/>
    <n v="1408551752"/>
    <n v="1405959752"/>
    <b v="0"/>
    <n v="0"/>
    <b v="0"/>
    <s v="food/food trucks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n v="30"/>
    <s v="US"/>
    <s v="USD"/>
    <n v="1438576057"/>
    <n v="1435552057"/>
    <b v="0"/>
    <n v="1"/>
    <b v="0"/>
    <s v="food/food trucks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n v="46.631578947368418"/>
    <s v="US"/>
    <s v="USD"/>
    <n v="1462738327"/>
    <n v="1460146327"/>
    <b v="0"/>
    <n v="19"/>
    <b v="0"/>
    <s v="food/food trucks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n v="65"/>
    <s v="US"/>
    <s v="USD"/>
    <n v="1436981339"/>
    <n v="1434389339"/>
    <b v="0"/>
    <n v="9"/>
    <b v="0"/>
    <s v="food/food trucks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n v="10"/>
    <s v="AU"/>
    <s v="AUD"/>
    <n v="1488805200"/>
    <n v="1484094498"/>
    <b v="0"/>
    <n v="1"/>
    <b v="0"/>
    <s v="food/food trucks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e v="#DIV/0!"/>
    <s v="GB"/>
    <s v="GBP"/>
    <n v="1413388296"/>
    <n v="1410796296"/>
    <b v="0"/>
    <n v="0"/>
    <b v="0"/>
    <s v="food/food trucks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n v="5"/>
    <s v="US"/>
    <s v="USD"/>
    <n v="1408225452"/>
    <n v="1405633452"/>
    <b v="0"/>
    <n v="1"/>
    <b v="0"/>
    <s v="food/food trucks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n v="640"/>
    <s v="CA"/>
    <s v="CAD"/>
    <n v="1446052627"/>
    <n v="1443460627"/>
    <b v="0"/>
    <n v="5"/>
    <b v="0"/>
    <s v="food/food trucks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n v="69.117647058823536"/>
    <s v="US"/>
    <s v="USD"/>
    <n v="1403983314"/>
    <n v="1400786514"/>
    <b v="0"/>
    <n v="85"/>
    <b v="0"/>
    <s v="food/food trucks"/>
    <x v="7"/>
    <s v="food trucks"/>
    <x v="1180"/>
    <x v="1180"/>
  </r>
  <r>
    <n v="1181"/>
    <s v="Gringo Loco Tacos Food Truck"/>
    <s v="Bringing the best tacos to the streets of Chicago!"/>
    <n v="50000"/>
    <n v="4"/>
    <n v="8.0000000000000007E-5"/>
    <x v="2"/>
    <n v="1.3333333333333333"/>
    <s v="US"/>
    <s v="USD"/>
    <n v="1425197321"/>
    <n v="1422605321"/>
    <b v="0"/>
    <n v="3"/>
    <b v="0"/>
    <s v="food/food trucks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n v="10.5"/>
    <s v="US"/>
    <s v="USD"/>
    <n v="1484239320"/>
    <n v="1482609088"/>
    <b v="0"/>
    <n v="4"/>
    <b v="0"/>
    <s v="food/food trucks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n v="33.333333333333336"/>
    <s v="US"/>
    <s v="USD"/>
    <n v="1478059140"/>
    <n v="1476391223"/>
    <b v="0"/>
    <n v="3"/>
    <b v="0"/>
    <s v="food/food trucks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n v="61.562666666666665"/>
    <s v="GB"/>
    <s v="GBP"/>
    <n v="1486391011"/>
    <n v="1483712611"/>
    <b v="0"/>
    <n v="375"/>
    <b v="1"/>
    <s v="photography/photobooks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n v="118.73873873873873"/>
    <s v="US"/>
    <s v="USD"/>
    <n v="1433736000"/>
    <n v="1430945149"/>
    <b v="0"/>
    <n v="111"/>
    <b v="1"/>
    <s v="photography/photobooks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n v="65.081300813008127"/>
    <s v="GB"/>
    <s v="GBP"/>
    <n v="1433198520"/>
    <n v="1430340195"/>
    <b v="0"/>
    <n v="123"/>
    <b v="1"/>
    <s v="photography/photobooks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n v="130.15714285714284"/>
    <s v="US"/>
    <s v="USD"/>
    <n v="1431885600"/>
    <n v="1429133323"/>
    <b v="0"/>
    <n v="70"/>
    <b v="1"/>
    <s v="photography/photobooks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n v="1.6054999999999999"/>
    <x v="0"/>
    <n v="37.776470588235291"/>
    <s v="CA"/>
    <s v="CAD"/>
    <n v="1482943740"/>
    <n v="1481129340"/>
    <b v="0"/>
    <n v="85"/>
    <b v="1"/>
    <s v="photography/photobooks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n v="112.79069767441861"/>
    <s v="US"/>
    <s v="USD"/>
    <n v="1467242995"/>
    <n v="1465428595"/>
    <b v="0"/>
    <n v="86"/>
    <b v="1"/>
    <s v="photography/photobooks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n v="1.35"/>
    <x v="0"/>
    <n v="51.92307692307692"/>
    <s v="US"/>
    <s v="USD"/>
    <n v="1409500725"/>
    <n v="1406908725"/>
    <b v="0"/>
    <n v="13"/>
    <b v="1"/>
    <s v="photography/photobooks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n v="89.242424242424249"/>
    <s v="US"/>
    <s v="USD"/>
    <n v="1458480560"/>
    <n v="1455892160"/>
    <b v="0"/>
    <n v="33"/>
    <b v="1"/>
    <s v="photography/photobooks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n v="2.9"/>
    <x v="0"/>
    <n v="19.333333333333332"/>
    <s v="GB"/>
    <s v="GBP"/>
    <n v="1486814978"/>
    <n v="1484222978"/>
    <b v="0"/>
    <n v="15"/>
    <b v="1"/>
    <s v="photography/photobooks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n v="79.967032967032964"/>
    <s v="US"/>
    <s v="USD"/>
    <n v="1460223453"/>
    <n v="1455043053"/>
    <b v="0"/>
    <n v="273"/>
    <b v="1"/>
    <s v="photography/photobooks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n v="56.414565826330531"/>
    <s v="IE"/>
    <s v="EUR"/>
    <n v="1428493379"/>
    <n v="1425901379"/>
    <b v="0"/>
    <n v="714"/>
    <b v="1"/>
    <s v="photography/photobooks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n v="79.411764705882348"/>
    <s v="IT"/>
    <s v="EUR"/>
    <n v="1450602000"/>
    <n v="1445415653"/>
    <b v="0"/>
    <n v="170"/>
    <b v="1"/>
    <s v="photography/photobooks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n v="76.439453125"/>
    <s v="GB"/>
    <s v="GBP"/>
    <n v="1450467539"/>
    <n v="1447875539"/>
    <b v="0"/>
    <n v="512"/>
    <b v="1"/>
    <s v="photography/photobooks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n v="121"/>
    <s v="US"/>
    <s v="USD"/>
    <n v="1465797540"/>
    <n v="1463155034"/>
    <b v="0"/>
    <n v="314"/>
    <b v="1"/>
    <s v="photography/photobooks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n v="54.616766467065865"/>
    <s v="US"/>
    <s v="USD"/>
    <n v="1451530800"/>
    <n v="1448463086"/>
    <b v="0"/>
    <n v="167"/>
    <b v="1"/>
    <s v="photography/photobooks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n v="299.22222222222223"/>
    <s v="GB"/>
    <s v="GBP"/>
    <n v="1436380200"/>
    <n v="1433615400"/>
    <b v="0"/>
    <n v="9"/>
    <b v="1"/>
    <s v="photography/photobooks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n v="58.533980582524272"/>
    <s v="US"/>
    <s v="USD"/>
    <n v="1429183656"/>
    <n v="1427369256"/>
    <b v="0"/>
    <n v="103"/>
    <b v="1"/>
    <s v="photography/photobooks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n v="55.371801801801809"/>
    <s v="GB"/>
    <s v="GBP"/>
    <n v="1468593246"/>
    <n v="1466001246"/>
    <b v="0"/>
    <n v="111"/>
    <b v="1"/>
    <s v="photography/photobooks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n v="183.80442804428046"/>
    <s v="AU"/>
    <s v="AUD"/>
    <n v="1435388154"/>
    <n v="1432796154"/>
    <b v="0"/>
    <n v="271"/>
    <b v="1"/>
    <s v="photography/photobooks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n v="165.34653465346534"/>
    <s v="US"/>
    <s v="USD"/>
    <n v="1433083527"/>
    <n v="1430491527"/>
    <b v="0"/>
    <n v="101"/>
    <b v="1"/>
    <s v="photography/photobooks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n v="234.78947368421052"/>
    <s v="US"/>
    <s v="USD"/>
    <n v="1449205200"/>
    <n v="1445363833"/>
    <b v="0"/>
    <n v="57"/>
    <b v="1"/>
    <s v="photography/photobooks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n v="211.48387096774192"/>
    <s v="DE"/>
    <s v="EUR"/>
    <n v="1434197351"/>
    <n v="1431605351"/>
    <b v="0"/>
    <n v="62"/>
    <b v="1"/>
    <s v="photography/photobooks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n v="32.34375"/>
    <s v="AT"/>
    <s v="EUR"/>
    <n v="1489238940"/>
    <n v="1486406253"/>
    <b v="0"/>
    <n v="32"/>
    <b v="1"/>
    <s v="photography/photobooks"/>
    <x v="8"/>
    <s v="photobooks"/>
    <x v="1206"/>
    <x v="1206"/>
  </r>
  <r>
    <n v="1207"/>
    <s v="ITALIANA"/>
    <s v="A humanistic photo book about ancestral &amp; post-modern Italy."/>
    <n v="16700"/>
    <n v="17396"/>
    <n v="1.0416766467065868"/>
    <x v="0"/>
    <n v="123.37588652482269"/>
    <s v="IT"/>
    <s v="EUR"/>
    <n v="1459418400"/>
    <n v="1456827573"/>
    <b v="0"/>
    <n v="141"/>
    <b v="1"/>
    <s v="photography/photobooks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n v="207.06666666666666"/>
    <s v="US"/>
    <s v="USD"/>
    <n v="1458835264"/>
    <n v="1456246864"/>
    <b v="0"/>
    <n v="75"/>
    <b v="1"/>
    <s v="photography/photobooks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n v="138.2608695652174"/>
    <s v="US"/>
    <s v="USD"/>
    <n v="1488053905"/>
    <n v="1485461905"/>
    <b v="0"/>
    <n v="46"/>
    <b v="1"/>
    <s v="photography/photobooks"/>
    <x v="8"/>
    <s v="photobooks"/>
    <x v="1209"/>
    <x v="1209"/>
  </r>
  <r>
    <n v="1210"/>
    <s v="Det Andra GÃ¶teborg"/>
    <s v="En fotobok om livet i det enda andra GÃ¶teborg i vÃ¤rlden"/>
    <n v="20000"/>
    <n v="50863"/>
    <n v="2.5431499999999998"/>
    <x v="0"/>
    <n v="493.81553398058253"/>
    <s v="SE"/>
    <s v="SEK"/>
    <n v="1433106000"/>
    <n v="1431124572"/>
    <b v="0"/>
    <n v="103"/>
    <b v="1"/>
    <s v="photography/photobooks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n v="168.5"/>
    <s v="CA"/>
    <s v="CAD"/>
    <n v="1465505261"/>
    <n v="1464209261"/>
    <b v="0"/>
    <n v="6"/>
    <b v="1"/>
    <s v="photography/photobooks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n v="38.867469879518069"/>
    <s v="US"/>
    <s v="USD"/>
    <n v="1448586000"/>
    <n v="1447195695"/>
    <b v="0"/>
    <n v="83"/>
    <b v="1"/>
    <s v="photography/photobooks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n v="61.527777777777779"/>
    <s v="GB"/>
    <s v="GBP"/>
    <n v="1485886100"/>
    <n v="1482862100"/>
    <b v="0"/>
    <n v="108"/>
    <b v="1"/>
    <s v="photography/photobooks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n v="105.44"/>
    <s v="US"/>
    <s v="USD"/>
    <n v="1433880605"/>
    <n v="1428696605"/>
    <b v="0"/>
    <n v="25"/>
    <b v="1"/>
    <s v="photography/photobooks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n v="71.592003642987251"/>
    <s v="US"/>
    <s v="USD"/>
    <n v="1401487756"/>
    <n v="1398895756"/>
    <b v="0"/>
    <n v="549"/>
    <b v="1"/>
    <s v="photography/photobooks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n v="1.4570000000000001"/>
    <x v="0"/>
    <n v="91.882882882882882"/>
    <s v="US"/>
    <s v="USD"/>
    <n v="1443826980"/>
    <n v="1441032457"/>
    <b v="0"/>
    <n v="222"/>
    <b v="1"/>
    <s v="photography/photobooks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n v="148.57377049180329"/>
    <s v="US"/>
    <s v="USD"/>
    <n v="1468524340"/>
    <n v="1465932340"/>
    <b v="0"/>
    <n v="183"/>
    <b v="1"/>
    <s v="photography/photobooks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n v="174.2134831460674"/>
    <s v="US"/>
    <s v="USD"/>
    <n v="1446346800"/>
    <n v="1443714800"/>
    <b v="0"/>
    <n v="89"/>
    <b v="1"/>
    <s v="photography/photobooks"/>
    <x v="8"/>
    <s v="photobooks"/>
    <x v="1218"/>
    <x v="1218"/>
  </r>
  <r>
    <n v="1219"/>
    <s v="The Box"/>
    <s v="The Box is a fine art book of Ron Amato's innovative and seductive photography project."/>
    <n v="16350"/>
    <n v="26024"/>
    <n v="1.5916819571865444"/>
    <x v="0"/>
    <n v="102.86166007905139"/>
    <s v="US"/>
    <s v="USD"/>
    <n v="1476961513"/>
    <n v="1474369513"/>
    <b v="0"/>
    <n v="253"/>
    <b v="1"/>
    <s v="photography/photobooks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n v="1.0376666666666667"/>
    <x v="0"/>
    <n v="111.17857142857143"/>
    <s v="DE"/>
    <s v="EUR"/>
    <n v="1440515112"/>
    <n v="1437923112"/>
    <b v="0"/>
    <n v="140"/>
    <b v="1"/>
    <s v="photography/photobooks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n v="23.796213592233013"/>
    <s v="GB"/>
    <s v="GBP"/>
    <n v="1480809600"/>
    <n v="1478431488"/>
    <b v="0"/>
    <n v="103"/>
    <b v="1"/>
    <s v="photography/photobooks"/>
    <x v="8"/>
    <s v="photobooks"/>
    <x v="1221"/>
    <x v="1221"/>
  </r>
  <r>
    <n v="1222"/>
    <s v="Project Pilgrim"/>
    <s v="Project Pilgrim is my effort to work towards normalizing mental health."/>
    <n v="4000"/>
    <n v="11215"/>
    <n v="2.80375"/>
    <x v="0"/>
    <n v="81.268115942028984"/>
    <s v="CA"/>
    <s v="CAD"/>
    <n v="1459483200"/>
    <n v="1456852647"/>
    <b v="0"/>
    <n v="138"/>
    <b v="1"/>
    <s v="photography/photobooks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n v="1.1210606060606061"/>
    <x v="0"/>
    <n v="116.21465968586388"/>
    <s v="US"/>
    <s v="USD"/>
    <n v="1478754909"/>
    <n v="1476159309"/>
    <b v="0"/>
    <n v="191"/>
    <b v="1"/>
    <s v="photography/photobooks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n v="58.888888888888886"/>
    <s v="US"/>
    <s v="USD"/>
    <n v="1402060302"/>
    <n v="1396876302"/>
    <b v="0"/>
    <n v="18"/>
    <b v="0"/>
    <s v="music/world music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n v="44"/>
    <s v="US"/>
    <s v="USD"/>
    <n v="1382478278"/>
    <n v="1377294278"/>
    <b v="0"/>
    <n v="3"/>
    <b v="0"/>
    <s v="music/world music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n v="48.424999999999997"/>
    <s v="US"/>
    <s v="USD"/>
    <n v="1398042000"/>
    <n v="1395089981"/>
    <b v="0"/>
    <n v="40"/>
    <b v="0"/>
    <s v="music/world music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e v="#DIV/0!"/>
    <s v="US"/>
    <s v="USD"/>
    <n v="1407394800"/>
    <n v="1404770616"/>
    <b v="0"/>
    <n v="0"/>
    <b v="0"/>
    <s v="music/world music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n v="61.041666666666664"/>
    <s v="US"/>
    <s v="USD"/>
    <n v="1317231008"/>
    <n v="1312047008"/>
    <b v="0"/>
    <n v="24"/>
    <b v="0"/>
    <s v="music/world music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n v="25"/>
    <s v="US"/>
    <s v="USD"/>
    <n v="1334592000"/>
    <n v="1331982127"/>
    <b v="0"/>
    <n v="1"/>
    <b v="0"/>
    <s v="music/world music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e v="#DIV/0!"/>
    <s v="US"/>
    <s v="USD"/>
    <n v="1298589630"/>
    <n v="1295997630"/>
    <b v="0"/>
    <n v="0"/>
    <b v="0"/>
    <s v="music/world music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e v="#DIV/0!"/>
    <s v="US"/>
    <s v="USD"/>
    <n v="1440723600"/>
    <n v="1436394968"/>
    <b v="0"/>
    <n v="0"/>
    <b v="0"/>
    <s v="music/world music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n v="40"/>
    <s v="US"/>
    <s v="USD"/>
    <n v="1381090870"/>
    <n v="1377030070"/>
    <b v="0"/>
    <n v="1"/>
    <b v="0"/>
    <s v="music/world music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n v="19.333333333333332"/>
    <s v="US"/>
    <s v="USD"/>
    <n v="1329864374"/>
    <n v="1328049974"/>
    <b v="0"/>
    <n v="6"/>
    <b v="0"/>
    <s v="music/world music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e v="#DIV/0!"/>
    <s v="GB"/>
    <s v="GBP"/>
    <n v="1422903342"/>
    <n v="1420311342"/>
    <b v="0"/>
    <n v="0"/>
    <b v="0"/>
    <s v="music/world music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n v="35"/>
    <s v="US"/>
    <s v="USD"/>
    <n v="1387077299"/>
    <n v="1383621299"/>
    <b v="0"/>
    <n v="6"/>
    <b v="0"/>
    <s v="music/world music"/>
    <x v="4"/>
    <s v="world music"/>
    <x v="1235"/>
    <x v="1235"/>
  </r>
  <r>
    <n v="1236"/>
    <s v="&quot;Volando&quot; CD Release (Canceled)"/>
    <s v="Raising money to give the musicians their due."/>
    <n v="2500"/>
    <n v="0"/>
    <n v="0"/>
    <x v="1"/>
    <e v="#DIV/0!"/>
    <s v="US"/>
    <s v="USD"/>
    <n v="1343491200"/>
    <n v="1342801164"/>
    <b v="0"/>
    <n v="0"/>
    <b v="0"/>
    <s v="music/world music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e v="#DIV/0!"/>
    <s v="US"/>
    <s v="USD"/>
    <n v="1345790865"/>
    <n v="1344062865"/>
    <b v="0"/>
    <n v="0"/>
    <b v="0"/>
    <s v="music/world music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n v="59.333333333333336"/>
    <s v="US"/>
    <s v="USD"/>
    <n v="1312641536"/>
    <n v="1310049536"/>
    <b v="0"/>
    <n v="3"/>
    <b v="0"/>
    <s v="music/world music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n v="0"/>
    <x v="1"/>
    <e v="#DIV/0!"/>
    <s v="US"/>
    <s v="USD"/>
    <n v="1325804767"/>
    <n v="1323212767"/>
    <b v="0"/>
    <n v="0"/>
    <b v="0"/>
    <s v="music/world music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n v="30.125"/>
    <s v="US"/>
    <s v="USD"/>
    <n v="1373665860"/>
    <n v="1368579457"/>
    <b v="0"/>
    <n v="8"/>
    <b v="0"/>
    <s v="music/world music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n v="74.617647058823536"/>
    <s v="US"/>
    <s v="USD"/>
    <n v="1414994340"/>
    <n v="1413057980"/>
    <b v="0"/>
    <n v="34"/>
    <b v="0"/>
    <s v="music/world music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n v="5"/>
    <s v="US"/>
    <s v="USD"/>
    <n v="1315747080"/>
    <n v="1314417502"/>
    <b v="0"/>
    <n v="1"/>
    <b v="0"/>
    <s v="music/world music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n v="44.5"/>
    <s v="US"/>
    <s v="USD"/>
    <n v="1310158800"/>
    <n v="1304888771"/>
    <b v="0"/>
    <n v="38"/>
    <b v="0"/>
    <s v="music/world music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n v="46.133333333333333"/>
    <s v="US"/>
    <s v="USD"/>
    <n v="1366664400"/>
    <n v="1363981723"/>
    <b v="1"/>
    <n v="45"/>
    <b v="1"/>
    <s v="music/rock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n v="141.47058823529412"/>
    <s v="US"/>
    <s v="USD"/>
    <n v="1402755834"/>
    <n v="1400163834"/>
    <b v="1"/>
    <n v="17"/>
    <b v="1"/>
    <s v="music/rock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n v="75.483870967741936"/>
    <s v="US"/>
    <s v="USD"/>
    <n v="1323136949"/>
    <n v="1319245349"/>
    <b v="1"/>
    <n v="31"/>
    <b v="1"/>
    <s v="music/rock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n v="1.2214285714285715"/>
    <x v="0"/>
    <n v="85.5"/>
    <s v="US"/>
    <s v="USD"/>
    <n v="1367823655"/>
    <n v="1365231655"/>
    <b v="1"/>
    <n v="50"/>
    <b v="1"/>
    <s v="music/rock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n v="1.5164"/>
    <x v="0"/>
    <n v="64.254237288135599"/>
    <s v="US"/>
    <s v="USD"/>
    <n v="1402642740"/>
    <n v="1399563953"/>
    <b v="1"/>
    <n v="59"/>
    <b v="1"/>
    <s v="music/rock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n v="64.46913580246914"/>
    <s v="US"/>
    <s v="USD"/>
    <n v="1341683211"/>
    <n v="1339091211"/>
    <b v="1"/>
    <n v="81"/>
    <b v="1"/>
    <s v="music/rock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n v="118.2007874015748"/>
    <s v="US"/>
    <s v="USD"/>
    <n v="1410017131"/>
    <n v="1406129131"/>
    <b v="1"/>
    <n v="508"/>
    <b v="1"/>
    <s v="music/rock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n v="1.018"/>
    <x v="0"/>
    <n v="82.540540540540547"/>
    <s v="US"/>
    <s v="USD"/>
    <n v="1316979167"/>
    <n v="1311795167"/>
    <b v="1"/>
    <n v="74"/>
    <b v="1"/>
    <s v="music/rock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n v="34.170212765957444"/>
    <s v="US"/>
    <s v="USD"/>
    <n v="1382658169"/>
    <n v="1380238969"/>
    <b v="1"/>
    <n v="141"/>
    <b v="1"/>
    <s v="music/rock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n v="42.73322081575246"/>
    <s v="US"/>
    <s v="USD"/>
    <n v="1409770107"/>
    <n v="1407178107"/>
    <b v="1"/>
    <n v="711"/>
    <b v="1"/>
    <s v="music/rock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n v="94.489361702127653"/>
    <s v="US"/>
    <s v="USD"/>
    <n v="1293857940"/>
    <n v="1288968886"/>
    <b v="1"/>
    <n v="141"/>
    <b v="1"/>
    <s v="music/rock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n v="55.697247706422019"/>
    <s v="US"/>
    <s v="USD"/>
    <n v="1385932652"/>
    <n v="1383337052"/>
    <b v="1"/>
    <n v="109"/>
    <b v="1"/>
    <s v="music/rock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n v="98.030831024930734"/>
    <s v="US"/>
    <s v="USD"/>
    <n v="1329084231"/>
    <n v="1326492231"/>
    <b v="1"/>
    <n v="361"/>
    <b v="1"/>
    <s v="music/rock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n v="92.102272727272734"/>
    <s v="US"/>
    <s v="USD"/>
    <n v="1301792590"/>
    <n v="1297562590"/>
    <b v="1"/>
    <n v="176"/>
    <b v="1"/>
    <s v="music/rock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n v="38.175462686567165"/>
    <s v="US"/>
    <s v="USD"/>
    <n v="1377960012"/>
    <n v="1375368012"/>
    <b v="1"/>
    <n v="670"/>
    <b v="1"/>
    <s v="music/rock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n v="1.0424"/>
    <x v="0"/>
    <n v="27.145833333333332"/>
    <s v="US"/>
    <s v="USD"/>
    <n v="1402286340"/>
    <n v="1399504664"/>
    <b v="1"/>
    <n v="96"/>
    <b v="1"/>
    <s v="music/rock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n v="50.689189189189186"/>
    <s v="US"/>
    <s v="USD"/>
    <n v="1393445620"/>
    <n v="1390853620"/>
    <b v="1"/>
    <n v="74"/>
    <b v="1"/>
    <s v="music/rock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n v="1.0125"/>
    <x v="0"/>
    <n v="38.942307692307693"/>
    <s v="US"/>
    <s v="USD"/>
    <n v="1390983227"/>
    <n v="1388391227"/>
    <b v="1"/>
    <n v="52"/>
    <b v="1"/>
    <s v="music/rock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n v="77.638095238095232"/>
    <s v="CA"/>
    <s v="CAD"/>
    <n v="1392574692"/>
    <n v="1389982692"/>
    <b v="1"/>
    <n v="105"/>
    <b v="1"/>
    <s v="music/rock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n v="1.19"/>
    <x v="0"/>
    <n v="43.536585365853661"/>
    <s v="US"/>
    <s v="USD"/>
    <n v="1396054800"/>
    <n v="1393034470"/>
    <b v="1"/>
    <n v="41"/>
    <b v="1"/>
    <s v="music/rock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n v="31.823529411764707"/>
    <s v="US"/>
    <s v="USD"/>
    <n v="1383062083"/>
    <n v="1380556483"/>
    <b v="1"/>
    <n v="34"/>
    <b v="1"/>
    <s v="music/rock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n v="63.184393939393942"/>
    <s v="US"/>
    <s v="USD"/>
    <n v="1291131815"/>
    <n v="1287071015"/>
    <b v="1"/>
    <n v="66"/>
    <b v="1"/>
    <s v="music/rock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n v="1.0047368421052632"/>
    <x v="0"/>
    <n v="190.9"/>
    <s v="US"/>
    <s v="USD"/>
    <n v="1389474145"/>
    <n v="1386882145"/>
    <b v="1"/>
    <n v="50"/>
    <b v="1"/>
    <s v="music/rock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n v="140.85534591194968"/>
    <s v="US"/>
    <s v="USD"/>
    <n v="1374674558"/>
    <n v="1372082558"/>
    <b v="1"/>
    <n v="159"/>
    <b v="1"/>
    <s v="music/rock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n v="76.92307692307692"/>
    <s v="US"/>
    <s v="USD"/>
    <n v="1379708247"/>
    <n v="1377116247"/>
    <b v="1"/>
    <n v="182"/>
    <b v="1"/>
    <s v="music/rock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n v="99.15533980582525"/>
    <s v="US"/>
    <s v="USD"/>
    <n v="1460764800"/>
    <n v="1458157512"/>
    <b v="1"/>
    <n v="206"/>
    <b v="1"/>
    <s v="music/rock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n v="1.1472"/>
    <x v="0"/>
    <n v="67.881656804733723"/>
    <s v="US"/>
    <s v="USD"/>
    <n v="1332704042"/>
    <n v="1327523642"/>
    <b v="1"/>
    <n v="169"/>
    <b v="1"/>
    <s v="music/rock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n v="246.29032258064515"/>
    <s v="US"/>
    <s v="USD"/>
    <n v="1384363459"/>
    <n v="1381767859"/>
    <b v="1"/>
    <n v="31"/>
    <b v="1"/>
    <s v="music/rock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n v="189.28571428571428"/>
    <s v="US"/>
    <s v="USD"/>
    <n v="1276574400"/>
    <n v="1270576379"/>
    <b v="1"/>
    <n v="28"/>
    <b v="1"/>
    <s v="music/rock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n v="76.666666666666671"/>
    <s v="CA"/>
    <s v="CAD"/>
    <n v="1409506291"/>
    <n v="1406914291"/>
    <b v="1"/>
    <n v="54"/>
    <b v="1"/>
    <s v="music/rock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n v="82.963254817987149"/>
    <s v="US"/>
    <s v="USD"/>
    <n v="1346344425"/>
    <n v="1343320425"/>
    <b v="1"/>
    <n v="467"/>
    <b v="1"/>
    <s v="music/rock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n v="62.522107969151669"/>
    <s v="US"/>
    <s v="USD"/>
    <n v="1375908587"/>
    <n v="1372884587"/>
    <b v="1"/>
    <n v="389"/>
    <b v="1"/>
    <s v="music/rock"/>
    <x v="4"/>
    <s v="rock"/>
    <x v="1275"/>
    <x v="1275"/>
  </r>
  <r>
    <n v="1276"/>
    <s v="MR. DREAM GOES TO JAIL"/>
    <s v="Sponsor this Brooklyn punk band's debut seven-inch, MR. DREAM GOES TO JAIL."/>
    <n v="3000"/>
    <n v="3132.63"/>
    <n v="1.0442100000000001"/>
    <x v="0"/>
    <n v="46.06808823529412"/>
    <s v="US"/>
    <s v="USD"/>
    <n v="1251777600"/>
    <n v="1247504047"/>
    <b v="1"/>
    <n v="68"/>
    <b v="1"/>
    <s v="music/rock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n v="38.543946731234868"/>
    <s v="US"/>
    <s v="USD"/>
    <n v="1346765347"/>
    <n v="1343741347"/>
    <b v="1"/>
    <n v="413"/>
    <b v="1"/>
    <s v="music/rock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n v="53.005263157894738"/>
    <s v="US"/>
    <s v="USD"/>
    <n v="1403661600"/>
    <n v="1401196766"/>
    <b v="1"/>
    <n v="190"/>
    <b v="1"/>
    <s v="music/rock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n v="73.355396825396824"/>
    <s v="US"/>
    <s v="USD"/>
    <n v="1395624170"/>
    <n v="1392171770"/>
    <b v="1"/>
    <n v="189"/>
    <b v="1"/>
    <s v="music/rock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n v="127.97523076923076"/>
    <s v="US"/>
    <s v="USD"/>
    <n v="1299003054"/>
    <n v="1291227054"/>
    <b v="1"/>
    <n v="130"/>
    <b v="1"/>
    <s v="music/rock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n v="104.72972972972973"/>
    <s v="US"/>
    <s v="USD"/>
    <n v="1375033836"/>
    <n v="1373305836"/>
    <b v="1"/>
    <n v="74"/>
    <b v="1"/>
    <s v="music/rock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n v="67.671532846715323"/>
    <s v="US"/>
    <s v="USD"/>
    <n v="1386565140"/>
    <n v="1383909855"/>
    <b v="1"/>
    <n v="274"/>
    <b v="1"/>
    <s v="music/rock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n v="2.1105"/>
    <x v="0"/>
    <n v="95.931818181818187"/>
    <s v="US"/>
    <s v="USD"/>
    <n v="1362974400"/>
    <n v="1360948389"/>
    <b v="1"/>
    <n v="22"/>
    <b v="1"/>
    <s v="music/rock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n v="65.161290322580641"/>
    <s v="US"/>
    <s v="USD"/>
    <n v="1483203540"/>
    <n v="1481175482"/>
    <b v="0"/>
    <n v="31"/>
    <b v="1"/>
    <s v="theater/plays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n v="32.269841269841272"/>
    <s v="GB"/>
    <s v="GBP"/>
    <n v="1434808775"/>
    <n v="1433512775"/>
    <b v="0"/>
    <n v="63"/>
    <b v="1"/>
    <s v="theater/plays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n v="81.25"/>
    <s v="GB"/>
    <s v="GBP"/>
    <n v="1424181600"/>
    <n v="1423041227"/>
    <b v="0"/>
    <n v="20"/>
    <b v="1"/>
    <s v="theater/plays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n v="24.2"/>
    <s v="GB"/>
    <s v="GBP"/>
    <n v="1434120856"/>
    <n v="1428936856"/>
    <b v="0"/>
    <n v="25"/>
    <b v="1"/>
    <s v="theater/plays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n v="65.868852459016395"/>
    <s v="US"/>
    <s v="USD"/>
    <n v="1470801600"/>
    <n v="1468122163"/>
    <b v="0"/>
    <n v="61"/>
    <b v="1"/>
    <s v="theater/plays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n v="1.2506666666666666"/>
    <x v="0"/>
    <n v="36.07692307692308"/>
    <s v="US"/>
    <s v="USD"/>
    <n v="1483499645"/>
    <n v="1480907645"/>
    <b v="0"/>
    <n v="52"/>
    <b v="1"/>
    <s v="theater/plays"/>
    <x v="1"/>
    <s v="plays"/>
    <x v="1289"/>
    <x v="1289"/>
  </r>
  <r>
    <n v="1290"/>
    <s v="I Died... I Came Back, ... Whatever"/>
    <s v="Sometimes your Heart has to STOP for your Life to START."/>
    <n v="3500"/>
    <n v="3800"/>
    <n v="1.0857142857142856"/>
    <x v="0"/>
    <n v="44.186046511627907"/>
    <s v="US"/>
    <s v="USD"/>
    <n v="1429772340"/>
    <n v="1427121931"/>
    <b v="0"/>
    <n v="86"/>
    <b v="1"/>
    <s v="theater/plays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n v="104.07142857142857"/>
    <s v="US"/>
    <s v="USD"/>
    <n v="1428390000"/>
    <n v="1425224391"/>
    <b v="0"/>
    <n v="42"/>
    <b v="1"/>
    <s v="theater/plays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n v="35.96153846153846"/>
    <s v="GB"/>
    <s v="GBP"/>
    <n v="1444172340"/>
    <n v="1441822828"/>
    <b v="0"/>
    <n v="52"/>
    <b v="1"/>
    <s v="theater/plays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n v="127.79166666666667"/>
    <s v="US"/>
    <s v="USD"/>
    <n v="1447523371"/>
    <n v="1444927771"/>
    <b v="0"/>
    <n v="120"/>
    <b v="1"/>
    <s v="theater/plays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n v="1.22"/>
    <x v="0"/>
    <n v="27.727272727272727"/>
    <s v="GB"/>
    <s v="GBP"/>
    <n v="1445252400"/>
    <n v="1443696797"/>
    <b v="0"/>
    <n v="22"/>
    <b v="1"/>
    <s v="theater/plays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n v="39.828125"/>
    <s v="GB"/>
    <s v="GBP"/>
    <n v="1438189200"/>
    <n v="1435585497"/>
    <b v="0"/>
    <n v="64"/>
    <b v="1"/>
    <s v="theater/plays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n v="52.173913043478258"/>
    <s v="GB"/>
    <s v="GBP"/>
    <n v="1457914373"/>
    <n v="1456189973"/>
    <b v="0"/>
    <n v="23"/>
    <b v="1"/>
    <s v="theater/plays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n v="92.037815126050418"/>
    <s v="US"/>
    <s v="USD"/>
    <n v="1462125358"/>
    <n v="1459533358"/>
    <b v="0"/>
    <n v="238"/>
    <b v="1"/>
    <s v="theater/plays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n v="1.0465"/>
    <x v="0"/>
    <n v="63.424242424242422"/>
    <s v="GB"/>
    <s v="GBP"/>
    <n v="1461860432"/>
    <n v="1459268432"/>
    <b v="0"/>
    <n v="33"/>
    <b v="1"/>
    <s v="theater/plays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n v="1.24"/>
    <x v="0"/>
    <n v="135.625"/>
    <s v="US"/>
    <s v="USD"/>
    <n v="1436902359"/>
    <n v="1434310359"/>
    <b v="0"/>
    <n v="32"/>
    <b v="1"/>
    <s v="theater/plays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n v="168.75"/>
    <s v="US"/>
    <s v="USD"/>
    <n v="1464807420"/>
    <n v="1461427938"/>
    <b v="0"/>
    <n v="24"/>
    <b v="1"/>
    <s v="theater/plays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n v="70.862068965517238"/>
    <s v="US"/>
    <s v="USD"/>
    <n v="1437447600"/>
    <n v="1436551178"/>
    <b v="0"/>
    <n v="29"/>
    <b v="1"/>
    <s v="theater/plays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n v="50"/>
    <s v="US"/>
    <s v="USD"/>
    <n v="1480559011"/>
    <n v="1477963411"/>
    <b v="0"/>
    <n v="50"/>
    <b v="1"/>
    <s v="theater/plays"/>
    <x v="1"/>
    <s v="plays"/>
    <x v="1302"/>
    <x v="1302"/>
  </r>
  <r>
    <n v="1303"/>
    <s v="Forward Arena Theatre Company: Summer Season"/>
    <s v="Groundbreaking queer theatre."/>
    <n v="3500"/>
    <n v="4559.13"/>
    <n v="1.3026085714285716"/>
    <x v="0"/>
    <n v="42.214166666666671"/>
    <s v="GB"/>
    <s v="GBP"/>
    <n v="1469962800"/>
    <n v="1468578920"/>
    <b v="0"/>
    <n v="108"/>
    <b v="1"/>
    <s v="theater/plays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n v="152.41346153846155"/>
    <s v="GB"/>
    <s v="GBP"/>
    <n v="1489376405"/>
    <n v="1484196005"/>
    <b v="0"/>
    <n v="104"/>
    <b v="0"/>
    <s v="technology/wearables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n v="90.616279069767444"/>
    <s v="US"/>
    <s v="USD"/>
    <n v="1469122200"/>
    <n v="1466611108"/>
    <b v="0"/>
    <n v="86"/>
    <b v="0"/>
    <s v="technology/wearables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n v="201.60393258426967"/>
    <s v="US"/>
    <s v="USD"/>
    <n v="1417690734"/>
    <n v="1415098734"/>
    <b v="0"/>
    <n v="356"/>
    <b v="0"/>
    <s v="technology/wearables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n v="0.11514000000000001"/>
    <x v="1"/>
    <n v="127.93333333333334"/>
    <s v="US"/>
    <s v="USD"/>
    <n v="1455710679"/>
    <n v="1453118679"/>
    <b v="0"/>
    <n v="45"/>
    <b v="0"/>
    <s v="technology/wearables"/>
    <x v="2"/>
    <s v="wearables"/>
    <x v="1307"/>
    <x v="1307"/>
  </r>
  <r>
    <n v="1308"/>
    <s v="Boost Band: Wristband Phone Charger (Canceled)"/>
    <s v="Boost Band, a wristband that charges any device"/>
    <n v="10000"/>
    <n v="1136"/>
    <n v="0.11360000000000001"/>
    <x v="1"/>
    <n v="29.894736842105264"/>
    <s v="US"/>
    <s v="USD"/>
    <n v="1475937812"/>
    <n v="1472481812"/>
    <b v="0"/>
    <n v="38"/>
    <b v="0"/>
    <s v="technology/wearables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n v="1.1199130434782609"/>
    <x v="1"/>
    <n v="367.97142857142859"/>
    <s v="US"/>
    <s v="USD"/>
    <n v="1444943468"/>
    <n v="1441919468"/>
    <b v="0"/>
    <n v="35"/>
    <b v="0"/>
    <s v="technology/wearables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n v="0.155"/>
    <x v="1"/>
    <n v="129.16666666666666"/>
    <s v="US"/>
    <s v="USD"/>
    <n v="1471622450"/>
    <n v="1467734450"/>
    <b v="0"/>
    <n v="24"/>
    <b v="0"/>
    <s v="technology/wearables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n v="800.7"/>
    <s v="US"/>
    <s v="USD"/>
    <n v="1480536919"/>
    <n v="1477509319"/>
    <b v="0"/>
    <n v="100"/>
    <b v="0"/>
    <s v="technology/wearables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n v="28"/>
    <s v="US"/>
    <s v="USD"/>
    <n v="1429375922"/>
    <n v="1426783922"/>
    <b v="0"/>
    <n v="1"/>
    <b v="0"/>
    <s v="technology/wearables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n v="102.01639344262296"/>
    <s v="US"/>
    <s v="USD"/>
    <n v="1457024514"/>
    <n v="1454432514"/>
    <b v="0"/>
    <n v="122"/>
    <b v="0"/>
    <s v="technology/wearables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n v="184.36363636363637"/>
    <s v="US"/>
    <s v="USD"/>
    <n v="1477065860"/>
    <n v="1471881860"/>
    <b v="0"/>
    <n v="11"/>
    <b v="0"/>
    <s v="technology/wearables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n v="162.91935483870967"/>
    <s v="US"/>
    <s v="USD"/>
    <n v="1446771600"/>
    <n v="1443700648"/>
    <b v="0"/>
    <n v="248"/>
    <b v="0"/>
    <s v="technology/wearables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n v="1"/>
    <s v="US"/>
    <s v="USD"/>
    <n v="1456700709"/>
    <n v="1453676709"/>
    <b v="0"/>
    <n v="1"/>
    <b v="0"/>
    <s v="technology/wearables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n v="603.52631578947364"/>
    <s v="DK"/>
    <s v="DKK"/>
    <n v="1469109600"/>
    <n v="1464586746"/>
    <b v="0"/>
    <n v="19"/>
    <b v="0"/>
    <s v="technology/wearables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n v="45.407407407407405"/>
    <s v="US"/>
    <s v="USD"/>
    <n v="1420938172"/>
    <n v="1418346172"/>
    <b v="0"/>
    <n v="135"/>
    <b v="0"/>
    <s v="technology/wearables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n v="97.333333333333329"/>
    <s v="GB"/>
    <s v="GBP"/>
    <n v="1405094400"/>
    <n v="1403810965"/>
    <b v="0"/>
    <n v="9"/>
    <b v="0"/>
    <s v="technology/wearables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n v="167.66666666666666"/>
    <s v="NL"/>
    <s v="EUR"/>
    <n v="1483138800"/>
    <n v="1480610046"/>
    <b v="0"/>
    <n v="3"/>
    <b v="0"/>
    <s v="technology/wearables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n v="859.85714285714289"/>
    <s v="SE"/>
    <s v="SEK"/>
    <n v="1482515937"/>
    <n v="1479923937"/>
    <b v="0"/>
    <n v="7"/>
    <b v="0"/>
    <s v="technology/wearables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n v="26.5"/>
    <s v="GB"/>
    <s v="GBP"/>
    <n v="1432223125"/>
    <n v="1429631125"/>
    <b v="0"/>
    <n v="4"/>
    <b v="0"/>
    <s v="technology/wearables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n v="30.272727272727273"/>
    <s v="US"/>
    <s v="USD"/>
    <n v="1461653700"/>
    <n v="1458665146"/>
    <b v="0"/>
    <n v="44"/>
    <b v="0"/>
    <s v="technology/wearables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n v="54.666666666666664"/>
    <s v="US"/>
    <s v="USD"/>
    <n v="1476371552"/>
    <n v="1473779552"/>
    <b v="0"/>
    <n v="90"/>
    <b v="0"/>
    <s v="technology/wearables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n v="60.75"/>
    <s v="US"/>
    <s v="USD"/>
    <n v="1483063435"/>
    <n v="1480471435"/>
    <b v="0"/>
    <n v="8"/>
    <b v="0"/>
    <s v="technology/wearables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n v="102.72727272727273"/>
    <s v="US"/>
    <s v="USD"/>
    <n v="1421348428"/>
    <n v="1417460428"/>
    <b v="0"/>
    <n v="11"/>
    <b v="0"/>
    <s v="technology/wearables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n v="41.585365853658537"/>
    <s v="US"/>
    <s v="USD"/>
    <n v="1432916235"/>
    <n v="1430324235"/>
    <b v="0"/>
    <n v="41"/>
    <b v="0"/>
    <s v="technology/wearables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n v="116.53333333333333"/>
    <s v="US"/>
    <s v="USD"/>
    <n v="1476458734"/>
    <n v="1472570734"/>
    <b v="0"/>
    <n v="15"/>
    <b v="0"/>
    <s v="technology/wearables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n v="45.333333333333336"/>
    <s v="US"/>
    <s v="USD"/>
    <n v="1417501145"/>
    <n v="1414041545"/>
    <b v="0"/>
    <n v="9"/>
    <b v="0"/>
    <s v="technology/wearables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n v="157.46"/>
    <s v="US"/>
    <s v="USD"/>
    <n v="1467432000"/>
    <n v="1464763109"/>
    <b v="0"/>
    <n v="50"/>
    <b v="0"/>
    <s v="technology/wearables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n v="100.5"/>
    <s v="US"/>
    <s v="USD"/>
    <n v="1471435554"/>
    <n v="1468843554"/>
    <b v="0"/>
    <n v="34"/>
    <b v="0"/>
    <s v="technology/wearables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e v="#DIV/0!"/>
    <s v="CH"/>
    <s v="CHF"/>
    <n v="1485480408"/>
    <n v="1482888408"/>
    <b v="0"/>
    <n v="0"/>
    <b v="0"/>
    <s v="technology/wearables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e v="#DIV/0!"/>
    <s v="AU"/>
    <s v="AUD"/>
    <n v="1405478025"/>
    <n v="1402886025"/>
    <b v="0"/>
    <n v="0"/>
    <b v="0"/>
    <s v="technology/wearables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n v="51.822463768115945"/>
    <s v="US"/>
    <s v="USD"/>
    <n v="1457721287"/>
    <n v="1455129287"/>
    <b v="0"/>
    <n v="276"/>
    <b v="0"/>
    <s v="technology/wearables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n v="308.75"/>
    <s v="US"/>
    <s v="USD"/>
    <n v="1449354502"/>
    <n v="1446762502"/>
    <b v="0"/>
    <n v="16"/>
    <b v="0"/>
    <s v="technology/wearables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n v="379.22767857142856"/>
    <s v="US"/>
    <s v="USD"/>
    <n v="1418849028"/>
    <n v="1415825028"/>
    <b v="0"/>
    <n v="224"/>
    <b v="0"/>
    <s v="technology/wearables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n v="176.36428571428573"/>
    <s v="US"/>
    <s v="USD"/>
    <n v="1488549079"/>
    <n v="1485957079"/>
    <b v="0"/>
    <n v="140"/>
    <b v="0"/>
    <s v="technology/wearables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n v="66.066666666666663"/>
    <s v="US"/>
    <s v="USD"/>
    <n v="1438543033"/>
    <n v="1435951033"/>
    <b v="0"/>
    <n v="15"/>
    <b v="0"/>
    <s v="technology/wearables"/>
    <x v="2"/>
    <s v="wearables"/>
    <x v="1338"/>
    <x v="1338"/>
  </r>
  <r>
    <n v="1339"/>
    <s v="Linkoo (Canceled)"/>
    <s v="World's Smallest customizable Phone &amp; GPS Watch for kids !"/>
    <n v="50000"/>
    <n v="3317"/>
    <n v="6.6339999999999996E-2"/>
    <x v="1"/>
    <n v="89.648648648648646"/>
    <s v="US"/>
    <s v="USD"/>
    <n v="1418056315"/>
    <n v="1414164715"/>
    <b v="0"/>
    <n v="37"/>
    <b v="0"/>
    <s v="technology/wearables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n v="0"/>
    <x v="1"/>
    <e v="#DIV/0!"/>
    <s v="US"/>
    <s v="USD"/>
    <n v="1408112253"/>
    <n v="1405520253"/>
    <b v="0"/>
    <n v="0"/>
    <b v="0"/>
    <s v="technology/wearables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n v="382.39130434782606"/>
    <s v="GB"/>
    <s v="GBP"/>
    <n v="1475333917"/>
    <n v="1472569117"/>
    <b v="0"/>
    <n v="46"/>
    <b v="0"/>
    <s v="technology/wearables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n v="100"/>
    <s v="US"/>
    <s v="USD"/>
    <n v="1437161739"/>
    <n v="1434569739"/>
    <b v="0"/>
    <n v="1"/>
    <b v="0"/>
    <s v="technology/wearables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n v="158.35603715170279"/>
    <s v="US"/>
    <s v="USD"/>
    <n v="1471579140"/>
    <n v="1466512683"/>
    <b v="0"/>
    <n v="323"/>
    <b v="0"/>
    <s v="technology/wearables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n v="40.762589928057551"/>
    <s v="CA"/>
    <s v="CAD"/>
    <n v="1467313039"/>
    <n v="1464807439"/>
    <b v="0"/>
    <n v="139"/>
    <b v="1"/>
    <s v="publishing/nonfiction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n v="53.571428571428569"/>
    <s v="US"/>
    <s v="USD"/>
    <n v="1405366359"/>
    <n v="1402342359"/>
    <b v="0"/>
    <n v="7"/>
    <b v="1"/>
    <s v="publishing/nonfiction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n v="48.449664429530202"/>
    <s v="US"/>
    <s v="USD"/>
    <n v="1372297751"/>
    <n v="1369705751"/>
    <b v="0"/>
    <n v="149"/>
    <b v="1"/>
    <s v="publishing/nonfiction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n v="82.41935483870968"/>
    <s v="US"/>
    <s v="USD"/>
    <n v="1425741525"/>
    <n v="1423149525"/>
    <b v="0"/>
    <n v="31"/>
    <b v="1"/>
    <s v="publishing/nonfiction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n v="230.19230769230768"/>
    <s v="US"/>
    <s v="USD"/>
    <n v="1418904533"/>
    <n v="1416485333"/>
    <b v="0"/>
    <n v="26"/>
    <b v="1"/>
    <s v="publishing/nonfiction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n v="59.360465116279073"/>
    <s v="CA"/>
    <s v="CAD"/>
    <n v="1450249140"/>
    <n v="1447055935"/>
    <b v="0"/>
    <n v="172"/>
    <b v="1"/>
    <s v="publishing/nonfiction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n v="66.698717948717942"/>
    <s v="US"/>
    <s v="USD"/>
    <n v="1451089134"/>
    <n v="1448497134"/>
    <b v="0"/>
    <n v="78"/>
    <b v="1"/>
    <s v="publishing/nonfiction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n v="168.77500000000001"/>
    <s v="US"/>
    <s v="USD"/>
    <n v="1455299144"/>
    <n v="1452707144"/>
    <b v="0"/>
    <n v="120"/>
    <b v="1"/>
    <s v="publishing/nonfiction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n v="59.973568281938327"/>
    <s v="US"/>
    <s v="USD"/>
    <n v="1441425540"/>
    <n v="1436968366"/>
    <b v="0"/>
    <n v="227"/>
    <b v="1"/>
    <s v="publishing/nonfiction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n v="31.80952380952381"/>
    <s v="US"/>
    <s v="USD"/>
    <n v="1362960000"/>
    <n v="1359946188"/>
    <b v="0"/>
    <n v="42"/>
    <b v="1"/>
    <s v="publishing/nonfiction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n v="24.421875"/>
    <s v="GB"/>
    <s v="GBP"/>
    <n v="1465672979"/>
    <n v="1463080979"/>
    <b v="0"/>
    <n v="64"/>
    <b v="1"/>
    <s v="publishing/nonfiction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n v="25.347107438016529"/>
    <s v="GB"/>
    <s v="GBP"/>
    <n v="1354269600"/>
    <n v="1351663605"/>
    <b v="0"/>
    <n v="121"/>
    <b v="1"/>
    <s v="publishing/nonfiction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n v="71.443218390804603"/>
    <s v="US"/>
    <s v="USD"/>
    <n v="1372985760"/>
    <n v="1370393760"/>
    <b v="0"/>
    <n v="87"/>
    <b v="1"/>
    <s v="publishing/nonfiction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n v="38.553846153846152"/>
    <s v="US"/>
    <s v="USD"/>
    <n v="1362117540"/>
    <n v="1359587137"/>
    <b v="0"/>
    <n v="65"/>
    <b v="1"/>
    <s v="publishing/nonfiction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n v="68.367346938775512"/>
    <s v="US"/>
    <s v="USD"/>
    <n v="1309009323"/>
    <n v="1306417323"/>
    <b v="0"/>
    <n v="49"/>
    <b v="1"/>
    <s v="publishing/nonfiction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n v="40.210526315789473"/>
    <s v="US"/>
    <s v="USD"/>
    <n v="1309980790"/>
    <n v="1304623990"/>
    <b v="0"/>
    <n v="19"/>
    <b v="1"/>
    <s v="publishing/nonfiction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n v="1.732"/>
    <x v="0"/>
    <n v="32.074074074074076"/>
    <s v="US"/>
    <s v="USD"/>
    <n v="1343943420"/>
    <n v="1341524220"/>
    <b v="0"/>
    <n v="81"/>
    <b v="1"/>
    <s v="publishing/nonfiction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n v="28.632575757575758"/>
    <s v="GB"/>
    <s v="GBP"/>
    <n v="1403370772"/>
    <n v="1400778772"/>
    <b v="0"/>
    <n v="264"/>
    <b v="1"/>
    <s v="publishing/nonfiction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n v="43.64"/>
    <s v="US"/>
    <s v="USD"/>
    <n v="1378592731"/>
    <n v="1373408731"/>
    <b v="0"/>
    <n v="25"/>
    <b v="1"/>
    <s v="publishing/nonfiction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n v="40"/>
    <s v="US"/>
    <s v="USD"/>
    <n v="1455523140"/>
    <n v="1453925727"/>
    <b v="0"/>
    <n v="5"/>
    <b v="1"/>
    <s v="publishing/nonfiction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n v="346.04166666666669"/>
    <s v="DK"/>
    <s v="DKK"/>
    <n v="1420648906"/>
    <n v="1415464906"/>
    <b v="0"/>
    <n v="144"/>
    <b v="1"/>
    <s v="music/rock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n v="81.739130434782609"/>
    <s v="US"/>
    <s v="USD"/>
    <n v="1426523752"/>
    <n v="1423935352"/>
    <b v="0"/>
    <n v="92"/>
    <b v="1"/>
    <s v="music/rock"/>
    <x v="4"/>
    <s v="rock"/>
    <x v="1365"/>
    <x v="1365"/>
  </r>
  <r>
    <n v="1366"/>
    <s v="Kick It! A Tribute to the A.K.s"/>
    <s v="A musical memorial for Alexi Petersen."/>
    <n v="7500"/>
    <n v="9486.69"/>
    <n v="1.2648920000000001"/>
    <x v="0"/>
    <n v="64.535306122448986"/>
    <s v="US"/>
    <s v="USD"/>
    <n v="1417049663"/>
    <n v="1413158063"/>
    <b v="0"/>
    <n v="147"/>
    <b v="1"/>
    <s v="music/rock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n v="63.477777777777774"/>
    <s v="US"/>
    <s v="USD"/>
    <n v="1447463050"/>
    <n v="1444867450"/>
    <b v="0"/>
    <n v="90"/>
    <b v="1"/>
    <s v="music/rock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n v="63.620689655172413"/>
    <s v="US"/>
    <s v="USD"/>
    <n v="1434342894"/>
    <n v="1432269294"/>
    <b v="0"/>
    <n v="87"/>
    <b v="1"/>
    <s v="music/rock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n v="83.967068965517228"/>
    <s v="US"/>
    <s v="USD"/>
    <n v="1397225746"/>
    <n v="1394633746"/>
    <b v="0"/>
    <n v="406"/>
    <b v="1"/>
    <s v="music/rock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n v="1.0366666666666666"/>
    <x v="0"/>
    <n v="77.75"/>
    <s v="US"/>
    <s v="USD"/>
    <n v="1381881890"/>
    <n v="1380585890"/>
    <b v="0"/>
    <n v="20"/>
    <b v="1"/>
    <s v="music/rock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n v="107.07142857142857"/>
    <s v="US"/>
    <s v="USD"/>
    <n v="1431022342"/>
    <n v="1428430342"/>
    <b v="0"/>
    <n v="70"/>
    <b v="1"/>
    <s v="music/rock"/>
    <x v="4"/>
    <s v="rock"/>
    <x v="1371"/>
    <x v="1371"/>
  </r>
  <r>
    <n v="1372"/>
    <s v="Ted Lukas &amp; the Misled new CD - &quot;FEED&quot;"/>
    <s v="Please help us raise funds to press our new CD!"/>
    <n v="500"/>
    <n v="620"/>
    <n v="1.24"/>
    <x v="0"/>
    <n v="38.75"/>
    <s v="US"/>
    <s v="USD"/>
    <n v="1342115132"/>
    <n v="1339523132"/>
    <b v="0"/>
    <n v="16"/>
    <b v="1"/>
    <s v="music/rock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n v="1.0501"/>
    <x v="0"/>
    <n v="201.94230769230768"/>
    <s v="US"/>
    <s v="USD"/>
    <n v="1483138233"/>
    <n v="1480546233"/>
    <b v="0"/>
    <n v="52"/>
    <b v="1"/>
    <s v="music/rock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n v="43.060606060606062"/>
    <s v="US"/>
    <s v="USD"/>
    <n v="1458874388"/>
    <n v="1456285988"/>
    <b v="0"/>
    <n v="66"/>
    <b v="1"/>
    <s v="music/rock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n v="62.871559633027523"/>
    <s v="FR"/>
    <s v="EUR"/>
    <n v="1484444119"/>
    <n v="1481852119"/>
    <b v="0"/>
    <n v="109"/>
    <b v="1"/>
    <s v="music/rock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n v="2.5248648648648651"/>
    <x v="0"/>
    <n v="55.607142857142854"/>
    <s v="GB"/>
    <s v="GBP"/>
    <n v="1480784606"/>
    <n v="1478189006"/>
    <b v="0"/>
    <n v="168"/>
    <b v="1"/>
    <s v="music/rock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n v="48.70967741935484"/>
    <s v="US"/>
    <s v="USD"/>
    <n v="1486095060"/>
    <n v="1484198170"/>
    <b v="0"/>
    <n v="31"/>
    <b v="1"/>
    <s v="music/rock"/>
    <x v="4"/>
    <s v="rock"/>
    <x v="1377"/>
    <x v="1377"/>
  </r>
  <r>
    <n v="1378"/>
    <s v="SIX BY SEVEN"/>
    <s v="A psychedelic post rock masterpiece!"/>
    <n v="2000"/>
    <n v="4067"/>
    <n v="2.0335000000000001"/>
    <x v="0"/>
    <n v="30.578947368421051"/>
    <s v="GB"/>
    <s v="GBP"/>
    <n v="1470075210"/>
    <n v="1468779210"/>
    <b v="0"/>
    <n v="133"/>
    <b v="1"/>
    <s v="music/rock"/>
    <x v="4"/>
    <s v="rock"/>
    <x v="1378"/>
    <x v="1378"/>
  </r>
  <r>
    <n v="1379"/>
    <s v="J. Walter Makes a Record"/>
    <s v="---------The long-awaited debut full-length from Justin Ruddy--------"/>
    <n v="10000"/>
    <n v="11160"/>
    <n v="1.1160000000000001"/>
    <x v="0"/>
    <n v="73.907284768211923"/>
    <s v="US"/>
    <s v="USD"/>
    <n v="1433504876"/>
    <n v="1430912876"/>
    <b v="0"/>
    <n v="151"/>
    <b v="1"/>
    <s v="music/rock"/>
    <x v="4"/>
    <s v="rock"/>
    <x v="1379"/>
    <x v="1379"/>
  </r>
  <r>
    <n v="1380"/>
    <s v="BARNFEST 2015"/>
    <s v="A DIY MUSIC FESTIVAL FROM ST. LOUIS MO! Bands make their own festival, help make it legit!"/>
    <n v="25"/>
    <n v="106"/>
    <n v="4.24"/>
    <x v="0"/>
    <n v="21.2"/>
    <s v="US"/>
    <s v="USD"/>
    <n v="1433815200"/>
    <n v="1431886706"/>
    <b v="0"/>
    <n v="5"/>
    <b v="1"/>
    <s v="music/rock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n v="73.356164383561648"/>
    <s v="US"/>
    <s v="USD"/>
    <n v="1482988125"/>
    <n v="1480396125"/>
    <b v="0"/>
    <n v="73"/>
    <b v="1"/>
    <s v="music/rock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n v="56.412162162162161"/>
    <s v="US"/>
    <s v="USD"/>
    <n v="1367867536"/>
    <n v="1365275536"/>
    <b v="0"/>
    <n v="148"/>
    <b v="1"/>
    <s v="music/rock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n v="50.247311827956992"/>
    <s v="CA"/>
    <s v="CAD"/>
    <n v="1482457678"/>
    <n v="1480729678"/>
    <b v="0"/>
    <n v="93"/>
    <b v="1"/>
    <s v="music/rock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n v="68.936507936507937"/>
    <s v="US"/>
    <s v="USD"/>
    <n v="1436117922"/>
    <n v="1433525922"/>
    <b v="0"/>
    <n v="63"/>
    <b v="1"/>
    <s v="music/rock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n v="65.914104477611943"/>
    <s v="DE"/>
    <s v="EUR"/>
    <n v="1461931860"/>
    <n v="1457109121"/>
    <b v="0"/>
    <n v="134"/>
    <b v="1"/>
    <s v="music/rock"/>
    <x v="4"/>
    <s v="rock"/>
    <x v="1385"/>
    <x v="1385"/>
  </r>
  <r>
    <n v="1386"/>
    <s v="MALTESE CROSS: The First Album"/>
    <s v="We are a classic hard rock/heavy metal band just trying to keep rock alive!"/>
    <n v="400"/>
    <n v="875"/>
    <n v="2.1875"/>
    <x v="0"/>
    <n v="62.5"/>
    <s v="US"/>
    <s v="USD"/>
    <n v="1438183889"/>
    <n v="1435591889"/>
    <b v="0"/>
    <n v="14"/>
    <b v="1"/>
    <s v="music/rock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n v="70.064102564102569"/>
    <s v="US"/>
    <s v="USD"/>
    <n v="1433305800"/>
    <n v="1430604395"/>
    <b v="0"/>
    <n v="78"/>
    <b v="1"/>
    <s v="music/rock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n v="60.181874999999998"/>
    <s v="US"/>
    <s v="USD"/>
    <n v="1476720840"/>
    <n v="1474469117"/>
    <b v="0"/>
    <n v="112"/>
    <b v="1"/>
    <s v="music/rock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n v="1.454"/>
    <x v="0"/>
    <n v="21.382352941176471"/>
    <s v="GB"/>
    <s v="GBP"/>
    <n v="1471087957"/>
    <n v="1468495957"/>
    <b v="0"/>
    <n v="34"/>
    <b v="1"/>
    <s v="music/rock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n v="160.78947368421052"/>
    <s v="US"/>
    <s v="USD"/>
    <n v="1430154720"/>
    <n v="1427224606"/>
    <b v="0"/>
    <n v="19"/>
    <b v="1"/>
    <s v="music/rock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n v="1.1020000000000001"/>
    <x v="0"/>
    <n v="42.384615384615387"/>
    <s v="US"/>
    <s v="USD"/>
    <n v="1440219540"/>
    <n v="1436369818"/>
    <b v="0"/>
    <n v="13"/>
    <b v="1"/>
    <s v="music/rock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n v="1.1364000000000001"/>
    <x v="0"/>
    <n v="27.317307692307693"/>
    <s v="US"/>
    <s v="USD"/>
    <n v="1456976586"/>
    <n v="1454298186"/>
    <b v="0"/>
    <n v="104"/>
    <b v="1"/>
    <s v="music/rock"/>
    <x v="4"/>
    <s v="rock"/>
    <x v="1392"/>
    <x v="1392"/>
  </r>
  <r>
    <n v="1393"/>
    <s v="WolfHunt | Social Commentary Rock Project"/>
    <s v="Rock n' Roll tales of our times"/>
    <n v="10000"/>
    <n v="10235"/>
    <n v="1.0235000000000001"/>
    <x v="0"/>
    <n v="196.82692307692307"/>
    <s v="US"/>
    <s v="USD"/>
    <n v="1470068523"/>
    <n v="1467476523"/>
    <b v="0"/>
    <n v="52"/>
    <b v="1"/>
    <s v="music/rock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n v="53.882352941176471"/>
    <s v="US"/>
    <s v="USD"/>
    <n v="1488337200"/>
    <n v="1484623726"/>
    <b v="0"/>
    <n v="17"/>
    <b v="1"/>
    <s v="music/rock"/>
    <x v="4"/>
    <s v="rock"/>
    <x v="1394"/>
    <x v="1394"/>
  </r>
  <r>
    <n v="1395"/>
    <s v="Quiet Oaks Full Length Album"/>
    <s v="Help Quiet Oaks record their debut album!!!"/>
    <n v="3500"/>
    <n v="3916"/>
    <n v="1.1188571428571428"/>
    <x v="0"/>
    <n v="47.756097560975611"/>
    <s v="US"/>
    <s v="USD"/>
    <n v="1484430481"/>
    <n v="1481838481"/>
    <b v="0"/>
    <n v="82"/>
    <b v="1"/>
    <s v="music/rock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n v="88.191780821917803"/>
    <s v="US"/>
    <s v="USD"/>
    <n v="1423871882"/>
    <n v="1421279882"/>
    <b v="0"/>
    <n v="73"/>
    <b v="1"/>
    <s v="music/rock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n v="72.056962025316452"/>
    <s v="US"/>
    <s v="USD"/>
    <n v="1477603140"/>
    <n v="1475013710"/>
    <b v="0"/>
    <n v="158"/>
    <b v="1"/>
    <s v="music/rock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n v="74.246153846153845"/>
    <s v="US"/>
    <s v="USD"/>
    <n v="1467752334"/>
    <n v="1465160334"/>
    <b v="0"/>
    <n v="65"/>
    <b v="1"/>
    <s v="music/rock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n v="61.701086956521742"/>
    <s v="US"/>
    <s v="USD"/>
    <n v="1412640373"/>
    <n v="1410048373"/>
    <b v="0"/>
    <n v="184"/>
    <b v="1"/>
    <s v="music/rock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n v="17.235294117647058"/>
    <s v="GB"/>
    <s v="GBP"/>
    <n v="1465709400"/>
    <n v="1462695073"/>
    <b v="0"/>
    <n v="34"/>
    <b v="1"/>
    <s v="music/rock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n v="51.720833333333331"/>
    <s v="US"/>
    <s v="USD"/>
    <n v="1369612474"/>
    <n v="1367798074"/>
    <b v="0"/>
    <n v="240"/>
    <b v="1"/>
    <s v="music/rock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n v="24.150442477876105"/>
    <s v="GB"/>
    <s v="GBP"/>
    <n v="1430439411"/>
    <n v="1425259011"/>
    <b v="0"/>
    <n v="113"/>
    <b v="1"/>
    <s v="music/rock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n v="62.166666666666664"/>
    <s v="US"/>
    <s v="USD"/>
    <n v="1374802235"/>
    <n v="1372210235"/>
    <b v="0"/>
    <n v="66"/>
    <b v="1"/>
    <s v="music/rock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n v="48.2"/>
    <s v="GB"/>
    <s v="GBP"/>
    <n v="1424607285"/>
    <n v="1422447285"/>
    <b v="1"/>
    <n v="5"/>
    <b v="0"/>
    <s v="publishing/translations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n v="4.1999999999999997E-3"/>
    <x v="2"/>
    <n v="6.1764705882352944"/>
    <s v="US"/>
    <s v="USD"/>
    <n v="1417195201"/>
    <n v="1414599601"/>
    <b v="1"/>
    <n v="17"/>
    <b v="0"/>
    <s v="publishing/translations"/>
    <x v="3"/>
    <s v="translations"/>
    <x v="1405"/>
    <x v="1405"/>
  </r>
  <r>
    <n v="1406"/>
    <s v="Man Down! Translation project"/>
    <s v="The White coat and the battle dress uniform"/>
    <n v="12000"/>
    <n v="15"/>
    <n v="1.25E-3"/>
    <x v="2"/>
    <n v="5"/>
    <s v="IT"/>
    <s v="EUR"/>
    <n v="1449914400"/>
    <n v="1445336607"/>
    <b v="0"/>
    <n v="3"/>
    <b v="0"/>
    <s v="publishing/translations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n v="7.5"/>
    <s v="US"/>
    <s v="USD"/>
    <n v="1407847978"/>
    <n v="1405687978"/>
    <b v="0"/>
    <n v="2"/>
    <b v="0"/>
    <s v="publishing/translations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n v="12"/>
    <s v="GB"/>
    <s v="GBP"/>
    <n v="1447451756"/>
    <n v="1444856156"/>
    <b v="0"/>
    <n v="6"/>
    <b v="0"/>
    <s v="publishing/translations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e v="#DIV/0!"/>
    <s v="US"/>
    <s v="USD"/>
    <n v="1420085535"/>
    <n v="1414897935"/>
    <b v="0"/>
    <n v="0"/>
    <b v="0"/>
    <s v="publishing/translations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n v="1"/>
    <s v="IT"/>
    <s v="EUR"/>
    <n v="1464939520"/>
    <n v="1461051520"/>
    <b v="0"/>
    <n v="1"/>
    <b v="0"/>
    <s v="publishing/translations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n v="2.3333333333333335"/>
    <s v="GB"/>
    <s v="GBP"/>
    <n v="1423185900"/>
    <n v="1420766700"/>
    <b v="0"/>
    <n v="3"/>
    <b v="0"/>
    <s v="publishing/translations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n v="24.615384615384617"/>
    <s v="US"/>
    <s v="USD"/>
    <n v="1417656699"/>
    <n v="1415064699"/>
    <b v="0"/>
    <n v="13"/>
    <b v="0"/>
    <s v="publishing/translations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n v="100"/>
    <s v="IT"/>
    <s v="EUR"/>
    <n v="1455964170"/>
    <n v="1450780170"/>
    <b v="0"/>
    <n v="1"/>
    <b v="0"/>
    <s v="publishing/translations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n v="1"/>
    <s v="US"/>
    <s v="USD"/>
    <n v="1483423467"/>
    <n v="1480831467"/>
    <b v="0"/>
    <n v="1"/>
    <b v="0"/>
    <s v="publishing/translations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n v="88.888888888888886"/>
    <s v="US"/>
    <s v="USD"/>
    <n v="1439741591"/>
    <n v="1436285591"/>
    <b v="0"/>
    <n v="9"/>
    <b v="0"/>
    <s v="publishing/translations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e v="#DIV/0!"/>
    <s v="US"/>
    <s v="USD"/>
    <n v="1448147619"/>
    <n v="1445552019"/>
    <b v="0"/>
    <n v="0"/>
    <b v="0"/>
    <s v="publishing/translations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n v="27.5"/>
    <s v="US"/>
    <s v="USD"/>
    <n v="1442315460"/>
    <n v="1439696174"/>
    <b v="0"/>
    <n v="2"/>
    <b v="0"/>
    <s v="publishing/translations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n v="6"/>
    <s v="ES"/>
    <s v="EUR"/>
    <n v="1456397834"/>
    <n v="1453805834"/>
    <b v="0"/>
    <n v="1"/>
    <b v="0"/>
    <s v="publishing/translations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n v="44.5"/>
    <s v="US"/>
    <s v="USD"/>
    <n v="1476010619"/>
    <n v="1473418619"/>
    <b v="0"/>
    <n v="10"/>
    <b v="0"/>
    <s v="publishing/translations"/>
    <x v="3"/>
    <s v="translations"/>
    <x v="1419"/>
    <x v="1419"/>
  </r>
  <r>
    <n v="1420"/>
    <s v="Shakespeare in the Hood - Romeo and Juliet"/>
    <s v="Help me butcher Shakespeare in a satirical fashion."/>
    <n v="110"/>
    <n v="3"/>
    <n v="2.7272727272727271E-2"/>
    <x v="2"/>
    <n v="1"/>
    <s v="US"/>
    <s v="USD"/>
    <n v="1467129686"/>
    <n v="1464969686"/>
    <b v="0"/>
    <n v="3"/>
    <b v="0"/>
    <s v="publishing/translations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n v="100"/>
    <s v="SE"/>
    <s v="SEK"/>
    <n v="1423432709"/>
    <n v="1420840709"/>
    <b v="0"/>
    <n v="2"/>
    <b v="0"/>
    <s v="publishing/translations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n v="13"/>
    <s v="NZ"/>
    <s v="NZD"/>
    <n v="1474436704"/>
    <n v="1471844704"/>
    <b v="0"/>
    <n v="2"/>
    <b v="0"/>
    <s v="publishing/translations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n v="100"/>
    <s v="AU"/>
    <s v="AUD"/>
    <n v="1451637531"/>
    <n v="1449045531"/>
    <b v="0"/>
    <n v="1"/>
    <b v="0"/>
    <s v="publishing/translations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n v="0.2036"/>
    <x v="2"/>
    <n v="109.07142857142857"/>
    <s v="US"/>
    <s v="USD"/>
    <n v="1479233602"/>
    <n v="1478106802"/>
    <b v="0"/>
    <n v="14"/>
    <b v="0"/>
    <s v="publishing/translations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e v="#DIV/0!"/>
    <s v="US"/>
    <s v="USD"/>
    <n v="1430276959"/>
    <n v="1427684959"/>
    <b v="0"/>
    <n v="0"/>
    <b v="0"/>
    <s v="publishing/translations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e v="#DIV/0!"/>
    <s v="DE"/>
    <s v="EUR"/>
    <n v="1440408120"/>
    <n v="1435224120"/>
    <b v="0"/>
    <n v="0"/>
    <b v="0"/>
    <s v="publishing/translations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n v="104.75"/>
    <s v="DE"/>
    <s v="EUR"/>
    <n v="1474230385"/>
    <n v="1471638385"/>
    <b v="0"/>
    <n v="4"/>
    <b v="0"/>
    <s v="publishing/translations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n v="15"/>
    <s v="ES"/>
    <s v="EUR"/>
    <n v="1459584417"/>
    <n v="1456996017"/>
    <b v="0"/>
    <n v="3"/>
    <b v="0"/>
    <s v="publishing/translations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n v="0"/>
    <x v="2"/>
    <e v="#DIV/0!"/>
    <s v="US"/>
    <s v="USD"/>
    <n v="1428629242"/>
    <n v="1426037242"/>
    <b v="0"/>
    <n v="0"/>
    <b v="0"/>
    <s v="publishing/translations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n v="80.599999999999994"/>
    <s v="US"/>
    <s v="USD"/>
    <n v="1419017488"/>
    <n v="1416339088"/>
    <b v="0"/>
    <n v="5"/>
    <b v="0"/>
    <s v="publishing/translations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n v="115.55319148936171"/>
    <s v="US"/>
    <s v="USD"/>
    <n v="1448517816"/>
    <n v="1445922216"/>
    <b v="0"/>
    <n v="47"/>
    <b v="0"/>
    <s v="publishing/translations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e v="#DIV/0!"/>
    <s v="US"/>
    <s v="USD"/>
    <n v="1437417828"/>
    <n v="1434825828"/>
    <b v="0"/>
    <n v="0"/>
    <b v="0"/>
    <s v="publishing/translations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n v="80.5"/>
    <s v="IT"/>
    <s v="EUR"/>
    <n v="1481367600"/>
    <n v="1477839675"/>
    <b v="0"/>
    <n v="10"/>
    <b v="0"/>
    <s v="publishing/translations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n v="744.5454545454545"/>
    <s v="DK"/>
    <s v="DKK"/>
    <n v="1433775600"/>
    <n v="1431973478"/>
    <b v="0"/>
    <n v="11"/>
    <b v="0"/>
    <s v="publishing/translations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n v="1E-3"/>
    <x v="2"/>
    <n v="7.5"/>
    <s v="IT"/>
    <s v="EUR"/>
    <n v="1444589020"/>
    <n v="1441997020"/>
    <b v="0"/>
    <n v="2"/>
    <b v="0"/>
    <s v="publishing/translations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n v="38.5"/>
    <s v="DE"/>
    <s v="EUR"/>
    <n v="1456043057"/>
    <n v="1453451057"/>
    <b v="0"/>
    <n v="2"/>
    <b v="0"/>
    <s v="publishing/translations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n v="36.68181818181818"/>
    <s v="US"/>
    <s v="USD"/>
    <n v="1405227540"/>
    <n v="1402058739"/>
    <b v="0"/>
    <n v="22"/>
    <b v="0"/>
    <s v="publishing/translations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n v="75"/>
    <s v="DK"/>
    <s v="DKK"/>
    <n v="1461765300"/>
    <n v="1459198499"/>
    <b v="0"/>
    <n v="8"/>
    <b v="0"/>
    <s v="publishing/translations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n v="30"/>
    <s v="CA"/>
    <s v="CAD"/>
    <n v="1425758101"/>
    <n v="1423166101"/>
    <b v="0"/>
    <n v="6"/>
    <b v="0"/>
    <s v="publishing/translations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n v="1"/>
    <s v="IT"/>
    <s v="EUR"/>
    <n v="1464285463"/>
    <n v="1461693463"/>
    <b v="0"/>
    <n v="1"/>
    <b v="0"/>
    <s v="publishing/translations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n v="673.33333333333337"/>
    <s v="GB"/>
    <s v="GBP"/>
    <n v="1441995769"/>
    <n v="1436811769"/>
    <b v="0"/>
    <n v="3"/>
    <b v="0"/>
    <s v="publishing/translations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e v="#DIV/0!"/>
    <s v="US"/>
    <s v="USD"/>
    <n v="1464190158"/>
    <n v="1461598158"/>
    <b v="0"/>
    <n v="0"/>
    <b v="0"/>
    <s v="publishing/translations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e v="#DIV/0!"/>
    <s v="FR"/>
    <s v="EUR"/>
    <n v="1483395209"/>
    <n v="1480803209"/>
    <b v="0"/>
    <n v="0"/>
    <b v="0"/>
    <s v="publishing/translations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e v="#DIV/0!"/>
    <s v="DE"/>
    <s v="EUR"/>
    <n v="1442091462"/>
    <n v="1436907462"/>
    <b v="0"/>
    <n v="0"/>
    <b v="0"/>
    <s v="publishing/translations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e v="#DIV/0!"/>
    <s v="DE"/>
    <s v="EUR"/>
    <n v="1434286855"/>
    <n v="1431694855"/>
    <b v="0"/>
    <n v="0"/>
    <b v="0"/>
    <s v="publishing/translations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e v="#DIV/0!"/>
    <s v="IT"/>
    <s v="EUR"/>
    <n v="1461235478"/>
    <n v="1459507478"/>
    <b v="0"/>
    <n v="0"/>
    <b v="0"/>
    <s v="publishing/translations"/>
    <x v="3"/>
    <s v="translations"/>
    <x v="1446"/>
    <x v="1446"/>
  </r>
  <r>
    <n v="1447"/>
    <s v="Indian Language Dictionary"/>
    <s v="I'm creating a dictionary of multiple Indian languages."/>
    <n v="500000"/>
    <n v="75"/>
    <n v="1.4999999999999999E-4"/>
    <x v="2"/>
    <n v="25"/>
    <s v="US"/>
    <s v="USD"/>
    <n v="1467999134"/>
    <n v="1465407134"/>
    <b v="0"/>
    <n v="3"/>
    <b v="0"/>
    <s v="publishing/translations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e v="#DIV/0!"/>
    <s v="AU"/>
    <s v="AUD"/>
    <n v="1432272300"/>
    <n v="1429655318"/>
    <b v="0"/>
    <n v="0"/>
    <b v="0"/>
    <s v="publishing/translations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e v="#DIV/0!"/>
    <s v="US"/>
    <s v="USD"/>
    <n v="1431286105"/>
    <n v="1427138905"/>
    <b v="0"/>
    <n v="0"/>
    <b v="0"/>
    <s v="publishing/translations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n v="1"/>
    <s v="US"/>
    <s v="USD"/>
    <n v="1455941197"/>
    <n v="1453349197"/>
    <b v="0"/>
    <n v="1"/>
    <b v="0"/>
    <s v="publishing/translations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n v="1"/>
    <s v="US"/>
    <s v="USD"/>
    <n v="1416355259"/>
    <n v="1413759659"/>
    <b v="0"/>
    <n v="2"/>
    <b v="0"/>
    <s v="publishing/translations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n v="0"/>
    <x v="1"/>
    <e v="#DIV/0!"/>
    <s v="US"/>
    <s v="USD"/>
    <n v="1406566363"/>
    <n v="1403974363"/>
    <b v="0"/>
    <n v="0"/>
    <b v="0"/>
    <s v="publishing/translations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e v="#DIV/0!"/>
    <s v="FR"/>
    <s v="EUR"/>
    <n v="1492270947"/>
    <n v="1488386547"/>
    <b v="0"/>
    <n v="0"/>
    <b v="0"/>
    <s v="publishing/translations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n v="15"/>
    <s v="ES"/>
    <s v="EUR"/>
    <n v="1461535140"/>
    <n v="1459716480"/>
    <b v="0"/>
    <n v="1"/>
    <b v="0"/>
    <s v="publishing/translations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n v="225"/>
    <s v="US"/>
    <s v="USD"/>
    <n v="1409924340"/>
    <n v="1405181320"/>
    <b v="0"/>
    <n v="7"/>
    <b v="0"/>
    <s v="publishing/translations"/>
    <x v="3"/>
    <s v="translations"/>
    <x v="1455"/>
    <x v="1455"/>
  </r>
  <r>
    <n v="1456"/>
    <s v="Sometimes you don't need love (Canceled)"/>
    <s v="English Version of my auto-published novel"/>
    <n v="5000"/>
    <n v="145"/>
    <n v="2.9000000000000001E-2"/>
    <x v="1"/>
    <n v="48.333333333333336"/>
    <s v="IT"/>
    <s v="EUR"/>
    <n v="1483459365"/>
    <n v="1480867365"/>
    <b v="0"/>
    <n v="3"/>
    <b v="0"/>
    <s v="publishing/translations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n v="0"/>
    <x v="1"/>
    <e v="#DIV/0!"/>
    <s v="US"/>
    <s v="USD"/>
    <n v="1447281044"/>
    <n v="1444685444"/>
    <b v="0"/>
    <n v="0"/>
    <b v="0"/>
    <s v="publishing/translations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e v="#DIV/0!"/>
    <s v="US"/>
    <s v="USD"/>
    <n v="1407729600"/>
    <n v="1405097760"/>
    <b v="0"/>
    <n v="0"/>
    <b v="0"/>
    <s v="publishing/translations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e v="#DIV/0!"/>
    <s v="DK"/>
    <s v="DKK"/>
    <n v="1449077100"/>
    <n v="1446612896"/>
    <b v="0"/>
    <n v="0"/>
    <b v="0"/>
    <s v="publishing/translations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e v="#DIV/0!"/>
    <s v="US"/>
    <s v="USD"/>
    <n v="1417391100"/>
    <n v="1412371898"/>
    <b v="0"/>
    <n v="0"/>
    <b v="0"/>
    <s v="publishing/translations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n v="1.012446"/>
    <x v="0"/>
    <n v="44.66673529411765"/>
    <s v="US"/>
    <s v="USD"/>
    <n v="1413849600"/>
    <n v="1410967754"/>
    <b v="1"/>
    <n v="340"/>
    <b v="1"/>
    <s v="publishing/radio &amp; podcasts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n v="1.085175"/>
    <x v="0"/>
    <n v="28.937999999999999"/>
    <s v="US"/>
    <s v="USD"/>
    <n v="1365609271"/>
    <n v="1363017271"/>
    <b v="1"/>
    <n v="150"/>
    <b v="1"/>
    <s v="publishing/radio &amp; podcasts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n v="35.44"/>
    <s v="US"/>
    <s v="USD"/>
    <n v="1365367938"/>
    <n v="1361483538"/>
    <b v="1"/>
    <n v="25"/>
    <b v="1"/>
    <s v="publishing/radio &amp; podcasts"/>
    <x v="3"/>
    <s v="radio &amp; podcasts"/>
    <x v="1463"/>
    <x v="1463"/>
  </r>
  <r>
    <n v="1464"/>
    <s v="Science Studio"/>
    <s v="The Best Science Media on the Web"/>
    <n v="5000"/>
    <n v="8160"/>
    <n v="1.6319999999999999"/>
    <x v="0"/>
    <n v="34.871794871794869"/>
    <s v="US"/>
    <s v="USD"/>
    <n v="1361029958"/>
    <n v="1358437958"/>
    <b v="1"/>
    <n v="234"/>
    <b v="1"/>
    <s v="publishing/radio &amp; podcasts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n v="52.622732513451197"/>
    <s v="US"/>
    <s v="USD"/>
    <n v="1332385200"/>
    <n v="1329759452"/>
    <b v="1"/>
    <n v="2602"/>
    <b v="1"/>
    <s v="publishing/radio &amp; podcasts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n v="69.598266129032254"/>
    <s v="US"/>
    <s v="USD"/>
    <n v="1452574800"/>
    <n v="1449029266"/>
    <b v="1"/>
    <n v="248"/>
    <b v="1"/>
    <s v="publishing/radio &amp; podcasts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n v="1.1508"/>
    <x v="0"/>
    <n v="76.72"/>
    <s v="US"/>
    <s v="USD"/>
    <n v="1332699285"/>
    <n v="1327518885"/>
    <b v="1"/>
    <n v="600"/>
    <b v="1"/>
    <s v="publishing/radio &amp; podcasts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n v="33.191126279863482"/>
    <s v="US"/>
    <s v="USD"/>
    <n v="1307838049"/>
    <n v="1302654049"/>
    <b v="1"/>
    <n v="293"/>
    <b v="1"/>
    <s v="publishing/radio &amp; podcasts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n v="1.0842485875706214"/>
    <x v="0"/>
    <n v="149.46417445482865"/>
    <s v="US"/>
    <s v="USD"/>
    <n v="1360938109"/>
    <n v="1358346109"/>
    <b v="1"/>
    <n v="321"/>
    <b v="1"/>
    <s v="publishing/radio &amp; podcasts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n v="23.172839506172838"/>
    <s v="US"/>
    <s v="USD"/>
    <n v="1356724263"/>
    <n v="1354909863"/>
    <b v="1"/>
    <n v="81"/>
    <b v="1"/>
    <s v="publishing/radio &amp; podcasts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n v="96.877551020408163"/>
    <s v="US"/>
    <s v="USD"/>
    <n v="1428620334"/>
    <n v="1426028334"/>
    <b v="1"/>
    <n v="343"/>
    <b v="1"/>
    <s v="publishing/radio &amp; podcasts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n v="103.20238095238095"/>
    <s v="US"/>
    <s v="USD"/>
    <n v="1381928503"/>
    <n v="1379336503"/>
    <b v="1"/>
    <n v="336"/>
    <b v="1"/>
    <s v="publishing/radio &amp; podcasts"/>
    <x v="3"/>
    <s v="radio &amp; podcasts"/>
    <x v="1472"/>
    <x v="1472"/>
  </r>
  <r>
    <n v="1473"/>
    <s v="ONE LOVES ONLY FORM"/>
    <s v="Public Radio Project"/>
    <n v="1500"/>
    <n v="1807.74"/>
    <n v="1.20516"/>
    <x v="0"/>
    <n v="38.462553191489363"/>
    <s v="US"/>
    <s v="USD"/>
    <n v="1330644639"/>
    <n v="1328052639"/>
    <b v="1"/>
    <n v="47"/>
    <b v="1"/>
    <s v="publishing/radio &amp; podcasts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n v="44.315789473684212"/>
    <s v="US"/>
    <s v="USD"/>
    <n v="1379093292"/>
    <n v="1376501292"/>
    <b v="1"/>
    <n v="76"/>
    <b v="1"/>
    <s v="publishing/radio &amp; podcasts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n v="64.173356009070289"/>
    <s v="US"/>
    <s v="USD"/>
    <n v="1419051540"/>
    <n v="1416244863"/>
    <b v="1"/>
    <n v="441"/>
    <b v="1"/>
    <s v="publishing/radio &amp; podcasts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n v="6.6155466666666669"/>
    <x v="0"/>
    <n v="43.333275109170302"/>
    <s v="US"/>
    <s v="USD"/>
    <n v="1315616422"/>
    <n v="1313024422"/>
    <b v="1"/>
    <n v="916"/>
    <b v="1"/>
    <s v="publishing/radio &amp; podcasts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n v="90.495934959349597"/>
    <s v="US"/>
    <s v="USD"/>
    <n v="1324609200"/>
    <n v="1319467604"/>
    <b v="1"/>
    <n v="369"/>
    <b v="1"/>
    <s v="publishing/radio &amp; podcasts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n v="29.187190495010373"/>
    <s v="US"/>
    <s v="USD"/>
    <n v="1368564913"/>
    <n v="1367355313"/>
    <b v="1"/>
    <n v="20242"/>
    <b v="1"/>
    <s v="publishing/radio &amp; podcasts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n v="30.95774647887324"/>
    <s v="US"/>
    <s v="USD"/>
    <n v="1399694340"/>
    <n v="1398448389"/>
    <b v="1"/>
    <n v="71"/>
    <b v="1"/>
    <s v="publishing/radio &amp; podcasts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n v="92.157795275590544"/>
    <s v="US"/>
    <s v="USD"/>
    <n v="1374858000"/>
    <n v="1373408699"/>
    <b v="1"/>
    <n v="635"/>
    <b v="1"/>
    <s v="publishing/radio &amp; podcasts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n v="17.5"/>
    <s v="CA"/>
    <s v="CAD"/>
    <n v="1383430145"/>
    <n v="1380838145"/>
    <b v="0"/>
    <n v="6"/>
    <b v="0"/>
    <s v="publishing/fiction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n v="5"/>
    <s v="US"/>
    <s v="USD"/>
    <n v="1347004260"/>
    <n v="1345062936"/>
    <b v="0"/>
    <n v="1"/>
    <b v="0"/>
    <s v="publishing/fiction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n v="25"/>
    <s v="US"/>
    <s v="USD"/>
    <n v="1469162275"/>
    <n v="1467002275"/>
    <b v="0"/>
    <n v="2"/>
    <b v="0"/>
    <s v="publishing/fiction"/>
    <x v="3"/>
    <s v="fiction"/>
    <x v="1483"/>
    <x v="1483"/>
  </r>
  <r>
    <n v="1484"/>
    <s v="a book called filtered down thru the stars"/>
    <s v="The mussings of an old wizard"/>
    <n v="2000"/>
    <n v="0"/>
    <n v="0"/>
    <x v="2"/>
    <e v="#DIV/0!"/>
    <s v="US"/>
    <s v="USD"/>
    <n v="1342882260"/>
    <n v="1337834963"/>
    <b v="0"/>
    <n v="0"/>
    <b v="0"/>
    <s v="publishing/fiction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n v="50"/>
    <s v="US"/>
    <s v="USD"/>
    <n v="1434827173"/>
    <n v="1430939173"/>
    <b v="0"/>
    <n v="3"/>
    <b v="0"/>
    <s v="publishing/fiction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n v="16"/>
    <s v="US"/>
    <s v="USD"/>
    <n v="1425009761"/>
    <n v="1422417761"/>
    <b v="0"/>
    <n v="3"/>
    <b v="0"/>
    <s v="publishing/fiction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e v="#DIV/0!"/>
    <s v="US"/>
    <s v="USD"/>
    <n v="1470175271"/>
    <n v="1467583271"/>
    <b v="0"/>
    <n v="0"/>
    <b v="0"/>
    <s v="publishing/fiction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n v="2.4E-2"/>
    <x v="2"/>
    <n v="60"/>
    <s v="AU"/>
    <s v="AUD"/>
    <n v="1388928660"/>
    <n v="1386336660"/>
    <b v="0"/>
    <n v="6"/>
    <b v="0"/>
    <s v="publishing/fiction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e v="#DIV/0!"/>
    <s v="US"/>
    <s v="USD"/>
    <n v="1352994052"/>
    <n v="1350398452"/>
    <b v="0"/>
    <n v="0"/>
    <b v="0"/>
    <s v="publishing/fiction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n v="47.10526315789474"/>
    <s v="US"/>
    <s v="USD"/>
    <n v="1380720474"/>
    <n v="1378214874"/>
    <b v="0"/>
    <n v="19"/>
    <b v="0"/>
    <s v="publishing/fiction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n v="100"/>
    <s v="US"/>
    <s v="USD"/>
    <n v="1424014680"/>
    <n v="1418922443"/>
    <b v="0"/>
    <n v="1"/>
    <b v="0"/>
    <s v="publishing/fiction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n v="15"/>
    <s v="US"/>
    <s v="USD"/>
    <n v="1308431646"/>
    <n v="1305839646"/>
    <b v="0"/>
    <n v="2"/>
    <b v="0"/>
    <s v="publishing/fiction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n v="0"/>
    <x v="2"/>
    <e v="#DIV/0!"/>
    <s v="US"/>
    <s v="USD"/>
    <n v="1371415675"/>
    <n v="1368823675"/>
    <b v="0"/>
    <n v="0"/>
    <b v="0"/>
    <s v="publishing/fiction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n v="40.454545454545453"/>
    <s v="US"/>
    <s v="USD"/>
    <n v="1428075480"/>
    <n v="1425489613"/>
    <b v="0"/>
    <n v="11"/>
    <b v="0"/>
    <s v="publishing/fiction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n v="0"/>
    <x v="2"/>
    <e v="#DIV/0!"/>
    <s v="US"/>
    <s v="USD"/>
    <n v="1314471431"/>
    <n v="1311879431"/>
    <b v="0"/>
    <n v="0"/>
    <b v="0"/>
    <s v="publishing/fiction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e v="#DIV/0!"/>
    <s v="US"/>
    <s v="USD"/>
    <n v="1410866659"/>
    <n v="1405682659"/>
    <b v="0"/>
    <n v="0"/>
    <b v="0"/>
    <s v="publishing/fiction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n v="1"/>
    <s v="US"/>
    <s v="USD"/>
    <n v="1375299780"/>
    <n v="1371655522"/>
    <b v="0"/>
    <n v="1"/>
    <b v="0"/>
    <s v="publishing/fiction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n v="19"/>
    <s v="US"/>
    <s v="USD"/>
    <n v="1409787378"/>
    <n v="1405899378"/>
    <b v="0"/>
    <n v="3"/>
    <b v="0"/>
    <s v="publishing/fiction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n v="5"/>
    <s v="US"/>
    <s v="USD"/>
    <n v="1470355833"/>
    <n v="1465171833"/>
    <b v="0"/>
    <n v="1"/>
    <b v="0"/>
    <s v="publishing/fiction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n v="46.733333333333334"/>
    <s v="US"/>
    <s v="USD"/>
    <n v="1367444557"/>
    <n v="1364852557"/>
    <b v="0"/>
    <n v="15"/>
    <b v="0"/>
    <s v="publishing/fiction"/>
    <x v="3"/>
    <s v="fiction"/>
    <x v="1500"/>
    <x v="1500"/>
  </r>
  <r>
    <n v="1501"/>
    <s v="This is Nowhere"/>
    <s v="A hardcover book of surf, outdoor and nature photos from the British Columbia coast."/>
    <n v="52000"/>
    <n v="86492"/>
    <n v="1.6633076923076924"/>
    <x v="0"/>
    <n v="97.731073446327684"/>
    <s v="CA"/>
    <s v="CAD"/>
    <n v="1436364023"/>
    <n v="1433772023"/>
    <b v="1"/>
    <n v="885"/>
    <b v="1"/>
    <s v="photography/photobooks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n v="67.835866261398181"/>
    <s v="GB"/>
    <s v="GBP"/>
    <n v="1458943200"/>
    <n v="1456491680"/>
    <b v="1"/>
    <n v="329"/>
    <b v="1"/>
    <s v="photography/photobooks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n v="56.98492957746479"/>
    <s v="BE"/>
    <s v="EUR"/>
    <n v="1477210801"/>
    <n v="1472026801"/>
    <b v="1"/>
    <n v="71"/>
    <b v="1"/>
    <s v="photography/photobooks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n v="2.7793846153846156"/>
    <x v="0"/>
    <n v="67.159851301115239"/>
    <s v="GB"/>
    <s v="GBP"/>
    <n v="1402389180"/>
    <n v="1399996024"/>
    <b v="1"/>
    <n v="269"/>
    <b v="1"/>
    <s v="photography/photobooks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n v="48.037681159420288"/>
    <s v="DE"/>
    <s v="EUR"/>
    <n v="1458676860"/>
    <n v="1455446303"/>
    <b v="1"/>
    <n v="345"/>
    <b v="1"/>
    <s v="photography/photobooks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n v="38.860465116279073"/>
    <s v="GB"/>
    <s v="GBP"/>
    <n v="1406227904"/>
    <n v="1403635904"/>
    <b v="1"/>
    <n v="43"/>
    <b v="1"/>
    <s v="photography/photobooks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n v="78.181818181818187"/>
    <s v="US"/>
    <s v="USD"/>
    <n v="1273911000"/>
    <n v="1268822909"/>
    <b v="1"/>
    <n v="33"/>
    <b v="1"/>
    <s v="photography/photobooks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n v="97.113744075829388"/>
    <s v="US"/>
    <s v="USD"/>
    <n v="1403880281"/>
    <n v="1401201881"/>
    <b v="1"/>
    <n v="211"/>
    <b v="1"/>
    <s v="photography/photobooks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n v="110.39397959183674"/>
    <s v="DE"/>
    <s v="EUR"/>
    <n v="1487113140"/>
    <n v="1484570885"/>
    <b v="1"/>
    <n v="196"/>
    <b v="1"/>
    <s v="photography/photobooks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n v="39.91506172839506"/>
    <s v="GB"/>
    <s v="GBP"/>
    <n v="1405761278"/>
    <n v="1403169278"/>
    <b v="1"/>
    <n v="405"/>
    <b v="1"/>
    <s v="photography/photobooks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n v="75.975728155339809"/>
    <s v="US"/>
    <s v="USD"/>
    <n v="1447858804"/>
    <n v="1445263204"/>
    <b v="1"/>
    <n v="206"/>
    <b v="1"/>
    <s v="photography/photobooks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n v="58.379104477611939"/>
    <s v="US"/>
    <s v="USD"/>
    <n v="1486311939"/>
    <n v="1483719939"/>
    <b v="1"/>
    <n v="335"/>
    <b v="1"/>
    <s v="photography/photobooks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n v="55.82093023255814"/>
    <s v="GB"/>
    <s v="GBP"/>
    <n v="1405523866"/>
    <n v="1402931866"/>
    <b v="1"/>
    <n v="215"/>
    <b v="1"/>
    <s v="photography/photobooks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n v="1.0647599999999999"/>
    <x v="0"/>
    <n v="151.24431818181819"/>
    <s v="US"/>
    <s v="USD"/>
    <n v="1443363640"/>
    <n v="1439907640"/>
    <b v="1"/>
    <n v="176"/>
    <b v="1"/>
    <s v="photography/photobooks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n v="849.67027027027029"/>
    <s v="NO"/>
    <s v="NOK"/>
    <n v="1458104697"/>
    <n v="1455516297"/>
    <b v="1"/>
    <n v="555"/>
    <b v="1"/>
    <s v="photography/photobooks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n v="159.24137931034483"/>
    <s v="US"/>
    <s v="USD"/>
    <n v="1475762400"/>
    <n v="1473160292"/>
    <b v="1"/>
    <n v="116"/>
    <b v="1"/>
    <s v="photography/photobooks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n v="39.507317073170732"/>
    <s v="US"/>
    <s v="USD"/>
    <n v="1417845600"/>
    <n v="1415194553"/>
    <b v="1"/>
    <n v="615"/>
    <b v="1"/>
    <s v="photography/photobooks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n v="2.0536666666666665"/>
    <x v="0"/>
    <n v="130.52966101694915"/>
    <s v="US"/>
    <s v="USD"/>
    <n v="1401565252"/>
    <n v="1398973252"/>
    <b v="1"/>
    <n v="236"/>
    <b v="1"/>
    <s v="photography/photobooks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n v="64.156896551724131"/>
    <s v="US"/>
    <s v="USD"/>
    <n v="1403301540"/>
    <n v="1400867283"/>
    <b v="1"/>
    <n v="145"/>
    <b v="1"/>
    <s v="photography/photobooks"/>
    <x v="8"/>
    <s v="photobooks"/>
    <x v="1519"/>
    <x v="1519"/>
  </r>
  <r>
    <n v="1520"/>
    <s v="TULIPS"/>
    <s v="A self-published photography book by Andrew Miksys from his new series about Belarus"/>
    <n v="18000"/>
    <n v="18625"/>
    <n v="1.0347222222222223"/>
    <x v="0"/>
    <n v="111.52694610778443"/>
    <s v="US"/>
    <s v="USD"/>
    <n v="1418961600"/>
    <n v="1415824513"/>
    <b v="1"/>
    <n v="167"/>
    <b v="1"/>
    <s v="photography/photobooks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n v="170.44680851063831"/>
    <s v="US"/>
    <s v="USD"/>
    <n v="1465272091"/>
    <n v="1462248091"/>
    <b v="1"/>
    <n v="235"/>
    <b v="1"/>
    <s v="photography/photobooks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n v="133.7391592920354"/>
    <s v="US"/>
    <s v="USD"/>
    <n v="1413575739"/>
    <n v="1410983739"/>
    <b v="1"/>
    <n v="452"/>
    <b v="1"/>
    <s v="photography/photobooks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n v="95.834024896265561"/>
    <s v="US"/>
    <s v="USD"/>
    <n v="1419292800"/>
    <n v="1416592916"/>
    <b v="1"/>
    <n v="241"/>
    <b v="1"/>
    <s v="photography/photobooks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n v="221.78571428571428"/>
    <s v="SE"/>
    <s v="SEK"/>
    <n v="1487592090"/>
    <n v="1485000090"/>
    <b v="1"/>
    <n v="28"/>
    <b v="1"/>
    <s v="photography/photobooks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n v="32.315357142857138"/>
    <s v="US"/>
    <s v="USD"/>
    <n v="1471539138"/>
    <n v="1468947138"/>
    <b v="1"/>
    <n v="140"/>
    <b v="1"/>
    <s v="photography/photobooks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n v="98.839285714285708"/>
    <s v="US"/>
    <s v="USD"/>
    <n v="1453185447"/>
    <n v="1448951847"/>
    <b v="1"/>
    <n v="280"/>
    <b v="1"/>
    <s v="photography/photobooks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n v="55.222142857142863"/>
    <s v="US"/>
    <s v="USD"/>
    <n v="1489497886"/>
    <n v="1487082286"/>
    <b v="1"/>
    <n v="70"/>
    <b v="1"/>
    <s v="photography/photobooks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n v="2.8156666666666665"/>
    <x v="0"/>
    <n v="52.793750000000003"/>
    <s v="US"/>
    <s v="USD"/>
    <n v="1485907200"/>
    <n v="1483292122"/>
    <b v="1"/>
    <n v="160"/>
    <b v="1"/>
    <s v="photography/photobooks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n v="135.66666666666666"/>
    <s v="US"/>
    <s v="USD"/>
    <n v="1426773920"/>
    <n v="1424185520"/>
    <b v="1"/>
    <n v="141"/>
    <b v="1"/>
    <s v="photography/photobooks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n v="53.991990846681922"/>
    <s v="US"/>
    <s v="USD"/>
    <n v="1445624695"/>
    <n v="1443464695"/>
    <b v="1"/>
    <n v="874"/>
    <b v="1"/>
    <s v="photography/photobooks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n v="56.643835616438359"/>
    <s v="US"/>
    <s v="USD"/>
    <n v="1417402800"/>
    <n v="1414610126"/>
    <b v="1"/>
    <n v="73"/>
    <b v="1"/>
    <s v="photography/photobooks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n v="82.316326530612244"/>
    <s v="AU"/>
    <s v="AUD"/>
    <n v="1455548400"/>
    <n v="1453461865"/>
    <b v="1"/>
    <n v="294"/>
    <b v="1"/>
    <s v="photography/photobooks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n v="1.4514"/>
    <x v="0"/>
    <n v="88.26081081081081"/>
    <s v="US"/>
    <s v="USD"/>
    <n v="1462161540"/>
    <n v="1457913777"/>
    <b v="1"/>
    <n v="740"/>
    <b v="1"/>
    <s v="photography/photobooks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n v="84.905149051490511"/>
    <s v="US"/>
    <s v="USD"/>
    <n v="1441383062"/>
    <n v="1438791062"/>
    <b v="1"/>
    <n v="369"/>
    <b v="1"/>
    <s v="photography/photobooks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n v="48.154545454545456"/>
    <s v="US"/>
    <s v="USD"/>
    <n v="1464040800"/>
    <n v="1461527631"/>
    <b v="1"/>
    <n v="110"/>
    <b v="1"/>
    <s v="photography/photobooks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n v="66.015406593406595"/>
    <s v="US"/>
    <s v="USD"/>
    <n v="1440702910"/>
    <n v="1438110910"/>
    <b v="1"/>
    <n v="455"/>
    <b v="1"/>
    <s v="photography/photobooks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n v="96.375"/>
    <s v="DE"/>
    <s v="EUR"/>
    <n v="1470506400"/>
    <n v="1467358427"/>
    <b v="1"/>
    <n v="224"/>
    <b v="1"/>
    <s v="photography/photobooks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n v="156.17391304347825"/>
    <s v="US"/>
    <s v="USD"/>
    <n v="1421952370"/>
    <n v="1418064370"/>
    <b v="1"/>
    <n v="46"/>
    <b v="1"/>
    <s v="photography/photobooks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n v="95.764859154929582"/>
    <s v="US"/>
    <s v="USD"/>
    <n v="1483481019"/>
    <n v="1480629819"/>
    <b v="0"/>
    <n v="284"/>
    <b v="1"/>
    <s v="photography/photobooks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n v="180.40816326530611"/>
    <s v="US"/>
    <s v="USD"/>
    <n v="1416964500"/>
    <n v="1414368616"/>
    <b v="1"/>
    <n v="98"/>
    <b v="1"/>
    <s v="photography/photobooks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n v="3"/>
    <s v="US"/>
    <s v="USD"/>
    <n v="1420045538"/>
    <n v="1417453538"/>
    <b v="0"/>
    <n v="2"/>
    <b v="0"/>
    <s v="photography/nature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n v="20"/>
    <s v="CA"/>
    <s v="CAD"/>
    <n v="1435708500"/>
    <n v="1434412500"/>
    <b v="0"/>
    <n v="1"/>
    <b v="0"/>
    <s v="photography/nature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n v="10"/>
    <s v="US"/>
    <s v="USD"/>
    <n v="1416662034"/>
    <n v="1414066434"/>
    <b v="0"/>
    <n v="1"/>
    <b v="0"/>
    <s v="photography/nature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e v="#DIV/0!"/>
    <s v="US"/>
    <s v="USD"/>
    <n v="1427847480"/>
    <n v="1424222024"/>
    <b v="0"/>
    <n v="0"/>
    <b v="0"/>
    <s v="photography/nature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n v="3.3333333333333332E-4"/>
    <x v="2"/>
    <n v="1"/>
    <s v="US"/>
    <s v="USD"/>
    <n v="1425330960"/>
    <n v="1422393234"/>
    <b v="0"/>
    <n v="1"/>
    <b v="0"/>
    <s v="photography/nature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n v="26.272727272727273"/>
    <s v="GB"/>
    <s v="GBP"/>
    <n v="1410930399"/>
    <n v="1405746399"/>
    <b v="0"/>
    <n v="11"/>
    <b v="0"/>
    <s v="photography/nature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n v="0"/>
    <x v="2"/>
    <e v="#DIV/0!"/>
    <s v="US"/>
    <s v="USD"/>
    <n v="1487844882"/>
    <n v="1487240082"/>
    <b v="0"/>
    <n v="0"/>
    <b v="0"/>
    <s v="photography/nature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n v="8.5714285714285715E-2"/>
    <x v="2"/>
    <n v="60"/>
    <s v="US"/>
    <s v="USD"/>
    <n v="1447020620"/>
    <n v="1444425020"/>
    <b v="0"/>
    <n v="1"/>
    <b v="0"/>
    <s v="photography/nature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n v="0.34"/>
    <x v="2"/>
    <n v="28.333333333333332"/>
    <s v="US"/>
    <s v="USD"/>
    <n v="1446524159"/>
    <n v="1443928559"/>
    <b v="0"/>
    <n v="6"/>
    <b v="0"/>
    <s v="photography/nature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n v="14.428571428571429"/>
    <s v="GB"/>
    <s v="GBP"/>
    <n v="1463050034"/>
    <n v="1460458034"/>
    <b v="0"/>
    <n v="7"/>
    <b v="0"/>
    <s v="photography/nature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e v="#DIV/0!"/>
    <s v="US"/>
    <s v="USD"/>
    <n v="1432756039"/>
    <n v="1430164039"/>
    <b v="0"/>
    <n v="0"/>
    <b v="0"/>
    <s v="photography/nature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n v="132.1875"/>
    <s v="US"/>
    <s v="USD"/>
    <n v="1412135940"/>
    <n v="1410366708"/>
    <b v="0"/>
    <n v="16"/>
    <b v="0"/>
    <s v="photography/nature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e v="#DIV/0!"/>
    <s v="US"/>
    <s v="USD"/>
    <n v="1441176447"/>
    <n v="1438584447"/>
    <b v="0"/>
    <n v="0"/>
    <b v="0"/>
    <s v="photography/nature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e v="#DIV/0!"/>
    <s v="AU"/>
    <s v="AUD"/>
    <n v="1438495390"/>
    <n v="1435903390"/>
    <b v="0"/>
    <n v="0"/>
    <b v="0"/>
    <s v="photography/nature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n v="0"/>
    <x v="2"/>
    <e v="#DIV/0!"/>
    <s v="US"/>
    <s v="USD"/>
    <n v="1442509200"/>
    <n v="1440513832"/>
    <b v="0"/>
    <n v="0"/>
    <b v="0"/>
    <s v="photography/nature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n v="56.416666666666664"/>
    <s v="CA"/>
    <s v="CAD"/>
    <n v="1467603624"/>
    <n v="1465011624"/>
    <b v="0"/>
    <n v="12"/>
    <b v="0"/>
    <s v="photography/nature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n v="0.04"/>
    <x v="2"/>
    <n v="100"/>
    <s v="US"/>
    <s v="USD"/>
    <n v="1411227633"/>
    <n v="1408549233"/>
    <b v="0"/>
    <n v="1"/>
    <b v="0"/>
    <s v="photography/nature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n v="11.666666666666666"/>
    <s v="GB"/>
    <s v="GBP"/>
    <n v="1440763920"/>
    <n v="1435656759"/>
    <b v="0"/>
    <n v="3"/>
    <b v="0"/>
    <s v="photography/nature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n v="50"/>
    <s v="US"/>
    <s v="USD"/>
    <n v="1430270199"/>
    <n v="1428974199"/>
    <b v="0"/>
    <n v="1"/>
    <b v="0"/>
    <s v="photography/nature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n v="23.5"/>
    <s v="US"/>
    <s v="USD"/>
    <n v="1415842193"/>
    <n v="1414110593"/>
    <b v="0"/>
    <n v="4"/>
    <b v="0"/>
    <s v="photography/nature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n v="67"/>
    <s v="US"/>
    <s v="USD"/>
    <n v="1383789603"/>
    <n v="1381194003"/>
    <b v="0"/>
    <n v="1"/>
    <b v="0"/>
    <s v="publishing/art books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e v="#DIV/0!"/>
    <s v="US"/>
    <s v="USD"/>
    <n v="1259715000"/>
    <n v="1253712916"/>
    <b v="0"/>
    <n v="0"/>
    <b v="0"/>
    <s v="publishing/art books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n v="42.5"/>
    <s v="GB"/>
    <s v="GBP"/>
    <n v="1394815751"/>
    <n v="1389635351"/>
    <b v="0"/>
    <n v="2"/>
    <b v="0"/>
    <s v="publishing/art books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n v="10"/>
    <s v="US"/>
    <s v="USD"/>
    <n v="1432843500"/>
    <n v="1430124509"/>
    <b v="0"/>
    <n v="1"/>
    <b v="0"/>
    <s v="publishing/art books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n v="100"/>
    <s v="US"/>
    <s v="USD"/>
    <n v="1307554261"/>
    <n v="1304962261"/>
    <b v="0"/>
    <n v="1"/>
    <b v="0"/>
    <s v="publishing/art books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n v="108.05084745762711"/>
    <s v="US"/>
    <s v="USD"/>
    <n v="1469656800"/>
    <n v="1467151204"/>
    <b v="0"/>
    <n v="59"/>
    <b v="0"/>
    <s v="publishing/art books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n v="26.923076923076923"/>
    <s v="US"/>
    <s v="USD"/>
    <n v="1392595200"/>
    <n v="1391293745"/>
    <b v="0"/>
    <n v="13"/>
    <b v="0"/>
    <s v="publishing/art books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n v="155"/>
    <s v="US"/>
    <s v="USD"/>
    <n v="1419384585"/>
    <n v="1416360585"/>
    <b v="0"/>
    <n v="22"/>
    <b v="0"/>
    <s v="publishing/art books"/>
    <x v="3"/>
    <s v="art books"/>
    <x v="1567"/>
    <x v="1568"/>
  </r>
  <r>
    <n v="1569"/>
    <s v="to be removed (Canceled)"/>
    <s v="to be removed"/>
    <n v="30000"/>
    <n v="0"/>
    <n v="0"/>
    <x v="1"/>
    <e v="#DIV/0!"/>
    <s v="US"/>
    <s v="USD"/>
    <n v="1369498714"/>
    <n v="1366906714"/>
    <b v="0"/>
    <n v="0"/>
    <b v="0"/>
    <s v="publishing/art books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n v="0.41399999999999998"/>
    <x v="1"/>
    <n v="47.769230769230766"/>
    <s v="US"/>
    <s v="USD"/>
    <n v="1460140282"/>
    <n v="1457551882"/>
    <b v="0"/>
    <n v="52"/>
    <b v="0"/>
    <s v="publishing/art books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n v="20"/>
    <s v="GB"/>
    <s v="GBP"/>
    <n v="1434738483"/>
    <n v="1432146483"/>
    <b v="0"/>
    <n v="4"/>
    <b v="0"/>
    <s v="publishing/art books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n v="41.666666666666664"/>
    <s v="GB"/>
    <s v="GBP"/>
    <n v="1456703940"/>
    <n v="1454546859"/>
    <b v="0"/>
    <n v="3"/>
    <b v="0"/>
    <s v="publishing/art books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n v="74.333333333333329"/>
    <s v="CA"/>
    <s v="CAD"/>
    <n v="1491019140"/>
    <n v="1487548802"/>
    <b v="0"/>
    <n v="3"/>
    <b v="0"/>
    <s v="publishing/art books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n v="84.333333333333329"/>
    <s v="US"/>
    <s v="USD"/>
    <n v="1424211329"/>
    <n v="1421187329"/>
    <b v="0"/>
    <n v="6"/>
    <b v="0"/>
    <s v="publishing/art books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n v="65.457142857142856"/>
    <s v="US"/>
    <s v="USD"/>
    <n v="1404909296"/>
    <n v="1402317296"/>
    <b v="0"/>
    <n v="35"/>
    <b v="0"/>
    <s v="publishing/art books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n v="0.13"/>
    <x v="1"/>
    <n v="65"/>
    <s v="US"/>
    <s v="USD"/>
    <n v="1435698368"/>
    <n v="1431810368"/>
    <b v="0"/>
    <n v="10"/>
    <b v="0"/>
    <s v="publishing/art books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n v="27.5"/>
    <s v="US"/>
    <s v="USD"/>
    <n v="1343161248"/>
    <n v="1337977248"/>
    <b v="0"/>
    <n v="2"/>
    <b v="0"/>
    <s v="publishing/art books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n v="51.25"/>
    <s v="US"/>
    <s v="USD"/>
    <n v="1283392800"/>
    <n v="1281317691"/>
    <b v="0"/>
    <n v="4"/>
    <b v="0"/>
    <s v="publishing/art books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n v="14"/>
    <s v="US"/>
    <s v="USD"/>
    <n v="1377734091"/>
    <n v="1374882891"/>
    <b v="0"/>
    <n v="2"/>
    <b v="0"/>
    <s v="publishing/art books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e v="#DIV/0!"/>
    <s v="US"/>
    <s v="USD"/>
    <n v="1337562726"/>
    <n v="1332378726"/>
    <b v="0"/>
    <n v="0"/>
    <b v="0"/>
    <s v="publishing/art books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n v="5"/>
    <s v="GB"/>
    <s v="GBP"/>
    <n v="1450521990"/>
    <n v="1447757190"/>
    <b v="0"/>
    <n v="1"/>
    <b v="0"/>
    <s v="photography/places"/>
    <x v="8"/>
    <s v="places"/>
    <x v="1580"/>
    <x v="1581"/>
  </r>
  <r>
    <n v="1582"/>
    <s v="Scenes from New Orleans"/>
    <s v="I create canvas prints of images from in and around New Orleans"/>
    <n v="1000"/>
    <n v="93"/>
    <n v="9.2999999999999999E-2"/>
    <x v="2"/>
    <n v="31"/>
    <s v="US"/>
    <s v="USD"/>
    <n v="1445894400"/>
    <n v="1440961053"/>
    <b v="0"/>
    <n v="3"/>
    <b v="0"/>
    <s v="photography/places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n v="15"/>
    <s v="GB"/>
    <s v="GBP"/>
    <n v="1411681391"/>
    <n v="1409089391"/>
    <b v="0"/>
    <n v="1"/>
    <b v="0"/>
    <s v="photography/places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e v="#DIV/0!"/>
    <s v="US"/>
    <s v="USD"/>
    <n v="1401464101"/>
    <n v="1400600101"/>
    <b v="0"/>
    <n v="0"/>
    <b v="0"/>
    <s v="photography/places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n v="131.66666666666666"/>
    <s v="CA"/>
    <s v="CAD"/>
    <n v="1482663600"/>
    <n v="1480800568"/>
    <b v="0"/>
    <n v="12"/>
    <b v="0"/>
    <s v="photography/places"/>
    <x v="8"/>
    <s v="places"/>
    <x v="1584"/>
    <x v="1585"/>
  </r>
  <r>
    <n v="1586"/>
    <s v="Missouri In Pictures"/>
    <s v="Show the world the beauty that is in all of our back yards!"/>
    <n v="1500"/>
    <n v="0"/>
    <n v="0"/>
    <x v="2"/>
    <e v="#DIV/0!"/>
    <s v="US"/>
    <s v="USD"/>
    <n v="1428197422"/>
    <n v="1425609022"/>
    <b v="0"/>
    <n v="0"/>
    <b v="0"/>
    <s v="photography/places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n v="1"/>
    <s v="US"/>
    <s v="USD"/>
    <n v="1418510965"/>
    <n v="1415918965"/>
    <b v="0"/>
    <n v="1"/>
    <b v="0"/>
    <s v="photography/places"/>
    <x v="8"/>
    <s v="places"/>
    <x v="1586"/>
    <x v="1587"/>
  </r>
  <r>
    <n v="1588"/>
    <s v="The Right Side of Texas"/>
    <s v="Southeast Texas as seen through the lens of a cell phone camera"/>
    <n v="516"/>
    <n v="0"/>
    <n v="0"/>
    <x v="2"/>
    <e v="#DIV/0!"/>
    <s v="US"/>
    <s v="USD"/>
    <n v="1422735120"/>
    <n v="1420091999"/>
    <b v="0"/>
    <n v="0"/>
    <b v="0"/>
    <s v="photography/places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n v="0"/>
    <x v="2"/>
    <e v="#DIV/0!"/>
    <s v="US"/>
    <s v="USD"/>
    <n v="1444433886"/>
    <n v="1441841886"/>
    <b v="0"/>
    <n v="0"/>
    <b v="0"/>
    <s v="photography/places"/>
    <x v="8"/>
    <s v="places"/>
    <x v="1588"/>
    <x v="1589"/>
  </r>
  <r>
    <n v="1590"/>
    <s v="An Italian Adventure"/>
    <s v="Discover Italy through photography."/>
    <n v="60000"/>
    <n v="1020"/>
    <n v="1.7000000000000001E-2"/>
    <x v="2"/>
    <n v="510"/>
    <s v="IT"/>
    <s v="EUR"/>
    <n v="1443040464"/>
    <n v="1440448464"/>
    <b v="0"/>
    <n v="2"/>
    <b v="0"/>
    <s v="photography/places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n v="44.478260869565219"/>
    <s v="GB"/>
    <s v="GBP"/>
    <n v="1459700741"/>
    <n v="1457112341"/>
    <b v="0"/>
    <n v="92"/>
    <b v="0"/>
    <s v="photography/places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n v="0"/>
    <x v="2"/>
    <e v="#DIV/0!"/>
    <s v="US"/>
    <s v="USD"/>
    <n v="1427503485"/>
    <n v="1423619085"/>
    <b v="0"/>
    <n v="0"/>
    <b v="0"/>
    <s v="photography/places"/>
    <x v="8"/>
    <s v="places"/>
    <x v="1591"/>
    <x v="1592"/>
  </r>
  <r>
    <n v="1593"/>
    <s v="Picturing Italy"/>
    <s v="A trip to fulfill a dream of capturing the wonders and history of ancient Italy in person."/>
    <n v="22000"/>
    <n v="3"/>
    <n v="1.3636363636363637E-4"/>
    <x v="2"/>
    <n v="1"/>
    <s v="US"/>
    <s v="USD"/>
    <n v="1425154655"/>
    <n v="1422562655"/>
    <b v="0"/>
    <n v="3"/>
    <b v="0"/>
    <s v="photography/places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n v="0.20499999999999999"/>
    <x v="2"/>
    <n v="20.5"/>
    <s v="US"/>
    <s v="USD"/>
    <n v="1463329260"/>
    <n v="1458147982"/>
    <b v="0"/>
    <n v="10"/>
    <b v="0"/>
    <s v="photography/places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n v="40"/>
    <s v="US"/>
    <s v="USD"/>
    <n v="1403122380"/>
    <n v="1400634728"/>
    <b v="0"/>
    <n v="7"/>
    <b v="0"/>
    <s v="photography/places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n v="2.3076923076923078E-2"/>
    <x v="2"/>
    <n v="25"/>
    <s v="GB"/>
    <s v="GBP"/>
    <n v="1418469569"/>
    <n v="1414577969"/>
    <b v="0"/>
    <n v="3"/>
    <b v="0"/>
    <s v="photography/places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n v="0"/>
    <x v="2"/>
    <e v="#DIV/0!"/>
    <s v="US"/>
    <s v="USD"/>
    <n v="1474360197"/>
    <n v="1471768197"/>
    <b v="0"/>
    <n v="0"/>
    <b v="0"/>
    <s v="photography/places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n v="1"/>
    <s v="US"/>
    <s v="USD"/>
    <n v="1437926458"/>
    <n v="1432742458"/>
    <b v="0"/>
    <n v="1"/>
    <b v="0"/>
    <s v="photography/places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n v="0"/>
    <x v="2"/>
    <e v="#DIV/0!"/>
    <s v="GB"/>
    <s v="GBP"/>
    <n v="1460116576"/>
    <n v="1457528176"/>
    <b v="0"/>
    <n v="0"/>
    <b v="0"/>
    <s v="photography/places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n v="40.777777777777779"/>
    <s v="US"/>
    <s v="USD"/>
    <n v="1405401060"/>
    <n v="1401585752"/>
    <b v="0"/>
    <n v="9"/>
    <b v="0"/>
    <s v="photography/places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n v="48.325535714285714"/>
    <s v="US"/>
    <s v="USD"/>
    <n v="1304561633"/>
    <n v="1301969633"/>
    <b v="0"/>
    <n v="56"/>
    <b v="1"/>
    <s v="music/rock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n v="46.953125"/>
    <s v="US"/>
    <s v="USD"/>
    <n v="1318633200"/>
    <n v="1314947317"/>
    <b v="0"/>
    <n v="32"/>
    <b v="1"/>
    <s v="music/rock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n v="1.0003299999999999"/>
    <x v="0"/>
    <n v="66.688666666666663"/>
    <s v="US"/>
    <s v="USD"/>
    <n v="1327723459"/>
    <n v="1322539459"/>
    <b v="0"/>
    <n v="30"/>
    <b v="1"/>
    <s v="music/rock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n v="48.842857142857142"/>
    <s v="US"/>
    <s v="USD"/>
    <n v="1332011835"/>
    <n v="1328559435"/>
    <b v="0"/>
    <n v="70"/>
    <b v="1"/>
    <s v="music/rock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n v="137.30909090909091"/>
    <s v="US"/>
    <s v="USD"/>
    <n v="1312182000"/>
    <n v="1311380313"/>
    <b v="0"/>
    <n v="44"/>
    <b v="1"/>
    <s v="music/rock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n v="87.829673913043479"/>
    <s v="US"/>
    <s v="USD"/>
    <n v="1300930838"/>
    <n v="1293158438"/>
    <b v="0"/>
    <n v="92"/>
    <b v="1"/>
    <s v="music/rock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n v="70.785365853658533"/>
    <s v="US"/>
    <s v="USD"/>
    <n v="1339701851"/>
    <n v="1337887451"/>
    <b v="0"/>
    <n v="205"/>
    <b v="1"/>
    <s v="music/rock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n v="52.826086956521742"/>
    <s v="US"/>
    <s v="USD"/>
    <n v="1388553960"/>
    <n v="1385754986"/>
    <b v="0"/>
    <n v="23"/>
    <b v="1"/>
    <s v="music/rock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n v="443.75"/>
    <s v="US"/>
    <s v="USD"/>
    <n v="1320220800"/>
    <n v="1315612909"/>
    <b v="0"/>
    <n v="4"/>
    <b v="1"/>
    <s v="music/rock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n v="48.544642857142854"/>
    <s v="US"/>
    <s v="USD"/>
    <n v="1355609510"/>
    <n v="1353017510"/>
    <b v="0"/>
    <n v="112"/>
    <b v="1"/>
    <s v="music/rock"/>
    <x v="4"/>
    <s v="rock"/>
    <x v="1609"/>
    <x v="1610"/>
  </r>
  <r>
    <n v="1611"/>
    <s v="Skelton-Luns CD/7&quot;             No Big Deal."/>
    <s v="Skelton-Luns CD/7&quot; No Big Deal."/>
    <n v="800"/>
    <n v="1001"/>
    <n v="1.25125"/>
    <x v="0"/>
    <n v="37.074074074074076"/>
    <s v="US"/>
    <s v="USD"/>
    <n v="1370390432"/>
    <n v="1368576032"/>
    <b v="0"/>
    <n v="27"/>
    <b v="1"/>
    <s v="music/rock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n v="50"/>
    <s v="US"/>
    <s v="USD"/>
    <n v="1357160384"/>
    <n v="1354568384"/>
    <b v="0"/>
    <n v="11"/>
    <b v="1"/>
    <s v="music/rock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n v="39.03846153846154"/>
    <s v="US"/>
    <s v="USD"/>
    <n v="1342921202"/>
    <n v="1340329202"/>
    <b v="0"/>
    <n v="26"/>
    <b v="1"/>
    <s v="music/rock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n v="66.688311688311686"/>
    <s v="US"/>
    <s v="USD"/>
    <n v="1407085200"/>
    <n v="1401924769"/>
    <b v="0"/>
    <n v="77"/>
    <b v="1"/>
    <s v="music/rock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n v="67.132352941176464"/>
    <s v="US"/>
    <s v="USD"/>
    <n v="1323742396"/>
    <n v="1319850796"/>
    <b v="0"/>
    <n v="136"/>
    <b v="1"/>
    <s v="music/rock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n v="1.042"/>
    <x v="0"/>
    <n v="66.369426751592357"/>
    <s v="US"/>
    <s v="USD"/>
    <n v="1353621600"/>
    <n v="1350061821"/>
    <b v="0"/>
    <n v="157"/>
    <b v="1"/>
    <s v="music/rock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n v="1.4585714285714286"/>
    <x v="0"/>
    <n v="64.620253164556956"/>
    <s v="US"/>
    <s v="USD"/>
    <n v="1383332400"/>
    <n v="1380470188"/>
    <b v="0"/>
    <n v="158"/>
    <b v="1"/>
    <s v="music/rock"/>
    <x v="4"/>
    <s v="rock"/>
    <x v="1616"/>
    <x v="1617"/>
  </r>
  <r>
    <n v="1618"/>
    <s v="Janus Word Album"/>
    <s v="Janus Word combines hard rock with melodic acoustic music for a unique and awesome sound."/>
    <n v="1500"/>
    <n v="1576"/>
    <n v="1.0506666666666666"/>
    <x v="0"/>
    <n v="58.370370370370374"/>
    <s v="US"/>
    <s v="USD"/>
    <n v="1362757335"/>
    <n v="1359301335"/>
    <b v="0"/>
    <n v="27"/>
    <b v="1"/>
    <s v="music/rock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n v="86.956521739130437"/>
    <s v="US"/>
    <s v="USD"/>
    <n v="1410755286"/>
    <n v="1408940886"/>
    <b v="0"/>
    <n v="23"/>
    <b v="1"/>
    <s v="music/rock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n v="1.1299999999999999"/>
    <x v="0"/>
    <n v="66.470588235294116"/>
    <s v="US"/>
    <s v="USD"/>
    <n v="1361606940"/>
    <n v="1361002140"/>
    <b v="0"/>
    <n v="17"/>
    <b v="1"/>
    <s v="music/rock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n v="163.78378378378378"/>
    <s v="US"/>
    <s v="USD"/>
    <n v="1338177540"/>
    <n v="1333550015"/>
    <b v="0"/>
    <n v="37"/>
    <b v="1"/>
    <s v="music/rock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n v="107.98461538461538"/>
    <s v="US"/>
    <s v="USD"/>
    <n v="1418803140"/>
    <n v="1415343874"/>
    <b v="0"/>
    <n v="65"/>
    <b v="1"/>
    <s v="music/rock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n v="42.111111111111114"/>
    <s v="GB"/>
    <s v="GBP"/>
    <n v="1377621089"/>
    <n v="1372437089"/>
    <b v="0"/>
    <n v="18"/>
    <b v="1"/>
    <s v="music/rock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n v="1.18"/>
    <x v="0"/>
    <n v="47.2"/>
    <s v="US"/>
    <s v="USD"/>
    <n v="1357721335"/>
    <n v="1354265335"/>
    <b v="0"/>
    <n v="25"/>
    <b v="1"/>
    <s v="music/rock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n v="112.01923076923077"/>
    <s v="US"/>
    <s v="USD"/>
    <n v="1347382053"/>
    <n v="1344962853"/>
    <b v="0"/>
    <n v="104"/>
    <b v="1"/>
    <s v="music/rock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n v="74.953703703703709"/>
    <s v="US"/>
    <s v="USD"/>
    <n v="1385932867"/>
    <n v="1383337267"/>
    <b v="0"/>
    <n v="108"/>
    <b v="1"/>
    <s v="music/rock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n v="61.578947368421055"/>
    <s v="US"/>
    <s v="USD"/>
    <n v="1353905940"/>
    <n v="1351011489"/>
    <b v="0"/>
    <n v="38"/>
    <b v="1"/>
    <s v="music/rock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n v="1.00925"/>
    <x v="0"/>
    <n v="45.875"/>
    <s v="US"/>
    <s v="USD"/>
    <n v="1403026882"/>
    <n v="1400175682"/>
    <b v="0"/>
    <n v="88"/>
    <b v="1"/>
    <s v="music/rock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n v="1.0366666666666666"/>
    <x v="0"/>
    <n v="75.853658536585371"/>
    <s v="US"/>
    <s v="USD"/>
    <n v="1392929333"/>
    <n v="1389041333"/>
    <b v="0"/>
    <n v="82"/>
    <b v="1"/>
    <s v="music/rock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n v="84.206349206349202"/>
    <s v="US"/>
    <s v="USD"/>
    <n v="1330671540"/>
    <n v="1328040375"/>
    <b v="0"/>
    <n v="126"/>
    <b v="1"/>
    <s v="music/rock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n v="117.22556390977444"/>
    <s v="US"/>
    <s v="USD"/>
    <n v="1350074261"/>
    <n v="1347482261"/>
    <b v="0"/>
    <n v="133"/>
    <b v="1"/>
    <s v="music/rock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n v="86.489361702127653"/>
    <s v="US"/>
    <s v="USD"/>
    <n v="1316851854"/>
    <n v="1311667854"/>
    <b v="0"/>
    <n v="47"/>
    <b v="1"/>
    <s v="music/rock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n v="1"/>
    <x v="0"/>
    <n v="172.41379310344828"/>
    <s v="US"/>
    <s v="USD"/>
    <n v="1326690000"/>
    <n v="1324329156"/>
    <b v="0"/>
    <n v="58"/>
    <b v="1"/>
    <s v="music/rock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n v="1.0049999999999999"/>
    <x v="0"/>
    <n v="62.8125"/>
    <s v="US"/>
    <s v="USD"/>
    <n v="1306994340"/>
    <n v="1303706001"/>
    <b v="0"/>
    <n v="32"/>
    <b v="1"/>
    <s v="music/rock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n v="67.729729729729726"/>
    <s v="US"/>
    <s v="USD"/>
    <n v="1468270261"/>
    <n v="1463086261"/>
    <b v="0"/>
    <n v="37"/>
    <b v="1"/>
    <s v="music/rock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n v="53.5632183908046"/>
    <s v="US"/>
    <s v="USD"/>
    <n v="1307851200"/>
    <n v="1304129088"/>
    <b v="0"/>
    <n v="87"/>
    <b v="1"/>
    <s v="music/rock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n v="34.6"/>
    <s v="US"/>
    <s v="USD"/>
    <n v="1262302740"/>
    <n v="1257444140"/>
    <b v="0"/>
    <n v="15"/>
    <b v="1"/>
    <s v="music/rock"/>
    <x v="4"/>
    <s v="rock"/>
    <x v="1636"/>
    <x v="1637"/>
  </r>
  <r>
    <n v="1638"/>
    <s v="Avenues EP 2013"/>
    <s v="Avenues will be going in to the studio to record a new EP with Matt Allison!"/>
    <n v="1000"/>
    <n v="1050"/>
    <n v="1.05"/>
    <x v="0"/>
    <n v="38.888888888888886"/>
    <s v="US"/>
    <s v="USD"/>
    <n v="1362086700"/>
    <n v="1358180968"/>
    <b v="0"/>
    <n v="27"/>
    <b v="1"/>
    <s v="music/rock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n v="94.736842105263165"/>
    <s v="US"/>
    <s v="USD"/>
    <n v="1330789165"/>
    <n v="1328197165"/>
    <b v="0"/>
    <n v="19"/>
    <b v="1"/>
    <s v="music/rock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n v="39.967058823529413"/>
    <s v="US"/>
    <s v="USD"/>
    <n v="1280800740"/>
    <n v="1279603955"/>
    <b v="0"/>
    <n v="17"/>
    <b v="1"/>
    <s v="music/rock"/>
    <x v="4"/>
    <s v="rock"/>
    <x v="1639"/>
    <x v="1640"/>
  </r>
  <r>
    <n v="1641"/>
    <s v="Tanya Dartson- Run for Your Life music video"/>
    <s v="Music Video For Upbeat and Inspiring Song - Run For Your Life"/>
    <n v="2500"/>
    <n v="2535"/>
    <n v="1.014"/>
    <x v="0"/>
    <n v="97.5"/>
    <s v="US"/>
    <s v="USD"/>
    <n v="1418998744"/>
    <n v="1416406744"/>
    <b v="0"/>
    <n v="26"/>
    <b v="1"/>
    <s v="music/pop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n v="42.857142857142854"/>
    <s v="US"/>
    <s v="USD"/>
    <n v="1308011727"/>
    <n v="1306283727"/>
    <b v="0"/>
    <n v="28"/>
    <b v="1"/>
    <s v="music/pop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n v="1.2470000000000001"/>
    <x v="0"/>
    <n v="168.51351351351352"/>
    <s v="US"/>
    <s v="USD"/>
    <n v="1348516012"/>
    <n v="1345924012"/>
    <b v="0"/>
    <n v="37"/>
    <b v="1"/>
    <s v="music/pop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n v="85.546875"/>
    <s v="US"/>
    <s v="USD"/>
    <n v="1353551160"/>
    <n v="1348363560"/>
    <b v="0"/>
    <n v="128"/>
    <b v="1"/>
    <s v="music/pop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n v="554"/>
    <s v="US"/>
    <s v="USD"/>
    <n v="1379515740"/>
    <n v="1378306140"/>
    <b v="0"/>
    <n v="10"/>
    <b v="1"/>
    <s v="music/pop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n v="26.554216867469879"/>
    <s v="GB"/>
    <s v="GBP"/>
    <n v="1408039860"/>
    <n v="1405248503"/>
    <b v="0"/>
    <n v="83"/>
    <b v="1"/>
    <s v="music/pop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n v="113.82608695652173"/>
    <s v="US"/>
    <s v="USD"/>
    <n v="1339235377"/>
    <n v="1336643377"/>
    <b v="0"/>
    <n v="46"/>
    <b v="1"/>
    <s v="music/pop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n v="32.011111111111113"/>
    <s v="US"/>
    <s v="USD"/>
    <n v="1300636482"/>
    <n v="1298048082"/>
    <b v="0"/>
    <n v="90"/>
    <b v="1"/>
    <s v="music/pop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n v="47.189259259259259"/>
    <s v="US"/>
    <s v="USD"/>
    <n v="1400862355"/>
    <n v="1396974355"/>
    <b v="0"/>
    <n v="81"/>
    <b v="1"/>
    <s v="music/pop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n v="1.4155"/>
    <x v="0"/>
    <n v="88.46875"/>
    <s v="US"/>
    <s v="USD"/>
    <n v="1381314437"/>
    <n v="1378722437"/>
    <b v="0"/>
    <n v="32"/>
    <b v="1"/>
    <s v="music/pop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n v="100.75"/>
    <s v="US"/>
    <s v="USD"/>
    <n v="1303801140"/>
    <n v="1300916220"/>
    <b v="0"/>
    <n v="20"/>
    <b v="1"/>
    <s v="music/pop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n v="64.714285714285708"/>
    <s v="US"/>
    <s v="USD"/>
    <n v="1385297393"/>
    <n v="1382701793"/>
    <b v="0"/>
    <n v="70"/>
    <b v="1"/>
    <s v="music/pop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n v="51.854285714285716"/>
    <s v="US"/>
    <s v="USD"/>
    <n v="1303675296"/>
    <n v="1300996896"/>
    <b v="0"/>
    <n v="168"/>
    <b v="1"/>
    <s v="music/pop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n v="38.794117647058826"/>
    <s v="US"/>
    <s v="USD"/>
    <n v="1334784160"/>
    <n v="1332192160"/>
    <b v="0"/>
    <n v="34"/>
    <b v="1"/>
    <s v="music/pop"/>
    <x v="4"/>
    <s v="pop"/>
    <x v="1653"/>
    <x v="1654"/>
  </r>
  <r>
    <n v="1655"/>
    <s v="Meg Porter Debut EP!"/>
    <s v="Berklee College of Music student, Meg Porter needs YOUR help to fund her very first EP!"/>
    <n v="1500"/>
    <n v="2143"/>
    <n v="1.4286666666666668"/>
    <x v="0"/>
    <n v="44.645833333333336"/>
    <s v="US"/>
    <s v="USD"/>
    <n v="1333648820"/>
    <n v="1331060420"/>
    <b v="0"/>
    <n v="48"/>
    <b v="1"/>
    <s v="music/pop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n v="156.77333333333334"/>
    <s v="US"/>
    <s v="USD"/>
    <n v="1355437052"/>
    <n v="1352845052"/>
    <b v="0"/>
    <n v="48"/>
    <b v="1"/>
    <s v="music/pop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n v="118.70339366515837"/>
    <s v="US"/>
    <s v="USD"/>
    <n v="1337885168"/>
    <n v="1335293168"/>
    <b v="0"/>
    <n v="221"/>
    <b v="1"/>
    <s v="music/pop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n v="74.149532710280369"/>
    <s v="US"/>
    <s v="USD"/>
    <n v="1355840400"/>
    <n v="1352524767"/>
    <b v="0"/>
    <n v="107"/>
    <b v="1"/>
    <s v="music/pop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n v="12.533333333333333"/>
    <s v="GB"/>
    <s v="GBP"/>
    <n v="1387281600"/>
    <n v="1384811721"/>
    <b v="0"/>
    <n v="45"/>
    <b v="1"/>
    <s v="music/pop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n v="27.861111111111111"/>
    <s v="IT"/>
    <s v="EUR"/>
    <n v="1462053540"/>
    <n v="1459355950"/>
    <b v="0"/>
    <n v="36"/>
    <b v="1"/>
    <s v="music/pop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n v="80.178217821782184"/>
    <s v="AT"/>
    <s v="EUR"/>
    <n v="1453064400"/>
    <n v="1449359831"/>
    <b v="0"/>
    <n v="101"/>
    <b v="1"/>
    <s v="music/pop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n v="132.43548387096774"/>
    <s v="US"/>
    <s v="USD"/>
    <n v="1325310336"/>
    <n v="1320122736"/>
    <b v="0"/>
    <n v="62"/>
    <b v="1"/>
    <s v="music/pop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n v="1.08"/>
    <x v="0"/>
    <n v="33.75"/>
    <s v="US"/>
    <s v="USD"/>
    <n v="1422750707"/>
    <n v="1420158707"/>
    <b v="0"/>
    <n v="32"/>
    <b v="1"/>
    <s v="music/pop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n v="34.384494382022467"/>
    <s v="US"/>
    <s v="USD"/>
    <n v="1331870340"/>
    <n v="1328033818"/>
    <b v="0"/>
    <n v="89"/>
    <b v="1"/>
    <s v="music/pop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n v="44.956989247311824"/>
    <s v="US"/>
    <s v="USD"/>
    <n v="1298343600"/>
    <n v="1295624113"/>
    <b v="0"/>
    <n v="93"/>
    <b v="1"/>
    <s v="music/pop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n v="41.04081632653061"/>
    <s v="US"/>
    <s v="USD"/>
    <n v="1364447073"/>
    <n v="1361858673"/>
    <b v="0"/>
    <n v="98"/>
    <b v="1"/>
    <s v="music/pop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n v="52.597560975609753"/>
    <s v="US"/>
    <s v="USD"/>
    <n v="1394521140"/>
    <n v="1392169298"/>
    <b v="0"/>
    <n v="82"/>
    <b v="1"/>
    <s v="music/pop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n v="70.784482758620683"/>
    <s v="US"/>
    <s v="USD"/>
    <n v="1322454939"/>
    <n v="1319859339"/>
    <b v="0"/>
    <n v="116"/>
    <b v="1"/>
    <s v="music/pop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n v="53.75"/>
    <s v="US"/>
    <s v="USD"/>
    <n v="1464729276"/>
    <n v="1459545276"/>
    <b v="0"/>
    <n v="52"/>
    <b v="1"/>
    <s v="music/pop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n v="44.608695652173914"/>
    <s v="US"/>
    <s v="USD"/>
    <n v="1278302400"/>
    <n v="1273961999"/>
    <b v="0"/>
    <n v="23"/>
    <b v="1"/>
    <s v="music/pop"/>
    <x v="4"/>
    <s v="pop"/>
    <x v="1669"/>
    <x v="1670"/>
  </r>
  <r>
    <n v="1671"/>
    <s v="Luke O'Brien's Kickstarter"/>
    <s v="I am seeking funding in order to help take my music from a hobby to a career."/>
    <n v="2000"/>
    <n v="2013.47"/>
    <n v="1.0067349999999999"/>
    <x v="0"/>
    <n v="26.148961038961041"/>
    <s v="US"/>
    <s v="USD"/>
    <n v="1470056614"/>
    <n v="1467464614"/>
    <b v="0"/>
    <n v="77"/>
    <b v="1"/>
    <s v="music/pop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n v="1.1294117647058823"/>
    <x v="0"/>
    <n v="39.183673469387756"/>
    <s v="US"/>
    <s v="USD"/>
    <n v="1338824730"/>
    <n v="1336232730"/>
    <b v="0"/>
    <n v="49"/>
    <b v="1"/>
    <s v="music/pop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n v="45.593220338983052"/>
    <s v="US"/>
    <s v="USD"/>
    <n v="1425675892"/>
    <n v="1423083892"/>
    <b v="0"/>
    <n v="59"/>
    <b v="1"/>
    <s v="music/pop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n v="89.247787610619469"/>
    <s v="US"/>
    <s v="USD"/>
    <n v="1471503540"/>
    <n v="1468852306"/>
    <b v="0"/>
    <n v="113"/>
    <b v="1"/>
    <s v="music/pop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n v="1.37416"/>
    <x v="0"/>
    <n v="40.416470588235299"/>
    <s v="US"/>
    <s v="USD"/>
    <n v="1318802580"/>
    <n v="1316194540"/>
    <b v="0"/>
    <n v="34"/>
    <b v="1"/>
    <s v="music/pop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n v="1.1533333333333333"/>
    <x v="0"/>
    <n v="82.38095238095238"/>
    <s v="US"/>
    <s v="USD"/>
    <n v="1334980740"/>
    <n v="1330968347"/>
    <b v="0"/>
    <n v="42"/>
    <b v="1"/>
    <s v="music/pop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n v="159.52380952380952"/>
    <s v="ES"/>
    <s v="EUR"/>
    <n v="1460786340"/>
    <n v="1455615976"/>
    <b v="0"/>
    <n v="42"/>
    <b v="1"/>
    <s v="music/pop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n v="36.244897959183675"/>
    <s v="US"/>
    <s v="USD"/>
    <n v="1391718671"/>
    <n v="1390509071"/>
    <b v="0"/>
    <n v="49"/>
    <b v="1"/>
    <s v="music/pop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n v="62.5"/>
    <s v="US"/>
    <s v="USD"/>
    <n v="1311298745"/>
    <n v="1309311545"/>
    <b v="0"/>
    <n v="56"/>
    <b v="1"/>
    <s v="music/pop"/>
    <x v="4"/>
    <s v="pop"/>
    <x v="1678"/>
    <x v="1679"/>
  </r>
  <r>
    <n v="1680"/>
    <s v="Kick Out a Record"/>
    <s v="Working Musician dilemma #164: how the taxman put Kick the Record 2.0 on hold"/>
    <n v="1000"/>
    <n v="1175"/>
    <n v="1.175"/>
    <x v="0"/>
    <n v="47"/>
    <s v="US"/>
    <s v="USD"/>
    <n v="1405188667"/>
    <n v="1402596667"/>
    <b v="0"/>
    <n v="25"/>
    <b v="1"/>
    <s v="music/pop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n v="74.575090497737563"/>
    <s v="US"/>
    <s v="USD"/>
    <n v="1490752800"/>
    <n v="1486522484"/>
    <b v="0"/>
    <n v="884"/>
    <b v="0"/>
    <s v="music/faith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e v="#DIV/0!"/>
    <s v="US"/>
    <s v="USD"/>
    <n v="1492142860"/>
    <n v="1486962460"/>
    <b v="0"/>
    <n v="0"/>
    <b v="0"/>
    <s v="music/faith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n v="76"/>
    <s v="FR"/>
    <s v="EUR"/>
    <n v="1491590738"/>
    <n v="1489517138"/>
    <b v="0"/>
    <n v="10"/>
    <b v="0"/>
    <s v="music/faith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n v="1.0912500000000001"/>
    <x v="3"/>
    <n v="86.43564356435644"/>
    <s v="US"/>
    <s v="USD"/>
    <n v="1489775641"/>
    <n v="1487360041"/>
    <b v="0"/>
    <n v="101"/>
    <b v="0"/>
    <s v="music/faith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n v="24"/>
    <s v="US"/>
    <s v="USD"/>
    <n v="1490331623"/>
    <n v="1487743223"/>
    <b v="0"/>
    <n v="15"/>
    <b v="0"/>
    <s v="music/faith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n v="18"/>
    <s v="CA"/>
    <s v="CAD"/>
    <n v="1493320519"/>
    <n v="1488140119"/>
    <b v="0"/>
    <n v="1"/>
    <b v="0"/>
    <s v="music/faith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n v="80.128205128205124"/>
    <s v="US"/>
    <s v="USD"/>
    <n v="1491855300"/>
    <n v="1488935245"/>
    <b v="0"/>
    <n v="39"/>
    <b v="0"/>
    <s v="music/faith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n v="253.14285714285714"/>
    <s v="US"/>
    <s v="USD"/>
    <n v="1491738594"/>
    <n v="1489150194"/>
    <b v="0"/>
    <n v="7"/>
    <b v="0"/>
    <s v="music/faith"/>
    <x v="4"/>
    <s v="faith"/>
    <x v="1687"/>
    <x v="1688"/>
  </r>
  <r>
    <n v="1689"/>
    <s v="Fly Away"/>
    <s v="Praising the Living God in the second half of life."/>
    <n v="2400"/>
    <n v="2400"/>
    <n v="1"/>
    <x v="3"/>
    <n v="171.42857142857142"/>
    <s v="US"/>
    <s v="USD"/>
    <n v="1489700230"/>
    <n v="1487111830"/>
    <b v="0"/>
    <n v="14"/>
    <b v="0"/>
    <s v="music/faith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n v="57.727272727272727"/>
    <s v="US"/>
    <s v="USD"/>
    <n v="1491470442"/>
    <n v="1488882042"/>
    <b v="0"/>
    <n v="11"/>
    <b v="0"/>
    <s v="music/faith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n v="264.26315789473682"/>
    <s v="US"/>
    <s v="USD"/>
    <n v="1491181200"/>
    <n v="1488387008"/>
    <b v="0"/>
    <n v="38"/>
    <b v="0"/>
    <s v="music/faith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n v="159.33333333333334"/>
    <s v="US"/>
    <s v="USD"/>
    <n v="1490572740"/>
    <n v="1487734667"/>
    <b v="0"/>
    <n v="15"/>
    <b v="0"/>
    <s v="music/faith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n v="35"/>
    <s v="GB"/>
    <s v="GBP"/>
    <n v="1491768000"/>
    <n v="1489097112"/>
    <b v="0"/>
    <n v="8"/>
    <b v="0"/>
    <s v="music/faith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n v="5"/>
    <s v="US"/>
    <s v="USD"/>
    <n v="1490589360"/>
    <n v="1488038674"/>
    <b v="0"/>
    <n v="1"/>
    <b v="0"/>
    <s v="music/faith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n v="61.086956521739133"/>
    <s v="US"/>
    <s v="USD"/>
    <n v="1491786000"/>
    <n v="1488847514"/>
    <b v="0"/>
    <n v="23"/>
    <b v="0"/>
    <s v="music/faith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e v="#DIV/0!"/>
    <s v="US"/>
    <s v="USD"/>
    <n v="1491007211"/>
    <n v="1488418811"/>
    <b v="0"/>
    <n v="0"/>
    <b v="0"/>
    <s v="music/faith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n v="114.81818181818181"/>
    <s v="US"/>
    <s v="USD"/>
    <n v="1491781648"/>
    <n v="1489193248"/>
    <b v="0"/>
    <n v="22"/>
    <b v="0"/>
    <s v="music/faith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e v="#DIV/0!"/>
    <s v="US"/>
    <s v="USD"/>
    <n v="1490499180"/>
    <n v="1488430760"/>
    <b v="0"/>
    <n v="0"/>
    <b v="0"/>
    <s v="music/faith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n v="54"/>
    <s v="US"/>
    <s v="USD"/>
    <n v="1491943445"/>
    <n v="1489351445"/>
    <b v="0"/>
    <n v="4"/>
    <b v="0"/>
    <s v="music/faith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n v="65.974683544303801"/>
    <s v="US"/>
    <s v="USD"/>
    <n v="1491019200"/>
    <n v="1488418990"/>
    <b v="0"/>
    <n v="79"/>
    <b v="0"/>
    <s v="music/faith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n v="5"/>
    <s v="US"/>
    <s v="USD"/>
    <n v="1421337405"/>
    <n v="1418745405"/>
    <b v="0"/>
    <n v="2"/>
    <b v="0"/>
    <s v="music/faith"/>
    <x v="4"/>
    <s v="faith"/>
    <x v="1700"/>
    <x v="1701"/>
  </r>
  <r>
    <n v="1702"/>
    <s v="lyndale lewis and new vision prosper cd release"/>
    <s v="I can do all things through christ jesus"/>
    <n v="16500"/>
    <n v="1"/>
    <n v="6.0606060606060605E-5"/>
    <x v="2"/>
    <n v="1"/>
    <s v="US"/>
    <s v="USD"/>
    <n v="1427745150"/>
    <n v="1425156750"/>
    <b v="0"/>
    <n v="1"/>
    <b v="0"/>
    <s v="music/faith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n v="25.5"/>
    <s v="US"/>
    <s v="USD"/>
    <n v="1441003537"/>
    <n v="1435819537"/>
    <b v="0"/>
    <n v="2"/>
    <b v="0"/>
    <s v="music/faith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n v="0.65100000000000002"/>
    <x v="2"/>
    <n v="118.36363636363636"/>
    <s v="US"/>
    <s v="USD"/>
    <n v="1424056873"/>
    <n v="1421464873"/>
    <b v="0"/>
    <n v="11"/>
    <b v="0"/>
    <s v="music/faith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n v="0"/>
    <x v="2"/>
    <e v="#DIV/0!"/>
    <s v="US"/>
    <s v="USD"/>
    <n v="1441814400"/>
    <n v="1440807846"/>
    <b v="0"/>
    <n v="0"/>
    <b v="0"/>
    <s v="music/faith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e v="#DIV/0!"/>
    <s v="DE"/>
    <s v="EUR"/>
    <n v="1440314472"/>
    <n v="1435130472"/>
    <b v="0"/>
    <n v="0"/>
    <b v="0"/>
    <s v="music/faith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n v="54.111111111111114"/>
    <s v="US"/>
    <s v="USD"/>
    <n v="1459181895"/>
    <n v="1456593495"/>
    <b v="0"/>
    <n v="9"/>
    <b v="0"/>
    <s v="music/faith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e v="#DIV/0!"/>
    <s v="US"/>
    <s v="USD"/>
    <n v="1462135706"/>
    <n v="1458679706"/>
    <b v="0"/>
    <n v="0"/>
    <b v="0"/>
    <s v="music/faith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n v="4.8571428571428571E-2"/>
    <x v="2"/>
    <n v="21.25"/>
    <s v="US"/>
    <s v="USD"/>
    <n v="1409513940"/>
    <n v="1405949514"/>
    <b v="0"/>
    <n v="4"/>
    <b v="0"/>
    <s v="music/faith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n v="6.7999999999999996E-3"/>
    <x v="2"/>
    <n v="34"/>
    <s v="DE"/>
    <s v="EUR"/>
    <n v="1453122000"/>
    <n v="1449151888"/>
    <b v="0"/>
    <n v="1"/>
    <b v="0"/>
    <s v="music/faith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n v="525"/>
    <s v="US"/>
    <s v="USD"/>
    <n v="1409585434"/>
    <n v="1406907034"/>
    <b v="0"/>
    <n v="2"/>
    <b v="0"/>
    <s v="music/faith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e v="#DIV/0!"/>
    <s v="US"/>
    <s v="USD"/>
    <n v="1435701353"/>
    <n v="1430517353"/>
    <b v="0"/>
    <n v="0"/>
    <b v="0"/>
    <s v="music/faith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n v="50"/>
    <s v="US"/>
    <s v="USD"/>
    <n v="1412536412"/>
    <n v="1409944412"/>
    <b v="0"/>
    <n v="1"/>
    <b v="0"/>
    <s v="music/faith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n v="115.70588235294117"/>
    <s v="US"/>
    <s v="USD"/>
    <n v="1430517761"/>
    <n v="1427925761"/>
    <b v="0"/>
    <n v="17"/>
    <b v="0"/>
    <s v="music/faith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n v="5.5"/>
    <s v="US"/>
    <s v="USD"/>
    <n v="1427772120"/>
    <n v="1425186785"/>
    <b v="0"/>
    <n v="2"/>
    <b v="0"/>
    <s v="music/faith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n v="50"/>
    <s v="US"/>
    <s v="USD"/>
    <n v="1481295099"/>
    <n v="1477835499"/>
    <b v="0"/>
    <n v="3"/>
    <b v="0"/>
    <s v="music/faith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n v="0.42725880551301687"/>
    <x v="2"/>
    <n v="34.024390243902438"/>
    <s v="US"/>
    <s v="USD"/>
    <n v="1461211200"/>
    <n v="1459467238"/>
    <b v="0"/>
    <n v="41"/>
    <b v="0"/>
    <s v="music/faith"/>
    <x v="4"/>
    <s v="faith"/>
    <x v="1716"/>
    <x v="1717"/>
  </r>
  <r>
    <n v="1718"/>
    <s v="The Prodigal Son"/>
    <s v="A melody for the galaxy."/>
    <n v="35000"/>
    <n v="75"/>
    <n v="2.142857142857143E-3"/>
    <x v="2"/>
    <n v="37.5"/>
    <s v="US"/>
    <s v="USD"/>
    <n v="1463201940"/>
    <n v="1459435149"/>
    <b v="0"/>
    <n v="2"/>
    <b v="0"/>
    <s v="music/faith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n v="11.666666666666666"/>
    <s v="US"/>
    <s v="USD"/>
    <n v="1410958191"/>
    <n v="1408366191"/>
    <b v="0"/>
    <n v="3"/>
    <b v="0"/>
    <s v="music/faith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n v="28.125"/>
    <s v="US"/>
    <s v="USD"/>
    <n v="1415562471"/>
    <n v="1412966871"/>
    <b v="0"/>
    <n v="8"/>
    <b v="0"/>
    <s v="music/faith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e v="#DIV/0!"/>
    <s v="US"/>
    <s v="USD"/>
    <n v="1449831863"/>
    <n v="1447239863"/>
    <b v="0"/>
    <n v="0"/>
    <b v="0"/>
    <s v="music/faith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n v="1"/>
    <s v="US"/>
    <s v="USD"/>
    <n v="1459642200"/>
    <n v="1456441429"/>
    <b v="0"/>
    <n v="1"/>
    <b v="0"/>
    <s v="music/faith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n v="216.66666666666666"/>
    <s v="US"/>
    <s v="USD"/>
    <n v="1435730400"/>
    <n v="1430855315"/>
    <b v="0"/>
    <n v="3"/>
    <b v="0"/>
    <s v="music/faith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n v="8.75"/>
    <s v="US"/>
    <s v="USD"/>
    <n v="1414707762"/>
    <n v="1412115762"/>
    <b v="0"/>
    <n v="4"/>
    <b v="0"/>
    <s v="music/faith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n v="62.222222222222221"/>
    <s v="US"/>
    <s v="USD"/>
    <n v="1408922049"/>
    <n v="1406330049"/>
    <b v="0"/>
    <n v="9"/>
    <b v="0"/>
    <s v="music/faith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n v="0.33784615384615385"/>
    <x v="2"/>
    <n v="137.25"/>
    <s v="US"/>
    <s v="USD"/>
    <n v="1403906664"/>
    <n v="1401401064"/>
    <b v="0"/>
    <n v="16"/>
    <b v="0"/>
    <s v="music/faith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n v="1"/>
    <s v="GB"/>
    <s v="GBP"/>
    <n v="1428231600"/>
    <n v="1423520177"/>
    <b v="0"/>
    <n v="1"/>
    <b v="0"/>
    <s v="music/faith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n v="122.14285714285714"/>
    <s v="US"/>
    <s v="USD"/>
    <n v="1445439674"/>
    <n v="1442847674"/>
    <b v="0"/>
    <n v="7"/>
    <b v="0"/>
    <s v="music/faith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e v="#DIV/0!"/>
    <s v="US"/>
    <s v="USD"/>
    <n v="1465521306"/>
    <n v="1460337306"/>
    <b v="0"/>
    <n v="0"/>
    <b v="0"/>
    <s v="music/faith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e v="#DIV/0!"/>
    <s v="US"/>
    <s v="USD"/>
    <n v="1445738783"/>
    <n v="1443146783"/>
    <b v="0"/>
    <n v="0"/>
    <b v="0"/>
    <s v="music/faith"/>
    <x v="4"/>
    <s v="faith"/>
    <x v="1729"/>
    <x v="1730"/>
  </r>
  <r>
    <n v="1731"/>
    <s v="Sam Cox Band First Christian Tour"/>
    <s v="We are a Christin Worship band looking to midwest tour. God Bless!"/>
    <n v="1000"/>
    <n v="0"/>
    <n v="0"/>
    <x v="2"/>
    <e v="#DIV/0!"/>
    <s v="US"/>
    <s v="USD"/>
    <n v="1434034800"/>
    <n v="1432849552"/>
    <b v="0"/>
    <n v="0"/>
    <b v="0"/>
    <s v="music/faith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e v="#DIV/0!"/>
    <s v="US"/>
    <s v="USD"/>
    <n v="1452920400"/>
    <n v="1447777481"/>
    <b v="0"/>
    <n v="0"/>
    <b v="0"/>
    <s v="music/faith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n v="0"/>
    <x v="2"/>
    <e v="#DIV/0!"/>
    <s v="US"/>
    <s v="USD"/>
    <n v="1473802200"/>
    <n v="1472746374"/>
    <b v="0"/>
    <n v="0"/>
    <b v="0"/>
    <s v="music/faith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n v="1"/>
    <s v="US"/>
    <s v="USD"/>
    <n v="1431046356"/>
    <n v="1428454356"/>
    <b v="0"/>
    <n v="1"/>
    <b v="0"/>
    <s v="music/faith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n v="55"/>
    <s v="US"/>
    <s v="USD"/>
    <n v="1470598345"/>
    <n v="1468006345"/>
    <b v="0"/>
    <n v="2"/>
    <b v="0"/>
    <s v="music/faith"/>
    <x v="4"/>
    <s v="faith"/>
    <x v="1734"/>
    <x v="1735"/>
  </r>
  <r>
    <n v="1736"/>
    <s v="In His Presence"/>
    <s v="A unique meditative album reflecting on the life of Christ, inviting Him into your presence"/>
    <n v="3000"/>
    <n v="22"/>
    <n v="7.3333333333333332E-3"/>
    <x v="2"/>
    <n v="22"/>
    <s v="US"/>
    <s v="USD"/>
    <n v="1447018833"/>
    <n v="1444423233"/>
    <b v="0"/>
    <n v="1"/>
    <b v="0"/>
    <s v="music/faith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n v="56.666666666666664"/>
    <s v="US"/>
    <s v="USD"/>
    <n v="1437432392"/>
    <n v="1434840392"/>
    <b v="0"/>
    <n v="15"/>
    <b v="0"/>
    <s v="music/faith"/>
    <x v="4"/>
    <s v="faith"/>
    <x v="1736"/>
    <x v="1737"/>
  </r>
  <r>
    <n v="1738"/>
    <s v="The Flashing Lights"/>
    <s v="Music that inspires and gives hope for overcoming and change. And it is good music."/>
    <n v="5000"/>
    <n v="20"/>
    <n v="4.0000000000000001E-3"/>
    <x v="2"/>
    <n v="20"/>
    <s v="US"/>
    <s v="USD"/>
    <n v="1412283542"/>
    <n v="1409691542"/>
    <b v="0"/>
    <n v="1"/>
    <b v="0"/>
    <s v="music/faith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n v="1"/>
    <s v="US"/>
    <s v="USD"/>
    <n v="1462391932"/>
    <n v="1457297932"/>
    <b v="0"/>
    <n v="1"/>
    <b v="0"/>
    <s v="music/faith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e v="#DIV/0!"/>
    <s v="US"/>
    <s v="USD"/>
    <n v="1437075422"/>
    <n v="1434483422"/>
    <b v="0"/>
    <n v="0"/>
    <b v="0"/>
    <s v="music/faith"/>
    <x v="4"/>
    <s v="faith"/>
    <x v="1739"/>
    <x v="1740"/>
  </r>
  <r>
    <n v="1741"/>
    <s v="Caught off Guard"/>
    <s v="A photo journal documenting my experiences and travels across New Zealand"/>
    <n v="1200"/>
    <n v="1330"/>
    <n v="1.1083333333333334"/>
    <x v="0"/>
    <n v="25.576923076923077"/>
    <s v="GB"/>
    <s v="GBP"/>
    <n v="1433948671"/>
    <n v="1430060671"/>
    <b v="0"/>
    <n v="52"/>
    <b v="1"/>
    <s v="photography/photobooks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n v="63.970588235294116"/>
    <s v="US"/>
    <s v="USD"/>
    <n v="1483822800"/>
    <n v="1481058170"/>
    <b v="0"/>
    <n v="34"/>
    <b v="1"/>
    <s v="photography/photobooks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n v="89.925373134328353"/>
    <s v="US"/>
    <s v="USD"/>
    <n v="1472270340"/>
    <n v="1470348775"/>
    <b v="0"/>
    <n v="67"/>
    <b v="1"/>
    <s v="photography/photobooks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n v="93.071428571428569"/>
    <s v="GB"/>
    <s v="GBP"/>
    <n v="1425821477"/>
    <n v="1421937077"/>
    <b v="0"/>
    <n v="70"/>
    <b v="1"/>
    <s v="photography/photobooks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n v="89.674157303370791"/>
    <s v="US"/>
    <s v="USD"/>
    <n v="1482372000"/>
    <n v="1479276838"/>
    <b v="0"/>
    <n v="89"/>
    <b v="1"/>
    <s v="photography/photobooks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n v="207.61682242990653"/>
    <s v="US"/>
    <s v="USD"/>
    <n v="1479952800"/>
    <n v="1477368867"/>
    <b v="0"/>
    <n v="107"/>
    <b v="1"/>
    <s v="photography/photobooks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n v="59.408805031446541"/>
    <s v="GB"/>
    <s v="GBP"/>
    <n v="1447426800"/>
    <n v="1444904830"/>
    <b v="0"/>
    <n v="159"/>
    <b v="1"/>
    <s v="photography/photobooks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n v="1.29948"/>
    <x v="0"/>
    <n v="358.97237569060775"/>
    <s v="CA"/>
    <s v="CAD"/>
    <n v="1441234143"/>
    <n v="1438642143"/>
    <b v="0"/>
    <n v="181"/>
    <b v="1"/>
    <s v="photography/photobooks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n v="94.736641221374043"/>
    <s v="LU"/>
    <s v="EUR"/>
    <n v="1488394800"/>
    <n v="1485213921"/>
    <b v="0"/>
    <n v="131"/>
    <b v="1"/>
    <s v="photography/photobooks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n v="80.647999999999996"/>
    <s v="US"/>
    <s v="USD"/>
    <n v="1461096304"/>
    <n v="1458936304"/>
    <b v="0"/>
    <n v="125"/>
    <b v="1"/>
    <s v="photography/photobooks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n v="1.0289999999999999"/>
    <x v="0"/>
    <n v="168.68852459016392"/>
    <s v="US"/>
    <s v="USD"/>
    <n v="1426787123"/>
    <n v="1424198723"/>
    <b v="0"/>
    <n v="61"/>
    <b v="1"/>
    <s v="photography/photobooks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n v="2.6016666666666666"/>
    <x v="0"/>
    <n v="34.68888888888889"/>
    <s v="GB"/>
    <s v="GBP"/>
    <n v="1476425082"/>
    <n v="1473833082"/>
    <b v="0"/>
    <n v="90"/>
    <b v="1"/>
    <s v="photography/photobooks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n v="462.85714285714283"/>
    <s v="DK"/>
    <s v="DKK"/>
    <n v="1458579568"/>
    <n v="1455991168"/>
    <b v="0"/>
    <n v="35"/>
    <b v="1"/>
    <s v="photography/photobooks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n v="104.38888888888889"/>
    <s v="CA"/>
    <s v="CAD"/>
    <n v="1428091353"/>
    <n v="1425502953"/>
    <b v="0"/>
    <n v="90"/>
    <b v="1"/>
    <s v="photography/photobooks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n v="7.5"/>
    <s v="US"/>
    <s v="USD"/>
    <n v="1444071361"/>
    <n v="1441479361"/>
    <b v="0"/>
    <n v="4"/>
    <b v="1"/>
    <s v="photography/photobooks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n v="47.13"/>
    <s v="US"/>
    <s v="USD"/>
    <n v="1472443269"/>
    <n v="1468987269"/>
    <b v="0"/>
    <n v="120"/>
    <b v="1"/>
    <s v="photography/photobooks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n v="414.28571428571428"/>
    <s v="US"/>
    <s v="USD"/>
    <n v="1485631740"/>
    <n v="1483041083"/>
    <b v="0"/>
    <n v="14"/>
    <b v="1"/>
    <s v="photography/photobooks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n v="42.481481481481481"/>
    <s v="US"/>
    <s v="USD"/>
    <n v="1468536992"/>
    <n v="1463352992"/>
    <b v="0"/>
    <n v="27"/>
    <b v="1"/>
    <s v="photography/photobooks"/>
    <x v="8"/>
    <s v="photobooks"/>
    <x v="1757"/>
    <x v="1758"/>
  </r>
  <r>
    <n v="1759"/>
    <s v="Death Valley"/>
    <s v="Death Valley will be the first photo book of Andi State"/>
    <n v="5000"/>
    <n v="5330"/>
    <n v="1.0660000000000001"/>
    <x v="0"/>
    <n v="108.77551020408163"/>
    <s v="US"/>
    <s v="USD"/>
    <n v="1427309629"/>
    <n v="1425585229"/>
    <b v="0"/>
    <n v="49"/>
    <b v="1"/>
    <s v="photography/photobooks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n v="81.098039215686271"/>
    <s v="US"/>
    <s v="USD"/>
    <n v="1456416513"/>
    <n v="1454688513"/>
    <b v="0"/>
    <n v="102"/>
    <b v="1"/>
    <s v="photography/photobooks"/>
    <x v="8"/>
    <s v="photobooks"/>
    <x v="1759"/>
    <x v="1760"/>
  </r>
  <r>
    <n v="1761"/>
    <s v="I Wanted To See Boobs"/>
    <s v="A hardcover photobook telling the naked truth of a young photographers journey."/>
    <n v="100"/>
    <n v="155"/>
    <n v="1.55"/>
    <x v="0"/>
    <n v="51.666666666666664"/>
    <s v="GB"/>
    <s v="GBP"/>
    <n v="1442065060"/>
    <n v="1437745060"/>
    <b v="0"/>
    <n v="3"/>
    <b v="1"/>
    <s v="photography/photobooks"/>
    <x v="8"/>
    <s v="photobooks"/>
    <x v="1760"/>
    <x v="1761"/>
  </r>
  <r>
    <n v="1762"/>
    <s v="&quot;The Naked Pixel&quot; Ali Pakele"/>
    <s v="Project rewards $25 gets you 190+ digital images"/>
    <n v="100"/>
    <n v="885"/>
    <n v="8.85"/>
    <x v="0"/>
    <n v="35.4"/>
    <s v="US"/>
    <s v="USD"/>
    <n v="1457739245"/>
    <n v="1455147245"/>
    <b v="0"/>
    <n v="25"/>
    <b v="1"/>
    <s v="photography/photobooks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n v="103.63559322033899"/>
    <s v="US"/>
    <s v="USD"/>
    <n v="1477255840"/>
    <n v="1474663840"/>
    <b v="0"/>
    <n v="118"/>
    <b v="1"/>
    <s v="photography/photobooks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n v="55.282051282051285"/>
    <s v="GB"/>
    <s v="GBP"/>
    <n v="1407065979"/>
    <n v="1404560379"/>
    <b v="1"/>
    <n v="39"/>
    <b v="0"/>
    <s v="photography/photobooks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n v="72.16970873786407"/>
    <s v="US"/>
    <s v="USD"/>
    <n v="1407972712"/>
    <n v="1405380712"/>
    <b v="1"/>
    <n v="103"/>
    <b v="0"/>
    <s v="photography/photobooks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n v="0"/>
    <x v="2"/>
    <e v="#DIV/0!"/>
    <s v="AU"/>
    <s v="AUD"/>
    <n v="1408999088"/>
    <n v="1407184688"/>
    <b v="1"/>
    <n v="0"/>
    <b v="0"/>
    <s v="photography/photobooks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n v="58.615384615384613"/>
    <s v="US"/>
    <s v="USD"/>
    <n v="1407080884"/>
    <n v="1404488884"/>
    <b v="1"/>
    <n v="39"/>
    <b v="0"/>
    <s v="photography/photobooks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n v="12.466666666666667"/>
    <s v="US"/>
    <s v="USD"/>
    <n v="1411824444"/>
    <n v="1406640444"/>
    <b v="1"/>
    <n v="15"/>
    <b v="0"/>
    <s v="photography/photobooks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n v="49.136363636363633"/>
    <s v="US"/>
    <s v="USD"/>
    <n v="1421177959"/>
    <n v="1418585959"/>
    <b v="1"/>
    <n v="22"/>
    <b v="0"/>
    <s v="photography/photobooks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n v="150.5"/>
    <s v="US"/>
    <s v="USD"/>
    <n v="1413312194"/>
    <n v="1410288194"/>
    <b v="1"/>
    <n v="92"/>
    <b v="0"/>
    <s v="photography/photobooks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n v="35.799999999999997"/>
    <s v="GB"/>
    <s v="GBP"/>
    <n v="1414107040"/>
    <n v="1411515040"/>
    <b v="1"/>
    <n v="25"/>
    <b v="0"/>
    <s v="photography/photobooks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n v="0.156"/>
    <x v="2"/>
    <n v="45.157894736842103"/>
    <s v="GB"/>
    <s v="GBP"/>
    <n v="1404666836"/>
    <n v="1399482836"/>
    <b v="1"/>
    <n v="19"/>
    <b v="0"/>
    <s v="photography/photobooks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n v="98.78947368421052"/>
    <s v="US"/>
    <s v="USD"/>
    <n v="1421691298"/>
    <n v="1417803298"/>
    <b v="1"/>
    <n v="19"/>
    <b v="0"/>
    <s v="photography/photobooks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n v="88.307692307692307"/>
    <s v="US"/>
    <s v="USD"/>
    <n v="1417273140"/>
    <n v="1413609292"/>
    <b v="1"/>
    <n v="13"/>
    <b v="0"/>
    <s v="photography/photobooks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n v="170.62903225806451"/>
    <s v="US"/>
    <s v="USD"/>
    <n v="1414193160"/>
    <n v="1410305160"/>
    <b v="1"/>
    <n v="124"/>
    <b v="0"/>
    <s v="photography/photobooks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n v="83.75"/>
    <s v="GB"/>
    <s v="GBP"/>
    <n v="1414623471"/>
    <n v="1411513071"/>
    <b v="1"/>
    <n v="4"/>
    <b v="0"/>
    <s v="photography/photobooks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n v="65.099999999999994"/>
    <s v="NL"/>
    <s v="EUR"/>
    <n v="1424421253"/>
    <n v="1421829253"/>
    <b v="1"/>
    <n v="10"/>
    <b v="0"/>
    <s v="photography/photobooks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n v="66.333333333333329"/>
    <s v="US"/>
    <s v="USD"/>
    <n v="1427485395"/>
    <n v="1423600995"/>
    <b v="1"/>
    <n v="15"/>
    <b v="0"/>
    <s v="photography/photobooks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n v="104.89473684210526"/>
    <s v="US"/>
    <s v="USD"/>
    <n v="1472834180"/>
    <n v="1470242180"/>
    <b v="1"/>
    <n v="38"/>
    <b v="0"/>
    <s v="photography/photobooks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n v="78.440789473684205"/>
    <s v="US"/>
    <s v="USD"/>
    <n v="1467469510"/>
    <n v="1462285510"/>
    <b v="1"/>
    <n v="152"/>
    <b v="0"/>
    <s v="photography/photobooks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n v="59.041666666666664"/>
    <s v="US"/>
    <s v="USD"/>
    <n v="1473950945"/>
    <n v="1471272545"/>
    <b v="1"/>
    <n v="24"/>
    <b v="0"/>
    <s v="photography/photobooks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n v="71.34210526315789"/>
    <s v="US"/>
    <s v="USD"/>
    <n v="1456062489"/>
    <n v="1453211289"/>
    <b v="1"/>
    <n v="76"/>
    <b v="0"/>
    <s v="photography/photobooks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n v="51.227027027027027"/>
    <s v="US"/>
    <s v="USD"/>
    <n v="1432248478"/>
    <n v="1429656478"/>
    <b v="1"/>
    <n v="185"/>
    <b v="0"/>
    <s v="photography/photobooks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n v="60.242424242424242"/>
    <s v="US"/>
    <s v="USD"/>
    <n v="1422674700"/>
    <n v="1419954240"/>
    <b v="1"/>
    <n v="33"/>
    <b v="0"/>
    <s v="photography/photobooks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n v="44.935185185185183"/>
    <s v="US"/>
    <s v="USD"/>
    <n v="1413417600"/>
    <n v="1410750855"/>
    <b v="1"/>
    <n v="108"/>
    <b v="0"/>
    <s v="photography/photobooks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n v="31.206896551724139"/>
    <s v="NL"/>
    <s v="EUR"/>
    <n v="1418649177"/>
    <n v="1416057177"/>
    <b v="1"/>
    <n v="29"/>
    <b v="0"/>
    <s v="photography/photobooks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n v="0.15329999999999999"/>
    <x v="2"/>
    <n v="63.875"/>
    <s v="US"/>
    <s v="USD"/>
    <n v="1428158637"/>
    <n v="1425570237"/>
    <b v="1"/>
    <n v="24"/>
    <b v="0"/>
    <s v="photography/photobooks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n v="1.3818181818181818E-2"/>
    <x v="2"/>
    <n v="19"/>
    <s v="GB"/>
    <s v="GBP"/>
    <n v="1414795542"/>
    <n v="1412203542"/>
    <b v="1"/>
    <n v="4"/>
    <b v="0"/>
    <s v="photography/photobooks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n v="10"/>
    <s v="US"/>
    <s v="USD"/>
    <n v="1421042403"/>
    <n v="1415858403"/>
    <b v="1"/>
    <n v="4"/>
    <b v="0"/>
    <s v="photography/photobooks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n v="109.06666666666666"/>
    <s v="US"/>
    <s v="USD"/>
    <n v="1423152678"/>
    <n v="1420560678"/>
    <b v="1"/>
    <n v="15"/>
    <b v="0"/>
    <s v="photography/photobooks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n v="3.5666666666666666E-2"/>
    <x v="2"/>
    <n v="26.75"/>
    <s v="GB"/>
    <s v="GBP"/>
    <n v="1422553565"/>
    <n v="1417369565"/>
    <b v="1"/>
    <n v="4"/>
    <b v="0"/>
    <s v="photography/photobooks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n v="109.93525179856115"/>
    <s v="US"/>
    <s v="USD"/>
    <n v="1439189940"/>
    <n v="1435970682"/>
    <b v="1"/>
    <n v="139"/>
    <b v="0"/>
    <s v="photography/photobooks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n v="20"/>
    <s v="AU"/>
    <s v="AUD"/>
    <n v="1417127040"/>
    <n v="1414531440"/>
    <b v="1"/>
    <n v="2"/>
    <b v="0"/>
    <s v="photography/photobooks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n v="55.388888888888886"/>
    <s v="US"/>
    <s v="USD"/>
    <n v="1423660422"/>
    <n v="1420636422"/>
    <b v="1"/>
    <n v="18"/>
    <b v="0"/>
    <s v="photography/photobooks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n v="133.90123456790124"/>
    <s v="DE"/>
    <s v="EUR"/>
    <n v="1476460800"/>
    <n v="1473922541"/>
    <b v="1"/>
    <n v="81"/>
    <b v="0"/>
    <s v="photography/photobooks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n v="48.720930232558139"/>
    <s v="GB"/>
    <s v="GBP"/>
    <n v="1469356366"/>
    <n v="1464172366"/>
    <b v="1"/>
    <n v="86"/>
    <b v="0"/>
    <s v="photography/photobooks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n v="48.25"/>
    <s v="US"/>
    <s v="USD"/>
    <n v="1481809189"/>
    <n v="1479217189"/>
    <b v="1"/>
    <n v="140"/>
    <b v="0"/>
    <s v="photography/photobooks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n v="58.972972972972975"/>
    <s v="US"/>
    <s v="USD"/>
    <n v="1454572233"/>
    <n v="1449388233"/>
    <b v="1"/>
    <n v="37"/>
    <b v="0"/>
    <s v="photography/photobooks"/>
    <x v="8"/>
    <s v="photobooks"/>
    <x v="1797"/>
    <x v="1798"/>
  </r>
  <r>
    <n v="1799"/>
    <s v="The UnDiscovered Image"/>
    <s v="The UnDiscovered Image, a monthly publication dedicated to photographers."/>
    <n v="4000"/>
    <n v="69.83"/>
    <n v="1.7457500000000001E-2"/>
    <x v="2"/>
    <n v="11.638333333333334"/>
    <s v="GB"/>
    <s v="GBP"/>
    <n v="1415740408"/>
    <n v="1414008808"/>
    <b v="1"/>
    <n v="6"/>
    <b v="0"/>
    <s v="photography/photobooks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n v="83.716814159292042"/>
    <s v="GB"/>
    <s v="GBP"/>
    <n v="1476109970"/>
    <n v="1473517970"/>
    <b v="1"/>
    <n v="113"/>
    <b v="0"/>
    <s v="photography/photobooks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n v="63.648648648648646"/>
    <s v="GB"/>
    <s v="GBP"/>
    <n v="1450181400"/>
    <n v="1447429868"/>
    <b v="1"/>
    <n v="37"/>
    <b v="0"/>
    <s v="photography/photobooks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n v="0.48485714285714288"/>
    <x v="2"/>
    <n v="94.277777777777771"/>
    <s v="DE"/>
    <s v="EUR"/>
    <n v="1435442340"/>
    <n v="1433416830"/>
    <b v="1"/>
    <n v="18"/>
    <b v="0"/>
    <s v="photography/photobooks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n v="71.86666666666666"/>
    <s v="US"/>
    <s v="USD"/>
    <n v="1423878182"/>
    <n v="1421199782"/>
    <b v="1"/>
    <n v="75"/>
    <b v="0"/>
    <s v="photography/photobooks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n v="104.84615384615384"/>
    <s v="US"/>
    <s v="USD"/>
    <n v="1447521404"/>
    <n v="1444061804"/>
    <b v="1"/>
    <n v="52"/>
    <b v="0"/>
    <s v="photography/photobooks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n v="67.139344262295083"/>
    <s v="DE"/>
    <s v="EUR"/>
    <n v="1443808800"/>
    <n v="1441048658"/>
    <b v="1"/>
    <n v="122"/>
    <b v="0"/>
    <s v="photography/photobooks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n v="73.875"/>
    <s v="GB"/>
    <s v="GBP"/>
    <n v="1412090349"/>
    <n v="1409066349"/>
    <b v="1"/>
    <n v="8"/>
    <b v="0"/>
    <s v="photography/photobooks"/>
    <x v="8"/>
    <s v="photobooks"/>
    <x v="1805"/>
    <x v="1806"/>
  </r>
  <r>
    <n v="1807"/>
    <s v="Anywhere but Here"/>
    <s v="I want to explore alternative cultures and lifestyles in America."/>
    <n v="5000"/>
    <n v="553"/>
    <n v="0.1106"/>
    <x v="2"/>
    <n v="69.125"/>
    <s v="US"/>
    <s v="USD"/>
    <n v="1411868313"/>
    <n v="1409276313"/>
    <b v="1"/>
    <n v="8"/>
    <b v="0"/>
    <s v="photography/photobooks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n v="120.77083333333333"/>
    <s v="US"/>
    <s v="USD"/>
    <n v="1486830030"/>
    <n v="1483806030"/>
    <b v="1"/>
    <n v="96"/>
    <b v="0"/>
    <s v="photography/photobooks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n v="42.222222222222221"/>
    <s v="CA"/>
    <s v="CAD"/>
    <n v="1425246439"/>
    <n v="1422222439"/>
    <b v="1"/>
    <n v="9"/>
    <b v="0"/>
    <s v="photography/photobooks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n v="3.3333333333333333E-2"/>
    <x v="2"/>
    <n v="7.5"/>
    <s v="US"/>
    <s v="USD"/>
    <n v="1408657826"/>
    <n v="1407621026"/>
    <b v="0"/>
    <n v="2"/>
    <b v="0"/>
    <s v="photography/photobooks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n v="7.407407407407407E-4"/>
    <x v="2"/>
    <n v="1.5384615384615385"/>
    <s v="US"/>
    <s v="USD"/>
    <n v="1414123200"/>
    <n v="1408962270"/>
    <b v="0"/>
    <n v="26"/>
    <b v="0"/>
    <s v="photography/photobooks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n v="37.608695652173914"/>
    <s v="GB"/>
    <s v="GBP"/>
    <n v="1467531536"/>
    <n v="1464939536"/>
    <b v="0"/>
    <n v="23"/>
    <b v="0"/>
    <s v="photography/photobooks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n v="0"/>
    <x v="2"/>
    <e v="#DIV/0!"/>
    <s v="GB"/>
    <s v="GBP"/>
    <n v="1407532812"/>
    <n v="1404940812"/>
    <b v="0"/>
    <n v="0"/>
    <b v="0"/>
    <s v="photography/photobooks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n v="42.157142857142858"/>
    <s v="GB"/>
    <s v="GBP"/>
    <n v="1425108736"/>
    <n v="1422516736"/>
    <b v="0"/>
    <n v="140"/>
    <b v="0"/>
    <s v="photography/photobooks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n v="0"/>
    <x v="2"/>
    <e v="#DIV/0!"/>
    <s v="US"/>
    <s v="USD"/>
    <n v="1435787137"/>
    <n v="1434577537"/>
    <b v="0"/>
    <n v="0"/>
    <b v="0"/>
    <s v="photography/photobooks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n v="2.036E-2"/>
    <x v="2"/>
    <n v="84.833333333333329"/>
    <s v="CH"/>
    <s v="CHF"/>
    <n v="1469473200"/>
    <n v="1467061303"/>
    <b v="0"/>
    <n v="6"/>
    <b v="0"/>
    <s v="photography/photobooks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n v="0.52327777777777773"/>
    <x v="2"/>
    <n v="94.19"/>
    <s v="US"/>
    <s v="USD"/>
    <n v="1485759540"/>
    <n v="1480607607"/>
    <b v="0"/>
    <n v="100"/>
    <b v="0"/>
    <s v="photography/photobooks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n v="0"/>
    <x v="2"/>
    <e v="#DIV/0!"/>
    <s v="US"/>
    <s v="USD"/>
    <n v="1428035850"/>
    <n v="1425447450"/>
    <b v="0"/>
    <n v="0"/>
    <b v="0"/>
    <s v="photography/photobooks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n v="6.25"/>
    <s v="US"/>
    <s v="USD"/>
    <n v="1406743396"/>
    <n v="1404151396"/>
    <b v="0"/>
    <n v="4"/>
    <b v="0"/>
    <s v="photography/photobooks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n v="213.375"/>
    <s v="US"/>
    <s v="USD"/>
    <n v="1427850090"/>
    <n v="1425261690"/>
    <b v="0"/>
    <n v="8"/>
    <b v="0"/>
    <s v="photography/photobooks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n v="59.162280701754383"/>
    <s v="US"/>
    <s v="USD"/>
    <n v="1330760367"/>
    <n v="1326872367"/>
    <b v="0"/>
    <n v="57"/>
    <b v="1"/>
    <s v="music/rock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n v="1"/>
    <x v="0"/>
    <n v="27.272727272727273"/>
    <s v="CA"/>
    <s v="CAD"/>
    <n v="1391194860"/>
    <n v="1388084862"/>
    <b v="0"/>
    <n v="11"/>
    <b v="1"/>
    <s v="music/rock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n v="24.575757575757574"/>
    <s v="US"/>
    <s v="USD"/>
    <n v="1351095976"/>
    <n v="1348503976"/>
    <b v="0"/>
    <n v="33"/>
    <b v="1"/>
    <s v="music/rock"/>
    <x v="4"/>
    <s v="rock"/>
    <x v="1822"/>
    <x v="1823"/>
  </r>
  <r>
    <n v="1824"/>
    <s v="Tin Man's Broken Wisdom Fund"/>
    <s v="cd fund raiser"/>
    <n v="3000"/>
    <n v="3002"/>
    <n v="1.0006666666666666"/>
    <x v="0"/>
    <n v="75.05"/>
    <s v="US"/>
    <s v="USD"/>
    <n v="1389146880"/>
    <n v="1387403967"/>
    <b v="0"/>
    <n v="40"/>
    <b v="1"/>
    <s v="music/rock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n v="42.02"/>
    <s v="US"/>
    <s v="USD"/>
    <n v="1373572903"/>
    <n v="1371585703"/>
    <b v="0"/>
    <n v="50"/>
    <b v="1"/>
    <s v="music/rock"/>
    <x v="4"/>
    <s v="rock"/>
    <x v="1824"/>
    <x v="1825"/>
  </r>
  <r>
    <n v="1826"/>
    <s v="BEAR GHOST! Professional Recording! Yay!"/>
    <s v="Hear your favorite Bear Ghost in eargasmic quality!"/>
    <n v="2000"/>
    <n v="2020"/>
    <n v="1.01"/>
    <x v="0"/>
    <n v="53.157894736842103"/>
    <s v="US"/>
    <s v="USD"/>
    <n v="1392675017"/>
    <n v="1390083017"/>
    <b v="0"/>
    <n v="38"/>
    <b v="1"/>
    <s v="music/rock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n v="83.885416666666671"/>
    <s v="US"/>
    <s v="USD"/>
    <n v="1299138561"/>
    <n v="1294818561"/>
    <b v="0"/>
    <n v="96"/>
    <b v="1"/>
    <s v="music/rock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n v="417.33333333333331"/>
    <s v="US"/>
    <s v="USD"/>
    <n v="1399672800"/>
    <n v="1396906530"/>
    <b v="0"/>
    <n v="48"/>
    <b v="1"/>
    <s v="music/rock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n v="75.765151515151516"/>
    <s v="US"/>
    <s v="USD"/>
    <n v="1295647200"/>
    <n v="1291428371"/>
    <b v="0"/>
    <n v="33"/>
    <b v="1"/>
    <s v="music/rock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n v="67.389380530973455"/>
    <s v="US"/>
    <s v="USD"/>
    <n v="1393259107"/>
    <n v="1390667107"/>
    <b v="0"/>
    <n v="226"/>
    <b v="1"/>
    <s v="music/rock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n v="73.571428571428569"/>
    <s v="US"/>
    <s v="USD"/>
    <n v="1336866863"/>
    <n v="1335570863"/>
    <b v="0"/>
    <n v="14"/>
    <b v="1"/>
    <s v="music/rock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n v="25"/>
    <s v="US"/>
    <s v="USD"/>
    <n v="1299243427"/>
    <n v="1296651427"/>
    <b v="0"/>
    <n v="20"/>
    <b v="1"/>
    <s v="music/rock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n v="42"/>
    <s v="US"/>
    <s v="USD"/>
    <n v="1362211140"/>
    <n v="1359421403"/>
    <b v="0"/>
    <n v="25"/>
    <b v="1"/>
    <s v="music/rock"/>
    <x v="4"/>
    <s v="rock"/>
    <x v="1832"/>
    <x v="1833"/>
  </r>
  <r>
    <n v="1834"/>
    <s v="TDJ - All Part of the Plan EP/Tour"/>
    <s v="Help us fund our first tour and promote our new EP!"/>
    <n v="10000"/>
    <n v="11805"/>
    <n v="1.1805000000000001"/>
    <x v="0"/>
    <n v="131.16666666666666"/>
    <s v="US"/>
    <s v="USD"/>
    <n v="1422140895"/>
    <n v="1418684895"/>
    <b v="0"/>
    <n v="90"/>
    <b v="1"/>
    <s v="music/rock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n v="1.04"/>
    <x v="0"/>
    <n v="47.272727272727273"/>
    <s v="GB"/>
    <s v="GBP"/>
    <n v="1459439471"/>
    <n v="1456851071"/>
    <b v="0"/>
    <n v="11"/>
    <b v="1"/>
    <s v="music/rock"/>
    <x v="4"/>
    <s v="rock"/>
    <x v="1834"/>
    <x v="1835"/>
  </r>
  <r>
    <n v="1836"/>
    <s v="KICKSTART OUR &lt;+3"/>
    <s v="Help fund our 2013 Sound &amp; Lighting Touring rig!"/>
    <n v="5000"/>
    <n v="10017"/>
    <n v="2.0034000000000001"/>
    <x v="0"/>
    <n v="182.12727272727273"/>
    <s v="US"/>
    <s v="USD"/>
    <n v="1361129129"/>
    <n v="1359660329"/>
    <b v="0"/>
    <n v="55"/>
    <b v="1"/>
    <s v="music/rock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n v="61.366666666666667"/>
    <s v="US"/>
    <s v="USD"/>
    <n v="1332029335"/>
    <n v="1326848935"/>
    <b v="0"/>
    <n v="30"/>
    <b v="1"/>
    <s v="music/rock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n v="35.767499999999998"/>
    <s v="US"/>
    <s v="USD"/>
    <n v="1317438000"/>
    <n v="1314989557"/>
    <b v="0"/>
    <n v="28"/>
    <b v="1"/>
    <s v="music/rock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n v="45.62222222222222"/>
    <s v="US"/>
    <s v="USD"/>
    <n v="1475342382"/>
    <n v="1472750382"/>
    <b v="0"/>
    <n v="45"/>
    <b v="1"/>
    <s v="music/rock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n v="75.384615384615387"/>
    <s v="US"/>
    <s v="USD"/>
    <n v="1367902740"/>
    <n v="1366251510"/>
    <b v="0"/>
    <n v="13"/>
    <b v="1"/>
    <s v="music/rock"/>
    <x v="4"/>
    <s v="rock"/>
    <x v="1839"/>
    <x v="1840"/>
  </r>
  <r>
    <n v="1841"/>
    <s v="Hydra Effect Debut EP"/>
    <s v="Hard Rock with a Positive Message. Help us fund, release and promote our debut EP!"/>
    <n v="2000"/>
    <n v="2035"/>
    <n v="1.0175000000000001"/>
    <x v="0"/>
    <n v="50.875"/>
    <s v="US"/>
    <s v="USD"/>
    <n v="1400561940"/>
    <n v="1397679445"/>
    <b v="0"/>
    <n v="40"/>
    <b v="1"/>
    <s v="music/rock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n v="119.28571428571429"/>
    <s v="US"/>
    <s v="USD"/>
    <n v="1425275940"/>
    <n v="1422371381"/>
    <b v="0"/>
    <n v="21"/>
    <b v="1"/>
    <s v="music/rock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n v="92.541865671641801"/>
    <s v="US"/>
    <s v="USD"/>
    <n v="1298245954"/>
    <n v="1295653954"/>
    <b v="0"/>
    <n v="134"/>
    <b v="1"/>
    <s v="music/rock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n v="76.05"/>
    <s v="US"/>
    <s v="USD"/>
    <n v="1307761200"/>
    <n v="1304464914"/>
    <b v="0"/>
    <n v="20"/>
    <b v="1"/>
    <s v="music/rock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n v="52.631578947368418"/>
    <s v="US"/>
    <s v="USD"/>
    <n v="1466139300"/>
    <n v="1464854398"/>
    <b v="0"/>
    <n v="19"/>
    <b v="1"/>
    <s v="music/rock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n v="98.990430622009569"/>
    <s v="US"/>
    <s v="USD"/>
    <n v="1355585777"/>
    <n v="1352993777"/>
    <b v="0"/>
    <n v="209"/>
    <b v="1"/>
    <s v="music/rock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n v="79.526315789473685"/>
    <s v="US"/>
    <s v="USD"/>
    <n v="1429594832"/>
    <n v="1427780432"/>
    <b v="0"/>
    <n v="38"/>
    <b v="1"/>
    <s v="music/rock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n v="134.20833333333334"/>
    <s v="US"/>
    <s v="USD"/>
    <n v="1312095540"/>
    <n v="1306608888"/>
    <b v="0"/>
    <n v="24"/>
    <b v="1"/>
    <s v="music/rock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n v="1.0033333333333334"/>
    <x v="0"/>
    <n v="37.625"/>
    <s v="US"/>
    <s v="USD"/>
    <n v="1350505059"/>
    <n v="1347913059"/>
    <b v="0"/>
    <n v="8"/>
    <b v="1"/>
    <s v="music/rock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n v="51.044692737430168"/>
    <s v="US"/>
    <s v="USD"/>
    <n v="1405033300"/>
    <n v="1402441300"/>
    <b v="0"/>
    <n v="179"/>
    <b v="1"/>
    <s v="music/rock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n v="50.03846153846154"/>
    <s v="US"/>
    <s v="USD"/>
    <n v="1406509200"/>
    <n v="1404769538"/>
    <b v="0"/>
    <n v="26"/>
    <b v="1"/>
    <s v="music/rock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n v="133.93129770992365"/>
    <s v="US"/>
    <s v="USD"/>
    <n v="1429920000"/>
    <n v="1426703452"/>
    <b v="0"/>
    <n v="131"/>
    <b v="1"/>
    <s v="music/rock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n v="58.214285714285715"/>
    <s v="US"/>
    <s v="USD"/>
    <n v="1352860017"/>
    <n v="1348536417"/>
    <b v="0"/>
    <n v="14"/>
    <b v="1"/>
    <s v="music/rock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n v="88.037643678160919"/>
    <s v="US"/>
    <s v="USD"/>
    <n v="1369355437"/>
    <n v="1366763437"/>
    <b v="0"/>
    <n v="174"/>
    <b v="1"/>
    <s v="music/rock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n v="70.576753926701571"/>
    <s v="CA"/>
    <s v="CAD"/>
    <n v="1389012940"/>
    <n v="1385124940"/>
    <b v="0"/>
    <n v="191"/>
    <b v="1"/>
    <s v="music/rock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n v="53.289473684210527"/>
    <s v="US"/>
    <s v="USD"/>
    <n v="1405715472"/>
    <n v="1403901072"/>
    <b v="0"/>
    <n v="38"/>
    <b v="1"/>
    <s v="music/rock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n v="136.36363636363637"/>
    <s v="US"/>
    <s v="USD"/>
    <n v="1410546413"/>
    <n v="1407954413"/>
    <b v="0"/>
    <n v="22"/>
    <b v="1"/>
    <s v="music/rock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n v="40.547315436241611"/>
    <s v="US"/>
    <s v="USD"/>
    <n v="1324014521"/>
    <n v="1318826921"/>
    <b v="0"/>
    <n v="149"/>
    <b v="1"/>
    <s v="music/rock"/>
    <x v="4"/>
    <s v="rock"/>
    <x v="1857"/>
    <x v="1858"/>
  </r>
  <r>
    <n v="1859"/>
    <s v="Queen Kwong Tour to London and Paris"/>
    <s v="Queen Kwong is going ON TOUR to London and Paris!"/>
    <n v="3000"/>
    <n v="3955"/>
    <n v="1.3183333333333334"/>
    <x v="0"/>
    <n v="70.625"/>
    <s v="US"/>
    <s v="USD"/>
    <n v="1316716129"/>
    <n v="1314124129"/>
    <b v="0"/>
    <n v="56"/>
    <b v="1"/>
    <s v="music/rock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n v="52.684210526315788"/>
    <s v="US"/>
    <s v="USD"/>
    <n v="1391706084"/>
    <n v="1389891684"/>
    <b v="0"/>
    <n v="19"/>
    <b v="1"/>
    <s v="music/rock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e v="#DIV/0!"/>
    <s v="GB"/>
    <s v="GBP"/>
    <n v="1422256341"/>
    <n v="1419664341"/>
    <b v="0"/>
    <n v="0"/>
    <b v="0"/>
    <s v="games/mobile games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n v="90.9375"/>
    <s v="US"/>
    <s v="USD"/>
    <n v="1488958200"/>
    <n v="1484912974"/>
    <b v="0"/>
    <n v="16"/>
    <b v="0"/>
    <s v="games/mobile games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n v="4.0000000000000001E-3"/>
    <x v="2"/>
    <n v="5"/>
    <s v="US"/>
    <s v="USD"/>
    <n v="1402600085"/>
    <n v="1400008085"/>
    <b v="0"/>
    <n v="2"/>
    <b v="0"/>
    <s v="games/mobile games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n v="58.083333333333336"/>
    <s v="US"/>
    <s v="USD"/>
    <n v="1399223500"/>
    <n v="1396631500"/>
    <b v="0"/>
    <n v="48"/>
    <b v="0"/>
    <s v="games/mobile games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n v="2"/>
    <s v="GB"/>
    <s v="GBP"/>
    <n v="1478425747"/>
    <n v="1475398147"/>
    <b v="0"/>
    <n v="2"/>
    <b v="0"/>
    <s v="games/mobile games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n v="62.5"/>
    <s v="US"/>
    <s v="USD"/>
    <n v="1488340800"/>
    <n v="1483768497"/>
    <b v="0"/>
    <n v="2"/>
    <b v="0"/>
    <s v="games/mobile games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n v="10"/>
    <s v="US"/>
    <s v="USD"/>
    <n v="1478383912"/>
    <n v="1475791912"/>
    <b v="0"/>
    <n v="1"/>
    <b v="0"/>
    <s v="games/mobile games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n v="71.588235294117652"/>
    <s v="US"/>
    <s v="USD"/>
    <n v="1450166340"/>
    <n v="1448044925"/>
    <b v="0"/>
    <n v="17"/>
    <b v="0"/>
    <s v="games/mobile games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e v="#DIV/0!"/>
    <s v="US"/>
    <s v="USD"/>
    <n v="1483488249"/>
    <n v="1480896249"/>
    <b v="0"/>
    <n v="0"/>
    <b v="0"/>
    <s v="games/mobile games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n v="32.81818181818182"/>
    <s v="US"/>
    <s v="USD"/>
    <n v="1454213820"/>
    <n v="1451723535"/>
    <b v="0"/>
    <n v="11"/>
    <b v="0"/>
    <s v="games/mobile games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n v="49.11578947368421"/>
    <s v="US"/>
    <s v="USD"/>
    <n v="1416512901"/>
    <n v="1413053301"/>
    <b v="0"/>
    <n v="95"/>
    <b v="0"/>
    <s v="games/mobile games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n v="16.307692307692307"/>
    <s v="US"/>
    <s v="USD"/>
    <n v="1435633602"/>
    <n v="1433041602"/>
    <b v="0"/>
    <n v="13"/>
    <b v="0"/>
    <s v="games/mobile games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n v="18"/>
    <s v="CA"/>
    <s v="CAD"/>
    <n v="1436373900"/>
    <n v="1433861210"/>
    <b v="0"/>
    <n v="2"/>
    <b v="0"/>
    <s v="games/mobile games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n v="13"/>
    <s v="US"/>
    <s v="USD"/>
    <n v="1467155733"/>
    <n v="1465427733"/>
    <b v="0"/>
    <n v="2"/>
    <b v="0"/>
    <s v="games/mobile games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n v="5.1000000000000004E-3"/>
    <x v="2"/>
    <n v="17"/>
    <s v="US"/>
    <s v="USD"/>
    <n v="1470519308"/>
    <n v="1465335308"/>
    <b v="0"/>
    <n v="3"/>
    <b v="0"/>
    <s v="games/mobile games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e v="#DIV/0!"/>
    <s v="AU"/>
    <s v="AUD"/>
    <n v="1402901405"/>
    <n v="1400309405"/>
    <b v="0"/>
    <n v="0"/>
    <b v="0"/>
    <s v="games/mobile games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e v="#DIV/0!"/>
    <s v="US"/>
    <s v="USD"/>
    <n v="1425170525"/>
    <n v="1422664925"/>
    <b v="0"/>
    <n v="0"/>
    <b v="0"/>
    <s v="games/mobile games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e v="#DIV/0!"/>
    <s v="AU"/>
    <s v="AUD"/>
    <n v="1402618355"/>
    <n v="1400026355"/>
    <b v="0"/>
    <n v="0"/>
    <b v="0"/>
    <s v="games/mobile games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n v="3"/>
    <s v="ES"/>
    <s v="EUR"/>
    <n v="1457966129"/>
    <n v="1455377729"/>
    <b v="0"/>
    <n v="2"/>
    <b v="0"/>
    <s v="games/mobile games"/>
    <x v="6"/>
    <s v="mobile games"/>
    <x v="1878"/>
    <x v="1879"/>
  </r>
  <r>
    <n v="1880"/>
    <s v="Sim Betting Football"/>
    <s v="Sim Betting Football is the only football (soccer) betting simulation  game."/>
    <n v="5000"/>
    <n v="1004"/>
    <n v="0.20080000000000001"/>
    <x v="2"/>
    <n v="41.833333333333336"/>
    <s v="GB"/>
    <s v="GBP"/>
    <n v="1459341380"/>
    <n v="1456839380"/>
    <b v="0"/>
    <n v="24"/>
    <b v="0"/>
    <s v="games/mobile games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n v="49.338428571428572"/>
    <s v="US"/>
    <s v="USD"/>
    <n v="1425955189"/>
    <n v="1423366789"/>
    <b v="0"/>
    <n v="70"/>
    <b v="1"/>
    <s v="music/indie rock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n v="41.728395061728392"/>
    <s v="US"/>
    <s v="USD"/>
    <n v="1341964080"/>
    <n v="1339109212"/>
    <b v="0"/>
    <n v="81"/>
    <b v="1"/>
    <s v="music/indie rock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n v="32.71875"/>
    <s v="US"/>
    <s v="USD"/>
    <n v="1333921508"/>
    <n v="1331333108"/>
    <b v="0"/>
    <n v="32"/>
    <b v="1"/>
    <s v="music/indie rock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n v="51.96153846153846"/>
    <s v="US"/>
    <s v="USD"/>
    <n v="1354017600"/>
    <n v="1350967535"/>
    <b v="0"/>
    <n v="26"/>
    <b v="1"/>
    <s v="music/indie rock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n v="50.685714285714283"/>
    <s v="US"/>
    <s v="USD"/>
    <n v="1344636000"/>
    <n v="1341800110"/>
    <b v="0"/>
    <n v="105"/>
    <b v="1"/>
    <s v="music/indie rock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n v="42.241379310344826"/>
    <s v="US"/>
    <s v="USD"/>
    <n v="1415832338"/>
    <n v="1413236738"/>
    <b v="0"/>
    <n v="29"/>
    <b v="1"/>
    <s v="music/indie rock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n v="416.875"/>
    <s v="ES"/>
    <s v="EUR"/>
    <n v="1449178200"/>
    <n v="1447614732"/>
    <b v="0"/>
    <n v="8"/>
    <b v="1"/>
    <s v="music/indie rock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n v="46.651685393258425"/>
    <s v="US"/>
    <s v="USD"/>
    <n v="1275368340"/>
    <n v="1272692732"/>
    <b v="0"/>
    <n v="89"/>
    <b v="1"/>
    <s v="music/indie rock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n v="48.454545454545453"/>
    <s v="US"/>
    <s v="USD"/>
    <n v="1363024946"/>
    <n v="1359140546"/>
    <b v="0"/>
    <n v="44"/>
    <b v="1"/>
    <s v="music/indie rock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n v="70.5289837398374"/>
    <s v="US"/>
    <s v="USD"/>
    <n v="1355597528"/>
    <n v="1353005528"/>
    <b v="0"/>
    <n v="246"/>
    <b v="1"/>
    <s v="music/indie rock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n v="87.958333333333329"/>
    <s v="US"/>
    <s v="USD"/>
    <n v="1279778400"/>
    <n v="1275851354"/>
    <b v="0"/>
    <n v="120"/>
    <b v="1"/>
    <s v="music/indie rock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n v="26.26923076923077"/>
    <s v="US"/>
    <s v="USD"/>
    <n v="1307459881"/>
    <n v="1304867881"/>
    <b v="0"/>
    <n v="26"/>
    <b v="1"/>
    <s v="music/indie rock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n v="57.777777777777779"/>
    <s v="US"/>
    <s v="USD"/>
    <n v="1302926340"/>
    <n v="1301524585"/>
    <b v="0"/>
    <n v="45"/>
    <b v="1"/>
    <s v="music/indie rock"/>
    <x v="4"/>
    <s v="indie rock"/>
    <x v="1892"/>
    <x v="1893"/>
  </r>
  <r>
    <n v="1894"/>
    <s v="Help me release my first 3 song EP!!"/>
    <s v="Im trying to raise $1000 for a 3 song EP in a studio!"/>
    <n v="1000"/>
    <n v="1145"/>
    <n v="1.145"/>
    <x v="0"/>
    <n v="57.25"/>
    <s v="US"/>
    <s v="USD"/>
    <n v="1329082983"/>
    <n v="1326404583"/>
    <b v="0"/>
    <n v="20"/>
    <b v="1"/>
    <s v="music/indie rock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n v="196.34042553191489"/>
    <s v="US"/>
    <s v="USD"/>
    <n v="1445363722"/>
    <n v="1442771722"/>
    <b v="0"/>
    <n v="47"/>
    <b v="1"/>
    <s v="music/indie rock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n v="43"/>
    <s v="US"/>
    <s v="USD"/>
    <n v="1334250165"/>
    <n v="1331658165"/>
    <b v="0"/>
    <n v="13"/>
    <b v="1"/>
    <s v="music/indie rock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n v="35.551912568306008"/>
    <s v="US"/>
    <s v="USD"/>
    <n v="1393966800"/>
    <n v="1392040806"/>
    <b v="0"/>
    <n v="183"/>
    <b v="1"/>
    <s v="music/indie rock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n v="68.80952380952381"/>
    <s v="US"/>
    <s v="USD"/>
    <n v="1454349600"/>
    <n v="1451277473"/>
    <b v="0"/>
    <n v="21"/>
    <b v="1"/>
    <s v="music/indie rock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n v="28.571428571428573"/>
    <s v="US"/>
    <s v="USD"/>
    <n v="1427319366"/>
    <n v="1424730966"/>
    <b v="0"/>
    <n v="42"/>
    <b v="1"/>
    <s v="music/indie rock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n v="50.631666666666668"/>
    <s v="US"/>
    <s v="USD"/>
    <n v="1349517540"/>
    <n v="1347137731"/>
    <b v="0"/>
    <n v="54"/>
    <b v="1"/>
    <s v="music/indie rock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n v="106.8"/>
    <s v="GB"/>
    <s v="GBP"/>
    <n v="1432299600"/>
    <n v="1429707729"/>
    <b v="0"/>
    <n v="25"/>
    <b v="0"/>
    <s v="technology/gadgets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n v="4"/>
    <s v="NL"/>
    <s v="EUR"/>
    <n v="1425495447"/>
    <n v="1422903447"/>
    <b v="0"/>
    <n v="3"/>
    <b v="0"/>
    <s v="technology/gadgets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n v="34.097560975609753"/>
    <s v="US"/>
    <s v="USD"/>
    <n v="1485541791"/>
    <n v="1480357791"/>
    <b v="0"/>
    <n v="41"/>
    <b v="0"/>
    <s v="technology/gadgets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n v="25"/>
    <s v="US"/>
    <s v="USD"/>
    <n v="1451752021"/>
    <n v="1447864021"/>
    <b v="0"/>
    <n v="2"/>
    <b v="0"/>
    <s v="technology/gadgets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n v="10.5"/>
    <s v="US"/>
    <s v="USD"/>
    <n v="1410127994"/>
    <n v="1407535994"/>
    <b v="0"/>
    <n v="4"/>
    <b v="0"/>
    <s v="technology/gadgets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n v="215.95959595959596"/>
    <s v="US"/>
    <s v="USD"/>
    <n v="1466697983"/>
    <n v="1464105983"/>
    <b v="0"/>
    <n v="99"/>
    <b v="0"/>
    <s v="technology/gadgets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n v="2.8333333333333335E-3"/>
    <x v="2"/>
    <n v="21.25"/>
    <s v="US"/>
    <s v="USD"/>
    <n v="1400853925"/>
    <n v="1399557925"/>
    <b v="0"/>
    <n v="4"/>
    <b v="0"/>
    <s v="technology/gadgets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n v="108.25"/>
    <s v="US"/>
    <s v="USD"/>
    <n v="1483048900"/>
    <n v="1480456900"/>
    <b v="0"/>
    <n v="4"/>
    <b v="0"/>
    <s v="technology/gadgets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n v="129.97368421052633"/>
    <s v="US"/>
    <s v="USD"/>
    <n v="1414059479"/>
    <n v="1411467479"/>
    <b v="0"/>
    <n v="38"/>
    <b v="0"/>
    <s v="technology/gadgets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n v="117.49473684210527"/>
    <s v="NL"/>
    <s v="EUR"/>
    <n v="1446331500"/>
    <n v="1442531217"/>
    <b v="0"/>
    <n v="285"/>
    <b v="0"/>
    <s v="technology/gadgets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n v="10"/>
    <s v="NZ"/>
    <s v="NZD"/>
    <n v="1407545334"/>
    <n v="1404953334"/>
    <b v="0"/>
    <n v="1"/>
    <b v="0"/>
    <s v="technology/gadgets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n v="70.595238095238102"/>
    <s v="US"/>
    <s v="USD"/>
    <n v="1433395560"/>
    <n v="1430803560"/>
    <b v="0"/>
    <n v="42"/>
    <b v="0"/>
    <s v="technology/gadgets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n v="1.3270833333333334E-2"/>
    <x v="2"/>
    <n v="24.5"/>
    <s v="GB"/>
    <s v="GBP"/>
    <n v="1412770578"/>
    <n v="1410178578"/>
    <b v="0"/>
    <n v="26"/>
    <b v="0"/>
    <s v="technology/gadgets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n v="30"/>
    <s v="US"/>
    <s v="USD"/>
    <n v="1414814340"/>
    <n v="1413519073"/>
    <b v="0"/>
    <n v="2"/>
    <b v="0"/>
    <s v="technology/gadgets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n v="2"/>
    <s v="US"/>
    <s v="USD"/>
    <n v="1409620222"/>
    <n v="1407892222"/>
    <b v="0"/>
    <n v="4"/>
    <b v="0"/>
    <s v="technology/gadgets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n v="5.1000000000000004E-3"/>
    <x v="2"/>
    <n v="17"/>
    <s v="US"/>
    <s v="USD"/>
    <n v="1478542375"/>
    <n v="1476378775"/>
    <b v="0"/>
    <n v="6"/>
    <b v="0"/>
    <s v="technology/gadgets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n v="0.52570512820512816"/>
    <x v="2"/>
    <n v="2928.9285714285716"/>
    <s v="HK"/>
    <s v="HKD"/>
    <n v="1486708133"/>
    <n v="1484116133"/>
    <b v="0"/>
    <n v="70"/>
    <b v="0"/>
    <s v="technology/gadgets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n v="28.888888888888889"/>
    <s v="US"/>
    <s v="USD"/>
    <n v="1407869851"/>
    <n v="1404845851"/>
    <b v="0"/>
    <n v="9"/>
    <b v="0"/>
    <s v="technology/gadgets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n v="29.625"/>
    <s v="US"/>
    <s v="USD"/>
    <n v="1432069249"/>
    <n v="1429477249"/>
    <b v="0"/>
    <n v="8"/>
    <b v="0"/>
    <s v="technology/gadgets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n v="40.980952380952381"/>
    <s v="GB"/>
    <s v="GBP"/>
    <n v="1445468400"/>
    <n v="1443042061"/>
    <b v="0"/>
    <n v="105"/>
    <b v="0"/>
    <s v="technology/gadgets"/>
    <x v="2"/>
    <s v="gadgets"/>
    <x v="1919"/>
    <x v="1920"/>
  </r>
  <r>
    <n v="1921"/>
    <s v="The Fine Spirits are making an album!"/>
    <s v="The Fine Spirits are making an album, but we need your help!"/>
    <n v="1500"/>
    <n v="2052"/>
    <n v="1.3680000000000001"/>
    <x v="0"/>
    <n v="54"/>
    <s v="US"/>
    <s v="USD"/>
    <n v="1342243143"/>
    <n v="1339651143"/>
    <b v="0"/>
    <n v="38"/>
    <b v="1"/>
    <s v="music/indie rock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n v="1.1555"/>
    <x v="0"/>
    <n v="36.109375"/>
    <s v="US"/>
    <s v="USD"/>
    <n v="1386828507"/>
    <n v="1384236507"/>
    <b v="0"/>
    <n v="64"/>
    <b v="1"/>
    <s v="music/indie rock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n v="23.153846153846153"/>
    <s v="US"/>
    <s v="USD"/>
    <n v="1317099540"/>
    <n v="1313612532"/>
    <b v="0"/>
    <n v="13"/>
    <b v="1"/>
    <s v="music/indie rock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n v="104"/>
    <s v="US"/>
    <s v="USD"/>
    <n v="1389814380"/>
    <n v="1387390555"/>
    <b v="0"/>
    <n v="33"/>
    <b v="1"/>
    <s v="music/indie rock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n v="31.826923076923077"/>
    <s v="US"/>
    <s v="USD"/>
    <n v="1381449600"/>
    <n v="1379540288"/>
    <b v="0"/>
    <n v="52"/>
    <b v="1"/>
    <s v="music/indie rock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n v="27.3896261682243"/>
    <s v="US"/>
    <s v="USD"/>
    <n v="1288657560"/>
    <n v="1286319256"/>
    <b v="0"/>
    <n v="107"/>
    <b v="1"/>
    <s v="music/indie rock"/>
    <x v="4"/>
    <s v="indie rock"/>
    <x v="1925"/>
    <x v="1926"/>
  </r>
  <r>
    <n v="1927"/>
    <s v="GBS Detroit Presents Hampshire"/>
    <s v="Hampshire is headed to GBS Detroit."/>
    <n v="600"/>
    <n v="620"/>
    <n v="1.0333333333333334"/>
    <x v="0"/>
    <n v="56.363636363636367"/>
    <s v="US"/>
    <s v="USD"/>
    <n v="1331182740"/>
    <n v="1329856839"/>
    <b v="0"/>
    <n v="11"/>
    <b v="1"/>
    <s v="music/indie rock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n v="77.352941176470594"/>
    <s v="US"/>
    <s v="USD"/>
    <n v="1367940794"/>
    <n v="1365348794"/>
    <b v="0"/>
    <n v="34"/>
    <b v="1"/>
    <s v="music/indie rock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n v="42.8"/>
    <s v="US"/>
    <s v="USD"/>
    <n v="1309825866"/>
    <n v="1306197066"/>
    <b v="0"/>
    <n v="75"/>
    <b v="1"/>
    <s v="music/indie rock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n v="1.27"/>
    <x v="0"/>
    <n v="48.846153846153847"/>
    <s v="US"/>
    <s v="USD"/>
    <n v="1373203482"/>
    <n v="1368019482"/>
    <b v="0"/>
    <n v="26"/>
    <b v="1"/>
    <s v="music/indie rock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n v="1.20601"/>
    <x v="0"/>
    <n v="48.240400000000001"/>
    <s v="US"/>
    <s v="USD"/>
    <n v="1337657400"/>
    <n v="1336512309"/>
    <b v="0"/>
    <n v="50"/>
    <b v="1"/>
    <s v="music/indie rock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n v="70.212500000000006"/>
    <s v="US"/>
    <s v="USD"/>
    <n v="1327433173"/>
    <n v="1325618773"/>
    <b v="0"/>
    <n v="80"/>
    <b v="1"/>
    <s v="music/indie rock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n v="94.054545454545448"/>
    <s v="US"/>
    <s v="USD"/>
    <n v="1411787307"/>
    <n v="1409195307"/>
    <b v="0"/>
    <n v="110"/>
    <b v="1"/>
    <s v="music/indie rock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n v="80.272727272727266"/>
    <s v="US"/>
    <s v="USD"/>
    <n v="1324789200"/>
    <n v="1321649321"/>
    <b v="0"/>
    <n v="77"/>
    <b v="1"/>
    <s v="music/indie rock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n v="54.2"/>
    <s v="US"/>
    <s v="USD"/>
    <n v="1403326740"/>
    <n v="1400106171"/>
    <b v="0"/>
    <n v="50"/>
    <b v="1"/>
    <s v="music/indie rock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n v="60.26903448275862"/>
    <s v="US"/>
    <s v="USD"/>
    <n v="1323151140"/>
    <n v="1320528070"/>
    <b v="0"/>
    <n v="145"/>
    <b v="1"/>
    <s v="music/indie rock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n v="38.740344827586206"/>
    <s v="US"/>
    <s v="USD"/>
    <n v="1339732740"/>
    <n v="1338346281"/>
    <b v="0"/>
    <n v="29"/>
    <b v="1"/>
    <s v="music/indie rock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n v="152.54385964912279"/>
    <s v="US"/>
    <s v="USD"/>
    <n v="1372741200"/>
    <n v="1370067231"/>
    <b v="0"/>
    <n v="114"/>
    <b v="1"/>
    <s v="music/indie rock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n v="115.3125"/>
    <s v="US"/>
    <s v="USD"/>
    <n v="1362955108"/>
    <n v="1360366708"/>
    <b v="0"/>
    <n v="96"/>
    <b v="1"/>
    <s v="music/indie rock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n v="35.838709677419352"/>
    <s v="US"/>
    <s v="USD"/>
    <n v="1308110340"/>
    <n v="1304770233"/>
    <b v="0"/>
    <n v="31"/>
    <b v="1"/>
    <s v="music/indie rock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n v="64.570118779438872"/>
    <s v="US"/>
    <s v="USD"/>
    <n v="1400137131"/>
    <n v="1397545131"/>
    <b v="1"/>
    <n v="4883"/>
    <b v="1"/>
    <s v="technology/hardware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n v="87.436000000000007"/>
    <s v="US"/>
    <s v="USD"/>
    <n v="1309809140"/>
    <n v="1302033140"/>
    <b v="1"/>
    <n v="95"/>
    <b v="1"/>
    <s v="technology/hardware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n v="68.815577078288939"/>
    <s v="US"/>
    <s v="USD"/>
    <n v="1470896916"/>
    <n v="1467008916"/>
    <b v="1"/>
    <n v="2478"/>
    <b v="1"/>
    <s v="technology/hardware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n v="176.200223588597"/>
    <s v="US"/>
    <s v="USD"/>
    <n v="1398952890"/>
    <n v="1396360890"/>
    <b v="1"/>
    <n v="1789"/>
    <b v="1"/>
    <s v="technology/hardware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n v="511.79117647058825"/>
    <s v="ES"/>
    <s v="EUR"/>
    <n v="1436680958"/>
    <n v="1433224958"/>
    <b v="1"/>
    <n v="680"/>
    <b v="1"/>
    <s v="technology/hardware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n v="160.44285714285715"/>
    <s v="US"/>
    <s v="USD"/>
    <n v="1397961361"/>
    <n v="1392780961"/>
    <b v="1"/>
    <n v="70"/>
    <b v="1"/>
    <s v="technology/hardware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n v="35.003043478260871"/>
    <s v="US"/>
    <s v="USD"/>
    <n v="1258955940"/>
    <n v="1255730520"/>
    <b v="1"/>
    <n v="23"/>
    <b v="1"/>
    <s v="technology/hardware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n v="8.0021100000000001"/>
    <x v="0"/>
    <n v="188.50671378091872"/>
    <s v="US"/>
    <s v="USD"/>
    <n v="1465232520"/>
    <n v="1460557809"/>
    <b v="1"/>
    <n v="4245"/>
    <b v="1"/>
    <s v="technology/hardware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n v="1.0600260000000001"/>
    <x v="0"/>
    <n v="56.204984093319197"/>
    <s v="GB"/>
    <s v="GBP"/>
    <n v="1404986951"/>
    <n v="1402394951"/>
    <b v="1"/>
    <n v="943"/>
    <b v="1"/>
    <s v="technology/hardware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n v="51.3054157782516"/>
    <s v="US"/>
    <s v="USD"/>
    <n v="1303446073"/>
    <n v="1300767673"/>
    <b v="1"/>
    <n v="1876"/>
    <b v="1"/>
    <s v="technology/hardware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n v="127.36450839328538"/>
    <s v="US"/>
    <s v="USD"/>
    <n v="1478516737"/>
    <n v="1475921137"/>
    <b v="1"/>
    <n v="834"/>
    <b v="1"/>
    <s v="technology/hardware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n v="101.85532258064516"/>
    <s v="CA"/>
    <s v="CAD"/>
    <n v="1381934015"/>
    <n v="1378737215"/>
    <b v="1"/>
    <n v="682"/>
    <b v="1"/>
    <s v="technology/hardware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n v="2.2594666666666665"/>
    <x v="0"/>
    <n v="230.55782312925169"/>
    <s v="US"/>
    <s v="USD"/>
    <n v="1330657200"/>
    <n v="1328158065"/>
    <b v="1"/>
    <n v="147"/>
    <b v="1"/>
    <s v="technology/hardware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n v="6.9894800000000004"/>
    <x v="0"/>
    <n v="842.10602409638557"/>
    <s v="US"/>
    <s v="USD"/>
    <n v="1457758800"/>
    <n v="1453730176"/>
    <b v="1"/>
    <n v="415"/>
    <b v="1"/>
    <s v="technology/hardware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n v="577.27593103448271"/>
    <s v="US"/>
    <s v="USD"/>
    <n v="1337799600"/>
    <n v="1334989881"/>
    <b v="1"/>
    <n v="290"/>
    <b v="1"/>
    <s v="technology/hardware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n v="483.34246575342468"/>
    <s v="US"/>
    <s v="USD"/>
    <n v="1429391405"/>
    <n v="1425507005"/>
    <b v="1"/>
    <n v="365"/>
    <b v="1"/>
    <s v="technology/hardware"/>
    <x v="2"/>
    <s v="hardware"/>
    <x v="1955"/>
    <x v="1956"/>
  </r>
  <r>
    <n v="1957"/>
    <s v="freeSoC and freeSoC Mini"/>
    <s v="An open hardware platform for the best microcontroller in the world."/>
    <n v="30000"/>
    <n v="50251.41"/>
    <n v="1.6750470000000002"/>
    <x v="0"/>
    <n v="76.138500000000008"/>
    <s v="US"/>
    <s v="USD"/>
    <n v="1351304513"/>
    <n v="1348712513"/>
    <b v="1"/>
    <n v="660"/>
    <b v="1"/>
    <s v="technology/hardware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n v="74.107684365781708"/>
    <s v="US"/>
    <s v="USD"/>
    <n v="1364078561"/>
    <n v="1361490161"/>
    <b v="1"/>
    <n v="1356"/>
    <b v="1"/>
    <s v="technology/hardware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n v="36.965660377358489"/>
    <s v="US"/>
    <s v="USD"/>
    <n v="1412121600"/>
    <n v="1408565860"/>
    <b v="1"/>
    <n v="424"/>
    <b v="1"/>
    <s v="technology/hardware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n v="2500.969696969697"/>
    <s v="SE"/>
    <s v="SEK"/>
    <n v="1419151341"/>
    <n v="1416559341"/>
    <b v="1"/>
    <n v="33"/>
    <b v="1"/>
    <s v="technology/hardware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n v="67.690214329454989"/>
    <s v="US"/>
    <s v="USD"/>
    <n v="1349495940"/>
    <n v="1346042417"/>
    <b v="1"/>
    <n v="1633"/>
    <b v="1"/>
    <s v="technology/hardware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n v="63.04738562091503"/>
    <s v="US"/>
    <s v="USD"/>
    <n v="1400006636"/>
    <n v="1397414636"/>
    <b v="1"/>
    <n v="306"/>
    <b v="1"/>
    <s v="technology/hardware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n v="117.6"/>
    <s v="GB"/>
    <s v="GBP"/>
    <n v="1410862734"/>
    <n v="1407838734"/>
    <b v="1"/>
    <n v="205"/>
    <b v="1"/>
    <s v="technology/hardware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n v="180.75185011709601"/>
    <s v="IT"/>
    <s v="EUR"/>
    <n v="1461306772"/>
    <n v="1458714772"/>
    <b v="1"/>
    <n v="1281"/>
    <b v="1"/>
    <s v="technology/hardware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n v="127.32038834951456"/>
    <s v="US"/>
    <s v="USD"/>
    <n v="1326330000"/>
    <n v="1324433310"/>
    <b v="1"/>
    <n v="103"/>
    <b v="1"/>
    <s v="technology/hardware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n v="136.6444745538665"/>
    <s v="US"/>
    <s v="USD"/>
    <n v="1408021098"/>
    <n v="1405429098"/>
    <b v="1"/>
    <n v="1513"/>
    <b v="1"/>
    <s v="technology/hardware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n v="182.78024691358024"/>
    <s v="US"/>
    <s v="USD"/>
    <n v="1398959729"/>
    <n v="1396367729"/>
    <b v="1"/>
    <n v="405"/>
    <b v="1"/>
    <s v="technology/hardware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n v="279.37843137254902"/>
    <s v="US"/>
    <s v="USD"/>
    <n v="1480777515"/>
    <n v="1478095515"/>
    <b v="1"/>
    <n v="510"/>
    <b v="1"/>
    <s v="technology/hardware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n v="61.375728669846318"/>
    <s v="GB"/>
    <s v="GBP"/>
    <n v="1470423668"/>
    <n v="1467831668"/>
    <b v="1"/>
    <n v="1887"/>
    <b v="1"/>
    <s v="technology/hardware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n v="11.318"/>
    <x v="0"/>
    <n v="80.727532097004286"/>
    <s v="US"/>
    <s v="USD"/>
    <n v="1366429101"/>
    <n v="1361248701"/>
    <b v="1"/>
    <n v="701"/>
    <b v="1"/>
    <s v="technology/hardware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n v="272.35590732591254"/>
    <s v="US"/>
    <s v="USD"/>
    <n v="1384488000"/>
    <n v="1381752061"/>
    <b v="1"/>
    <n v="3863"/>
    <b v="1"/>
    <s v="technology/hardware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n v="70.848739495798313"/>
    <s v="US"/>
    <s v="USD"/>
    <n v="1353201444"/>
    <n v="1350605844"/>
    <b v="1"/>
    <n v="238"/>
    <b v="1"/>
    <s v="technology/hardware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n v="247.94003412969283"/>
    <s v="US"/>
    <s v="USD"/>
    <n v="1470466800"/>
    <n v="1467134464"/>
    <b v="1"/>
    <n v="2051"/>
    <b v="1"/>
    <s v="technology/hardware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n v="186.81393034825871"/>
    <s v="GB"/>
    <s v="GBP"/>
    <n v="1376899269"/>
    <n v="1371715269"/>
    <b v="1"/>
    <n v="402"/>
    <b v="1"/>
    <s v="technology/hardware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n v="2.0870837499999997"/>
    <x v="0"/>
    <n v="131.98948616600788"/>
    <s v="US"/>
    <s v="USD"/>
    <n v="1362938851"/>
    <n v="1360346851"/>
    <b v="1"/>
    <n v="253"/>
    <b v="1"/>
    <s v="technology/hardware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n v="3.4660000000000002"/>
    <x v="0"/>
    <n v="29.310782241014799"/>
    <s v="GB"/>
    <s v="GBP"/>
    <n v="1373751325"/>
    <n v="1371159325"/>
    <b v="1"/>
    <n v="473"/>
    <b v="1"/>
    <s v="technology/hardware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n v="245.02436053593178"/>
    <s v="US"/>
    <s v="USD"/>
    <n v="1450511940"/>
    <n v="1446527540"/>
    <b v="1"/>
    <n v="821"/>
    <b v="1"/>
    <s v="technology/hardware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n v="1323.2540463917526"/>
    <s v="US"/>
    <s v="USD"/>
    <n v="1339484400"/>
    <n v="1336627492"/>
    <b v="1"/>
    <n v="388"/>
    <b v="1"/>
    <s v="technology/hardware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n v="282.65966789667897"/>
    <s v="US"/>
    <s v="USD"/>
    <n v="1447909140"/>
    <n v="1444734146"/>
    <b v="1"/>
    <n v="813"/>
    <b v="1"/>
    <s v="technology/hardware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n v="3.5482402000000004"/>
    <x v="0"/>
    <n v="91.214401028277635"/>
    <s v="DE"/>
    <s v="EUR"/>
    <n v="1459684862"/>
    <n v="1456232462"/>
    <b v="1"/>
    <n v="1945"/>
    <b v="1"/>
    <s v="technology/hardware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n v="31.75"/>
    <s v="CA"/>
    <s v="CAD"/>
    <n v="1404926665"/>
    <n v="1402334665"/>
    <b v="0"/>
    <n v="12"/>
    <b v="0"/>
    <s v="photography/people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e v="#DIV/0!"/>
    <s v="HK"/>
    <s v="HKD"/>
    <n v="1480863887"/>
    <n v="1478268287"/>
    <b v="0"/>
    <n v="0"/>
    <b v="0"/>
    <s v="photography/people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n v="88.6875"/>
    <s v="US"/>
    <s v="USD"/>
    <n v="1472799600"/>
    <n v="1470874618"/>
    <b v="0"/>
    <n v="16"/>
    <b v="0"/>
    <s v="photography/people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n v="453.14285714285717"/>
    <s v="US"/>
    <s v="USD"/>
    <n v="1417377481"/>
    <n v="1412189881"/>
    <b v="0"/>
    <n v="7"/>
    <b v="0"/>
    <s v="photography/people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n v="12.75"/>
    <s v="GB"/>
    <s v="GBP"/>
    <n v="1470178800"/>
    <n v="1467650771"/>
    <b v="0"/>
    <n v="4"/>
    <b v="0"/>
    <s v="photography/people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n v="1"/>
    <s v="GB"/>
    <s v="GBP"/>
    <n v="1457947483"/>
    <n v="1455359083"/>
    <b v="0"/>
    <n v="1"/>
    <b v="0"/>
    <s v="photography/people"/>
    <x v="8"/>
    <s v="people"/>
    <x v="1985"/>
    <x v="1986"/>
  </r>
  <r>
    <n v="1987"/>
    <s v="Ethiopia: Beheld"/>
    <s v="A collection of images that depicts the beauty and diversity within Ethiopia"/>
    <n v="5500"/>
    <n v="2336"/>
    <n v="0.42472727272727273"/>
    <x v="2"/>
    <n v="83.428571428571431"/>
    <s v="GB"/>
    <s v="GBP"/>
    <n v="1425223276"/>
    <n v="1422631276"/>
    <b v="0"/>
    <n v="28"/>
    <b v="0"/>
    <s v="photography/people"/>
    <x v="8"/>
    <s v="people"/>
    <x v="1986"/>
    <x v="1987"/>
  </r>
  <r>
    <n v="1988"/>
    <s v="Phillip Michael Photography"/>
    <s v="Expressing art in an image!"/>
    <n v="6000"/>
    <n v="25"/>
    <n v="4.1666666666666666E-3"/>
    <x v="2"/>
    <n v="25"/>
    <s v="US"/>
    <s v="USD"/>
    <n v="1440094742"/>
    <n v="1437502742"/>
    <b v="0"/>
    <n v="1"/>
    <b v="0"/>
    <s v="photography/people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n v="50"/>
    <s v="US"/>
    <s v="USD"/>
    <n v="1481473208"/>
    <n v="1478881208"/>
    <b v="0"/>
    <n v="1"/>
    <b v="0"/>
    <s v="photography/people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n v="101.8"/>
    <s v="US"/>
    <s v="USD"/>
    <n v="1455338532"/>
    <n v="1454042532"/>
    <b v="0"/>
    <n v="5"/>
    <b v="0"/>
    <s v="photography/people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n v="7.0000000000000007E-2"/>
    <x v="2"/>
    <n v="46.666666666666664"/>
    <s v="US"/>
    <s v="USD"/>
    <n v="1435958786"/>
    <n v="1434144386"/>
    <b v="0"/>
    <n v="3"/>
    <b v="0"/>
    <s v="photography/people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n v="1.3333333333333333E-3"/>
    <x v="2"/>
    <n v="1"/>
    <s v="US"/>
    <s v="USD"/>
    <n v="1424229991"/>
    <n v="1421637991"/>
    <b v="0"/>
    <n v="2"/>
    <b v="0"/>
    <s v="photography/people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e v="#DIV/0!"/>
    <s v="GB"/>
    <s v="GBP"/>
    <n v="1450706837"/>
    <n v="1448114837"/>
    <b v="0"/>
    <n v="0"/>
    <b v="0"/>
    <s v="photography/people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e v="#DIV/0!"/>
    <s v="US"/>
    <s v="USD"/>
    <n v="1481072942"/>
    <n v="1475885342"/>
    <b v="0"/>
    <n v="0"/>
    <b v="0"/>
    <s v="photography/people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n v="26"/>
    <s v="CA"/>
    <s v="CAD"/>
    <n v="1437082736"/>
    <n v="1435354736"/>
    <b v="0"/>
    <n v="3"/>
    <b v="0"/>
    <s v="photography/people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e v="#DIV/0!"/>
    <s v="US"/>
    <s v="USD"/>
    <n v="1405021211"/>
    <n v="1402429211"/>
    <b v="0"/>
    <n v="0"/>
    <b v="0"/>
    <s v="photography/people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e v="#DIV/0!"/>
    <s v="US"/>
    <s v="USD"/>
    <n v="1409091612"/>
    <n v="1406499612"/>
    <b v="0"/>
    <n v="0"/>
    <b v="0"/>
    <s v="photography/people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n v="218.33333333333334"/>
    <s v="US"/>
    <s v="USD"/>
    <n v="1406861438"/>
    <n v="1402973438"/>
    <b v="0"/>
    <n v="3"/>
    <b v="0"/>
    <s v="photography/people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n v="7.6129032258064515E-3"/>
    <x v="2"/>
    <n v="33.714285714285715"/>
    <s v="GB"/>
    <s v="GBP"/>
    <n v="1415882108"/>
    <n v="1413286508"/>
    <b v="0"/>
    <n v="7"/>
    <b v="0"/>
    <s v="photography/people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n v="25"/>
    <s v="CA"/>
    <s v="CAD"/>
    <n v="1452120613"/>
    <n v="1449528613"/>
    <b v="0"/>
    <n v="25"/>
    <b v="0"/>
    <s v="photography/people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n v="128.38790470372632"/>
    <s v="DE"/>
    <s v="EUR"/>
    <n v="1434139200"/>
    <n v="1431406916"/>
    <b v="1"/>
    <n v="1637"/>
    <b v="1"/>
    <s v="technology/hardware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n v="78.834261818181815"/>
    <s v="US"/>
    <s v="USD"/>
    <n v="1485191143"/>
    <n v="1482599143"/>
    <b v="1"/>
    <n v="1375"/>
    <b v="1"/>
    <s v="technology/hardware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n v="91.764705882352942"/>
    <s v="US"/>
    <s v="USD"/>
    <n v="1278111600"/>
    <n v="1276830052"/>
    <b v="1"/>
    <n v="17"/>
    <b v="1"/>
    <s v="technology/hardware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n v="331.10237288135596"/>
    <s v="US"/>
    <s v="USD"/>
    <n v="1405002663"/>
    <n v="1402410663"/>
    <b v="1"/>
    <n v="354"/>
    <b v="1"/>
    <s v="technology/hardware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n v="194.26193717277485"/>
    <s v="US"/>
    <s v="USD"/>
    <n v="1381895940"/>
    <n v="1379532618"/>
    <b v="1"/>
    <n v="191"/>
    <b v="1"/>
    <s v="technology/hardware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n v="408.97689768976898"/>
    <s v="US"/>
    <s v="USD"/>
    <n v="1417611645"/>
    <n v="1414584045"/>
    <b v="1"/>
    <n v="303"/>
    <b v="1"/>
    <s v="technology/hardware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n v="84.459270072992695"/>
    <s v="US"/>
    <s v="USD"/>
    <n v="1282622400"/>
    <n v="1276891586"/>
    <b v="1"/>
    <n v="137"/>
    <b v="1"/>
    <s v="technology/hardware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n v="44.853658536585364"/>
    <s v="US"/>
    <s v="USD"/>
    <n v="1316442622"/>
    <n v="1312641022"/>
    <b v="1"/>
    <n v="41"/>
    <b v="1"/>
    <s v="technology/hardware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n v="383.3643216080402"/>
    <s v="DE"/>
    <s v="EUR"/>
    <n v="1479890743"/>
    <n v="1476776743"/>
    <b v="1"/>
    <n v="398"/>
    <b v="1"/>
    <s v="technology/hardware"/>
    <x v="2"/>
    <s v="hardware"/>
    <x v="2008"/>
    <x v="2009"/>
  </r>
  <r>
    <n v="2010"/>
    <s v="Weighitz: Weigh Smarter"/>
    <s v="Weighitz are miniature smart scales designed to weigh anything in the home."/>
    <n v="30000"/>
    <n v="96015.9"/>
    <n v="3.2005299999999997"/>
    <x v="0"/>
    <n v="55.276856649395505"/>
    <s v="US"/>
    <s v="USD"/>
    <n v="1471564491"/>
    <n v="1468972491"/>
    <b v="1"/>
    <n v="1737"/>
    <b v="1"/>
    <s v="technology/hardware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n v="422.02059732234807"/>
    <s v="AT"/>
    <s v="EUR"/>
    <n v="1452553200"/>
    <n v="1449650173"/>
    <b v="1"/>
    <n v="971"/>
    <b v="1"/>
    <s v="technology/hardware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n v="64.180327868852459"/>
    <s v="US"/>
    <s v="USD"/>
    <n v="1423165441"/>
    <n v="1420573441"/>
    <b v="1"/>
    <n v="183"/>
    <b v="1"/>
    <s v="technology/hardware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n v="173.57781674704077"/>
    <s v="US"/>
    <s v="USD"/>
    <n v="1468019014"/>
    <n v="1462835014"/>
    <b v="1"/>
    <n v="4562"/>
    <b v="1"/>
    <s v="technology/hardware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n v="88.601680840609291"/>
    <s v="US"/>
    <s v="USD"/>
    <n v="1364184539"/>
    <n v="1361250539"/>
    <b v="1"/>
    <n v="26457"/>
    <b v="1"/>
    <s v="technology/hardware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n v="50.222283950617282"/>
    <s v="US"/>
    <s v="USD"/>
    <n v="1315602163"/>
    <n v="1313010163"/>
    <b v="1"/>
    <n v="162"/>
    <b v="1"/>
    <s v="technology/hardware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n v="192.38876826722338"/>
    <s v="US"/>
    <s v="USD"/>
    <n v="1362863299"/>
    <n v="1360271299"/>
    <b v="1"/>
    <n v="479"/>
    <b v="1"/>
    <s v="technology/hardware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n v="73.416901408450698"/>
    <s v="US"/>
    <s v="USD"/>
    <n v="1332561600"/>
    <n v="1329873755"/>
    <b v="1"/>
    <n v="426"/>
    <b v="1"/>
    <s v="technology/hardware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n v="147.68495555555555"/>
    <s v="IE"/>
    <s v="EUR"/>
    <n v="1439455609"/>
    <n v="1436863609"/>
    <b v="1"/>
    <n v="450"/>
    <b v="1"/>
    <s v="technology/hardware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n v="108.96848314606741"/>
    <s v="US"/>
    <s v="USD"/>
    <n v="1474563621"/>
    <n v="1471971621"/>
    <b v="1"/>
    <n v="1780"/>
    <b v="1"/>
    <s v="technology/hardware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n v="23.647540983606557"/>
    <s v="US"/>
    <s v="USD"/>
    <n v="1400108640"/>
    <n v="1396923624"/>
    <b v="1"/>
    <n v="122"/>
    <b v="1"/>
    <s v="technology/hardware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n v="147.94736842105263"/>
    <s v="US"/>
    <s v="USD"/>
    <n v="1411522897"/>
    <n v="1407634897"/>
    <b v="1"/>
    <n v="95"/>
    <b v="1"/>
    <s v="technology/hardware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n v="385.03692307692307"/>
    <s v="US"/>
    <s v="USD"/>
    <n v="1465652372"/>
    <n v="1463060372"/>
    <b v="1"/>
    <n v="325"/>
    <b v="1"/>
    <s v="technology/hardware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n v="457.39093484419266"/>
    <s v="US"/>
    <s v="USD"/>
    <n v="1434017153"/>
    <n v="1431425153"/>
    <b v="1"/>
    <n v="353"/>
    <b v="1"/>
    <s v="technology/hardware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n v="222.99047619047619"/>
    <s v="US"/>
    <s v="USD"/>
    <n v="1344826800"/>
    <n v="1341875544"/>
    <b v="1"/>
    <n v="105"/>
    <b v="1"/>
    <s v="technology/hardware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n v="220.74074074074073"/>
    <s v="DE"/>
    <s v="EUR"/>
    <n v="1433996746"/>
    <n v="1431404746"/>
    <b v="1"/>
    <n v="729"/>
    <b v="1"/>
    <s v="technology/hardware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n v="1.3348307999999998"/>
    <x v="0"/>
    <n v="73.503898678414089"/>
    <s v="US"/>
    <s v="USD"/>
    <n v="1398052740"/>
    <n v="1394127585"/>
    <b v="1"/>
    <n v="454"/>
    <b v="1"/>
    <s v="technology/hardware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n v="223.09647495361781"/>
    <s v="US"/>
    <s v="USD"/>
    <n v="1427740319"/>
    <n v="1423855919"/>
    <b v="1"/>
    <n v="539"/>
    <b v="1"/>
    <s v="technology/hardware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n v="1.2616666666666667"/>
    <x v="0"/>
    <n v="47.911392405063289"/>
    <s v="US"/>
    <s v="USD"/>
    <n v="1268690100"/>
    <n v="1265493806"/>
    <b v="1"/>
    <n v="79"/>
    <b v="1"/>
    <s v="technology/hardware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n v="3.6120000000000001"/>
    <x v="0"/>
    <n v="96.063829787234042"/>
    <s v="US"/>
    <s v="USD"/>
    <n v="1409099481"/>
    <n v="1406507481"/>
    <b v="1"/>
    <n v="94"/>
    <b v="1"/>
    <s v="technology/hardware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n v="118.6144"/>
    <s v="GB"/>
    <s v="GBP"/>
    <n v="1354233296"/>
    <n v="1351641296"/>
    <b v="1"/>
    <n v="625"/>
    <b v="1"/>
    <s v="technology/hardware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n v="1.2035"/>
    <x v="0"/>
    <n v="118.45472440944881"/>
    <s v="NL"/>
    <s v="EUR"/>
    <n v="1420765200"/>
    <n v="1417506853"/>
    <b v="1"/>
    <n v="508"/>
    <b v="1"/>
    <s v="technology/hardware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n v="143.21468926553672"/>
    <s v="US"/>
    <s v="USD"/>
    <n v="1481778000"/>
    <n v="1479216874"/>
    <b v="1"/>
    <n v="531"/>
    <b v="1"/>
    <s v="technology/hardware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n v="282.71518987341773"/>
    <s v="US"/>
    <s v="USD"/>
    <n v="1398477518"/>
    <n v="1395885518"/>
    <b v="1"/>
    <n v="158"/>
    <b v="1"/>
    <s v="technology/hardware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n v="593.93620078740162"/>
    <s v="US"/>
    <s v="USD"/>
    <n v="1430981880"/>
    <n v="1426216033"/>
    <b v="1"/>
    <n v="508"/>
    <b v="1"/>
    <s v="technology/hardware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n v="262.15704968944101"/>
    <s v="US"/>
    <s v="USD"/>
    <n v="1450486800"/>
    <n v="1446562807"/>
    <b v="1"/>
    <n v="644"/>
    <b v="1"/>
    <s v="technology/hardware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n v="46.580778301886795"/>
    <s v="US"/>
    <s v="USD"/>
    <n v="1399668319"/>
    <n v="1397076319"/>
    <b v="1"/>
    <n v="848"/>
    <b v="1"/>
    <s v="technology/hardware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n v="70.041118881118877"/>
    <s v="US"/>
    <s v="USD"/>
    <n v="1388383353"/>
    <n v="1383195753"/>
    <b v="1"/>
    <n v="429"/>
    <b v="1"/>
    <s v="technology/hardware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n v="164.90686274509804"/>
    <s v="GB"/>
    <s v="GBP"/>
    <n v="1372701600"/>
    <n v="1369895421"/>
    <b v="1"/>
    <n v="204"/>
    <b v="1"/>
    <s v="technology/hardware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n v="449.26385224274406"/>
    <s v="US"/>
    <s v="USD"/>
    <n v="1480568340"/>
    <n v="1477996325"/>
    <b v="1"/>
    <n v="379"/>
    <b v="1"/>
    <s v="technology/hardware"/>
    <x v="2"/>
    <s v="hardware"/>
    <x v="2038"/>
    <x v="2039"/>
  </r>
  <r>
    <n v="2040"/>
    <s v="Programmable Capacitor"/>
    <s v="4.29 Billion+ Capacitor Combinations._x000a_No Coding Required."/>
    <n v="3000"/>
    <n v="7445.14"/>
    <n v="2.4817133333333334"/>
    <x v="0"/>
    <n v="27.472841328413285"/>
    <s v="US"/>
    <s v="USD"/>
    <n v="1384557303"/>
    <n v="1383257703"/>
    <b v="1"/>
    <n v="271"/>
    <b v="1"/>
    <s v="technology/hardware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n v="143.97499999999999"/>
    <s v="US"/>
    <s v="USD"/>
    <n v="1478785027"/>
    <n v="1476189427"/>
    <b v="0"/>
    <n v="120"/>
    <b v="1"/>
    <s v="technology/hardware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n v="88.23571428571428"/>
    <s v="US"/>
    <s v="USD"/>
    <n v="1453481974"/>
    <n v="1448297974"/>
    <b v="0"/>
    <n v="140"/>
    <b v="1"/>
    <s v="technology/hardware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n v="36.326424870466319"/>
    <s v="US"/>
    <s v="USD"/>
    <n v="1481432340"/>
    <n v="1476764077"/>
    <b v="0"/>
    <n v="193"/>
    <b v="1"/>
    <s v="technology/hardware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n v="90.177777777777777"/>
    <s v="US"/>
    <s v="USD"/>
    <n v="1434212714"/>
    <n v="1431620714"/>
    <b v="0"/>
    <n v="180"/>
    <b v="1"/>
    <s v="technology/hardware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n v="152.62361216730039"/>
    <s v="US"/>
    <s v="USD"/>
    <n v="1341799647"/>
    <n v="1339207647"/>
    <b v="0"/>
    <n v="263"/>
    <b v="1"/>
    <s v="technology/hardware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n v="55.806451612903224"/>
    <s v="US"/>
    <s v="USD"/>
    <n v="1369282044"/>
    <n v="1366690044"/>
    <b v="0"/>
    <n v="217"/>
    <b v="1"/>
    <s v="technology/hardware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n v="227.85327313769753"/>
    <s v="AU"/>
    <s v="AUD"/>
    <n v="1429228800"/>
    <n v="1426714870"/>
    <b v="0"/>
    <n v="443"/>
    <b v="1"/>
    <s v="technology/hardware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n v="91.82989803350327"/>
    <s v="US"/>
    <s v="USD"/>
    <n v="1369323491"/>
    <n v="1366731491"/>
    <b v="0"/>
    <n v="1373"/>
    <b v="1"/>
    <s v="technology/hardware"/>
    <x v="2"/>
    <s v="hardware"/>
    <x v="2047"/>
    <x v="2048"/>
  </r>
  <r>
    <n v="2049"/>
    <s v="LOCK8 - the World's First Smart Bike Lock"/>
    <s v="Keyless. Alarm secured. GPS tracking."/>
    <n v="50000"/>
    <n v="60095.35"/>
    <n v="1.2019070000000001"/>
    <x v="0"/>
    <n v="80.991037735849048"/>
    <s v="GB"/>
    <s v="GBP"/>
    <n v="1386025140"/>
    <n v="1382963963"/>
    <b v="0"/>
    <n v="742"/>
    <b v="1"/>
    <s v="technology/hardware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n v="278.39411764705881"/>
    <s v="US"/>
    <s v="USD"/>
    <n v="1433036578"/>
    <n v="1429580578"/>
    <b v="0"/>
    <n v="170"/>
    <b v="1"/>
    <s v="technology/hardware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n v="43.095041322314053"/>
    <s v="US"/>
    <s v="USD"/>
    <n v="1388017937"/>
    <n v="1385425937"/>
    <b v="0"/>
    <n v="242"/>
    <b v="1"/>
    <s v="technology/hardware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n v="326.29205175600737"/>
    <s v="US"/>
    <s v="USD"/>
    <n v="1455933653"/>
    <n v="1452045653"/>
    <b v="0"/>
    <n v="541"/>
    <b v="1"/>
    <s v="technology/hardware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n v="41.743801652892564"/>
    <s v="US"/>
    <s v="USD"/>
    <n v="1448466551"/>
    <n v="1445870951"/>
    <b v="0"/>
    <n v="121"/>
    <b v="1"/>
    <s v="technology/hardware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n v="64.020933977455712"/>
    <s v="GB"/>
    <s v="GBP"/>
    <n v="1399033810"/>
    <n v="1396441810"/>
    <b v="0"/>
    <n v="621"/>
    <b v="1"/>
    <s v="technology/hardware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n v="99.455445544554451"/>
    <s v="US"/>
    <s v="USD"/>
    <n v="1417579200"/>
    <n v="1415031043"/>
    <b v="0"/>
    <n v="101"/>
    <b v="1"/>
    <s v="technology/hardware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n v="138.49458483754512"/>
    <s v="US"/>
    <s v="USD"/>
    <n v="1366222542"/>
    <n v="1363630542"/>
    <b v="0"/>
    <n v="554"/>
    <b v="1"/>
    <s v="technology/hardware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n v="45.547792792792798"/>
    <s v="GB"/>
    <s v="GBP"/>
    <n v="1456487532"/>
    <n v="1453895532"/>
    <b v="0"/>
    <n v="666"/>
    <b v="1"/>
    <s v="technology/hardware"/>
    <x v="2"/>
    <s v="hardware"/>
    <x v="2056"/>
    <x v="2057"/>
  </r>
  <r>
    <n v="2058"/>
    <s v="Raspberry Pi Debug Clip"/>
    <s v="Making using the serial terminal on the Raspberry Pi as easy as Pi!"/>
    <n v="2560"/>
    <n v="4308"/>
    <n v="1.6828125"/>
    <x v="0"/>
    <n v="10.507317073170732"/>
    <s v="GB"/>
    <s v="GBP"/>
    <n v="1425326400"/>
    <n v="1421916830"/>
    <b v="0"/>
    <n v="410"/>
    <b v="1"/>
    <s v="technology/hardware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n v="114.76533333333333"/>
    <s v="US"/>
    <s v="USD"/>
    <n v="1454277540"/>
    <n v="1450880854"/>
    <b v="0"/>
    <n v="375"/>
    <b v="1"/>
    <s v="technology/hardware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n v="35.997067448680355"/>
    <s v="US"/>
    <s v="USD"/>
    <n v="1406129150"/>
    <n v="1400945150"/>
    <b v="0"/>
    <n v="1364"/>
    <b v="1"/>
    <s v="technology/hardware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n v="154.17142857142858"/>
    <s v="US"/>
    <s v="USD"/>
    <n v="1483208454"/>
    <n v="1480616454"/>
    <b v="0"/>
    <n v="35"/>
    <b v="1"/>
    <s v="technology/hardware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n v="566.38916256157631"/>
    <s v="DK"/>
    <s v="DKK"/>
    <n v="1458807098"/>
    <n v="1456218698"/>
    <b v="0"/>
    <n v="203"/>
    <b v="1"/>
    <s v="technology/hardware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n v="120.85714285714286"/>
    <s v="DE"/>
    <s v="EUR"/>
    <n v="1463333701"/>
    <n v="1460482501"/>
    <b v="0"/>
    <n v="49"/>
    <b v="1"/>
    <s v="technology/hardware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n v="86.163845492085343"/>
    <s v="US"/>
    <s v="USD"/>
    <n v="1370001600"/>
    <n v="1366879523"/>
    <b v="0"/>
    <n v="5812"/>
    <b v="1"/>
    <s v="technology/hardware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n v="51.212114395886893"/>
    <s v="GB"/>
    <s v="GBP"/>
    <n v="1387958429"/>
    <n v="1385366429"/>
    <b v="0"/>
    <n v="1556"/>
    <b v="1"/>
    <s v="technology/hardware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n v="67.261538461538464"/>
    <s v="US"/>
    <s v="USD"/>
    <n v="1408818683"/>
    <n v="1406226683"/>
    <b v="0"/>
    <n v="65"/>
    <b v="1"/>
    <s v="technology/hardware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n v="1.2686868686868686"/>
    <x v="0"/>
    <n v="62.8"/>
    <s v="GB"/>
    <s v="GBP"/>
    <n v="1432499376"/>
    <n v="1429648176"/>
    <b v="0"/>
    <n v="10"/>
    <b v="1"/>
    <s v="technology/hardware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n v="346.13118421052633"/>
    <s v="US"/>
    <s v="USD"/>
    <n v="1476994315"/>
    <n v="1474402315"/>
    <b v="0"/>
    <n v="76"/>
    <b v="1"/>
    <s v="technology/hardware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n v="244.11912547528519"/>
    <s v="US"/>
    <s v="USD"/>
    <n v="1451776791"/>
    <n v="1449098391"/>
    <b v="0"/>
    <n v="263"/>
    <b v="1"/>
    <s v="technology/hardware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n v="259.25424836601309"/>
    <s v="DE"/>
    <s v="EUR"/>
    <n v="1467128723"/>
    <n v="1464536723"/>
    <b v="0"/>
    <n v="1530"/>
    <b v="1"/>
    <s v="technology/hardware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n v="201.96402877697841"/>
    <s v="US"/>
    <s v="USD"/>
    <n v="1475390484"/>
    <n v="1471502484"/>
    <b v="0"/>
    <n v="278"/>
    <b v="1"/>
    <s v="technology/hardware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n v="226.20857142857142"/>
    <s v="US"/>
    <s v="USD"/>
    <n v="1462629432"/>
    <n v="1460037432"/>
    <b v="0"/>
    <n v="350"/>
    <b v="1"/>
    <s v="technology/hardware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n v="324.69"/>
    <s v="US"/>
    <s v="USD"/>
    <n v="1431100918"/>
    <n v="1427212918"/>
    <b v="0"/>
    <n v="470"/>
    <b v="1"/>
    <s v="technology/hardware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n v="1.0249999999999999"/>
    <x v="0"/>
    <n v="205"/>
    <s v="US"/>
    <s v="USD"/>
    <n v="1462564182"/>
    <n v="1459972182"/>
    <b v="0"/>
    <n v="3"/>
    <b v="1"/>
    <s v="technology/hardware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n v="20.465926829268295"/>
    <s v="US"/>
    <s v="USD"/>
    <n v="1374769288"/>
    <n v="1372177288"/>
    <b v="0"/>
    <n v="8200"/>
    <b v="1"/>
    <s v="technology/hardware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n v="5.4334915642458101"/>
    <x v="0"/>
    <n v="116.35303146309367"/>
    <s v="GB"/>
    <s v="GBP"/>
    <n v="1406149689"/>
    <n v="1402693689"/>
    <b v="0"/>
    <n v="8359"/>
    <b v="1"/>
    <s v="technology/hardware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n v="307.20212765957444"/>
    <s v="US"/>
    <s v="USD"/>
    <n v="1433538000"/>
    <n v="1428541276"/>
    <b v="0"/>
    <n v="188"/>
    <b v="1"/>
    <s v="technology/hardware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n v="546.6875"/>
    <s v="ES"/>
    <s v="EUR"/>
    <n v="1482085857"/>
    <n v="1479493857"/>
    <b v="0"/>
    <n v="48"/>
    <b v="1"/>
    <s v="technology/hardware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n v="47.474464579901152"/>
    <s v="GB"/>
    <s v="GBP"/>
    <n v="1435258800"/>
    <n v="1432659793"/>
    <b v="0"/>
    <n v="607"/>
    <b v="1"/>
    <s v="technology/hardware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n v="101.56"/>
    <s v="US"/>
    <s v="USD"/>
    <n v="1447286300"/>
    <n v="1444690700"/>
    <b v="0"/>
    <n v="50"/>
    <b v="1"/>
    <s v="technology/hardware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n v="72.909090909090907"/>
    <s v="US"/>
    <s v="USD"/>
    <n v="1337144340"/>
    <n v="1333597555"/>
    <b v="0"/>
    <n v="55"/>
    <b v="1"/>
    <s v="music/indie rock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n v="43.710526315789473"/>
    <s v="US"/>
    <s v="USD"/>
    <n v="1322106796"/>
    <n v="1316919196"/>
    <b v="0"/>
    <n v="38"/>
    <b v="1"/>
    <s v="music/indie rock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n v="34"/>
    <s v="US"/>
    <s v="USD"/>
    <n v="1338830395"/>
    <n v="1336238395"/>
    <b v="0"/>
    <n v="25"/>
    <b v="1"/>
    <s v="music/indie rock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n v="70.652173913043484"/>
    <s v="US"/>
    <s v="USD"/>
    <n v="1399186740"/>
    <n v="1396468782"/>
    <b v="0"/>
    <n v="46"/>
    <b v="1"/>
    <s v="music/indie rock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n v="89.301204819277103"/>
    <s v="US"/>
    <s v="USD"/>
    <n v="1342382587"/>
    <n v="1339790587"/>
    <b v="0"/>
    <n v="83"/>
    <b v="1"/>
    <s v="music/indie rock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n v="115.08571428571429"/>
    <s v="US"/>
    <s v="USD"/>
    <n v="1323838740"/>
    <n v="1321200332"/>
    <b v="0"/>
    <n v="35"/>
    <b v="1"/>
    <s v="music/indie rock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n v="62.12"/>
    <s v="US"/>
    <s v="USD"/>
    <n v="1315457658"/>
    <n v="1312865658"/>
    <b v="0"/>
    <n v="25"/>
    <b v="1"/>
    <s v="music/indie rock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n v="46.204266666666669"/>
    <s v="US"/>
    <s v="USD"/>
    <n v="1284177540"/>
    <n v="1281028152"/>
    <b v="0"/>
    <n v="75"/>
    <b v="1"/>
    <s v="music/indie rock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n v="1.2040040000000001"/>
    <x v="0"/>
    <n v="48.54854838709678"/>
    <s v="US"/>
    <s v="USD"/>
    <n v="1375408194"/>
    <n v="1372384194"/>
    <b v="0"/>
    <n v="62"/>
    <b v="1"/>
    <s v="music/indie rock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n v="57.520187499999999"/>
    <s v="US"/>
    <s v="USD"/>
    <n v="1361696955"/>
    <n v="1359104955"/>
    <b v="0"/>
    <n v="160"/>
    <b v="1"/>
    <s v="music/indie rock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n v="88.147154471544724"/>
    <s v="US"/>
    <s v="USD"/>
    <n v="1299009600"/>
    <n v="1294818278"/>
    <b v="0"/>
    <n v="246"/>
    <b v="1"/>
    <s v="music/indie rock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n v="110.49090909090908"/>
    <s v="US"/>
    <s v="USD"/>
    <n v="1318006732"/>
    <n v="1312822732"/>
    <b v="0"/>
    <n v="55"/>
    <b v="1"/>
    <s v="music/indie rock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n v="66.826086956521735"/>
    <s v="US"/>
    <s v="USD"/>
    <n v="1356211832"/>
    <n v="1351024232"/>
    <b v="0"/>
    <n v="23"/>
    <b v="1"/>
    <s v="music/indie rock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n v="58.597222222222221"/>
    <s v="US"/>
    <s v="USD"/>
    <n v="1330916400"/>
    <n v="1327969730"/>
    <b v="0"/>
    <n v="72"/>
    <b v="1"/>
    <s v="music/indie rock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n v="113.63636363636364"/>
    <s v="US"/>
    <s v="USD"/>
    <n v="1317576973"/>
    <n v="1312392973"/>
    <b v="0"/>
    <n v="22"/>
    <b v="1"/>
    <s v="music/indie rock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n v="43.571428571428569"/>
    <s v="US"/>
    <s v="USD"/>
    <n v="1351223940"/>
    <n v="1349892735"/>
    <b v="0"/>
    <n v="14"/>
    <b v="1"/>
    <s v="music/indie rock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n v="78.94736842105263"/>
    <s v="US"/>
    <s v="USD"/>
    <n v="1322751735"/>
    <n v="1317564135"/>
    <b v="0"/>
    <n v="38"/>
    <b v="1"/>
    <s v="music/indie rock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n v="188.125"/>
    <s v="US"/>
    <s v="USD"/>
    <n v="1331174635"/>
    <n v="1328582635"/>
    <b v="0"/>
    <n v="32"/>
    <b v="1"/>
    <s v="music/indie rock"/>
    <x v="4"/>
    <s v="indie rock"/>
    <x v="2097"/>
    <x v="2098"/>
  </r>
  <r>
    <n v="2099"/>
    <s v="Roosevelt Died."/>
    <s v="Our tour van died, we need help!"/>
    <n v="3000"/>
    <n v="3971"/>
    <n v="1.3236666666666668"/>
    <x v="0"/>
    <n v="63.031746031746032"/>
    <s v="US"/>
    <s v="USD"/>
    <n v="1435808400"/>
    <n v="1434650084"/>
    <b v="0"/>
    <n v="63"/>
    <b v="1"/>
    <s v="music/indie rock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n v="30.37037037037037"/>
    <s v="US"/>
    <s v="USD"/>
    <n v="1341028740"/>
    <n v="1339704141"/>
    <b v="0"/>
    <n v="27"/>
    <b v="1"/>
    <s v="music/indie rock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n v="51.477272727272727"/>
    <s v="US"/>
    <s v="USD"/>
    <n v="1329104114"/>
    <n v="1323920114"/>
    <b v="0"/>
    <n v="44"/>
    <b v="1"/>
    <s v="music/indie rock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n v="35.789473684210527"/>
    <s v="US"/>
    <s v="USD"/>
    <n v="1304628648"/>
    <n v="1302036648"/>
    <b v="0"/>
    <n v="38"/>
    <b v="1"/>
    <s v="music/indie rock"/>
    <x v="4"/>
    <s v="indie rock"/>
    <x v="2101"/>
    <x v="2102"/>
  </r>
  <r>
    <n v="2103"/>
    <s v="Matthew Moon's New Album"/>
    <s v="Indie rocker, Matthew Moon, has something to share with you..."/>
    <n v="7777"/>
    <n v="11364"/>
    <n v="1.4612318374694613"/>
    <x v="0"/>
    <n v="98.817391304347822"/>
    <s v="US"/>
    <s v="USD"/>
    <n v="1352488027"/>
    <n v="1349892427"/>
    <b v="0"/>
    <n v="115"/>
    <b v="1"/>
    <s v="music/indie rock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n v="28"/>
    <s v="US"/>
    <s v="USD"/>
    <n v="1369958400"/>
    <n v="1367286434"/>
    <b v="0"/>
    <n v="37"/>
    <b v="1"/>
    <s v="music/indie rock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n v="51.313131313131315"/>
    <s v="US"/>
    <s v="USD"/>
    <n v="1416542400"/>
    <n v="1415472953"/>
    <b v="0"/>
    <n v="99"/>
    <b v="1"/>
    <s v="music/indie rock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n v="53.522727272727273"/>
    <s v="US"/>
    <s v="USD"/>
    <n v="1359176974"/>
    <n v="1356584974"/>
    <b v="0"/>
    <n v="44"/>
    <b v="1"/>
    <s v="music/indie rock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n v="37.149310344827583"/>
    <s v="US"/>
    <s v="USD"/>
    <n v="1415815393"/>
    <n v="1413997393"/>
    <b v="0"/>
    <n v="58"/>
    <b v="1"/>
    <s v="music/indie rock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n v="89.895287958115176"/>
    <s v="US"/>
    <s v="USD"/>
    <n v="1347249300"/>
    <n v="1344917580"/>
    <b v="0"/>
    <n v="191"/>
    <b v="1"/>
    <s v="music/indie rock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n v="106.52500000000001"/>
    <s v="US"/>
    <s v="USD"/>
    <n v="1436115617"/>
    <n v="1433523617"/>
    <b v="0"/>
    <n v="40"/>
    <b v="1"/>
    <s v="music/indie rock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n v="1.0035000000000001"/>
    <x v="0"/>
    <n v="52.815789473684212"/>
    <s v="US"/>
    <s v="USD"/>
    <n v="1401253140"/>
    <n v="1398873969"/>
    <b v="0"/>
    <n v="38"/>
    <b v="1"/>
    <s v="music/indie rock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n v="54.615384615384613"/>
    <s v="US"/>
    <s v="USD"/>
    <n v="1313370000"/>
    <n v="1307594625"/>
    <b v="0"/>
    <n v="39"/>
    <b v="1"/>
    <s v="music/indie rock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n v="1"/>
    <x v="0"/>
    <n v="27.272727272727273"/>
    <s v="US"/>
    <s v="USD"/>
    <n v="1366064193"/>
    <n v="1364854593"/>
    <b v="0"/>
    <n v="11"/>
    <b v="1"/>
    <s v="music/indie rock"/>
    <x v="4"/>
    <s v="indie rock"/>
    <x v="2111"/>
    <x v="2112"/>
  </r>
  <r>
    <n v="2113"/>
    <s v="Summer Underground // Honeycomb LP"/>
    <s v="Help us fund our second full-length album Honeycomb!"/>
    <n v="7000"/>
    <n v="7340"/>
    <n v="1.0485714285714285"/>
    <x v="0"/>
    <n v="68.598130841121488"/>
    <s v="US"/>
    <s v="USD"/>
    <n v="1411505176"/>
    <n v="1408481176"/>
    <b v="0"/>
    <n v="107"/>
    <b v="1"/>
    <s v="music/indie rock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n v="35.612244897959187"/>
    <s v="US"/>
    <s v="USD"/>
    <n v="1291870740"/>
    <n v="1286480070"/>
    <b v="0"/>
    <n v="147"/>
    <b v="1"/>
    <s v="music/indie rock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n v="94.027777777777771"/>
    <s v="US"/>
    <s v="USD"/>
    <n v="1298167001"/>
    <n v="1295575001"/>
    <b v="0"/>
    <n v="36"/>
    <b v="1"/>
    <s v="music/indie rock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n v="526.45652173913038"/>
    <s v="US"/>
    <s v="USD"/>
    <n v="1349203203"/>
    <n v="1345056003"/>
    <b v="0"/>
    <n v="92"/>
    <b v="1"/>
    <s v="music/indie rock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n v="50.657142857142858"/>
    <s v="US"/>
    <s v="USD"/>
    <n v="1445921940"/>
    <n v="1444699549"/>
    <b v="0"/>
    <n v="35"/>
    <b v="1"/>
    <s v="music/indie rock"/>
    <x v="4"/>
    <s v="indie rock"/>
    <x v="2116"/>
    <x v="2117"/>
  </r>
  <r>
    <n v="2118"/>
    <s v="PORCHES. vs. THE U.S.A."/>
    <s v="PORCHES.  and Documentarians tour from New York to San Francisco and back."/>
    <n v="1000"/>
    <n v="1346.11"/>
    <n v="1.3461099999999999"/>
    <x v="0"/>
    <n v="79.182941176470578"/>
    <s v="US"/>
    <s v="USD"/>
    <n v="1311538136"/>
    <n v="1308946136"/>
    <b v="0"/>
    <n v="17"/>
    <b v="1"/>
    <s v="music/indie rock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n v="91.590909090909093"/>
    <s v="US"/>
    <s v="USD"/>
    <n v="1345086445"/>
    <n v="1342494445"/>
    <b v="0"/>
    <n v="22"/>
    <b v="1"/>
    <s v="music/indie rock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n v="1.00880375"/>
    <x v="0"/>
    <n v="116.96275362318841"/>
    <s v="US"/>
    <s v="USD"/>
    <n v="1388617736"/>
    <n v="1384384136"/>
    <b v="0"/>
    <n v="69"/>
    <b v="1"/>
    <s v="music/indie rock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n v="5.6800000000000002E-3"/>
    <x v="2"/>
    <n v="28.4"/>
    <s v="CH"/>
    <s v="CHF"/>
    <n v="1484156948"/>
    <n v="1481564948"/>
    <b v="0"/>
    <n v="10"/>
    <b v="0"/>
    <s v="games/video games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n v="103.33333333333333"/>
    <s v="MX"/>
    <s v="MXN"/>
    <n v="1483773169"/>
    <n v="1481181169"/>
    <b v="0"/>
    <n v="3"/>
    <b v="0"/>
    <s v="games/video games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n v="10"/>
    <s v="US"/>
    <s v="USD"/>
    <n v="1268636340"/>
    <n v="1263982307"/>
    <b v="0"/>
    <n v="5"/>
    <b v="0"/>
    <s v="games/video games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n v="23"/>
    <s v="US"/>
    <s v="USD"/>
    <n v="1291093200"/>
    <n v="1286930435"/>
    <b v="0"/>
    <n v="5"/>
    <b v="0"/>
    <s v="games/video games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n v="31.555555555555557"/>
    <s v="US"/>
    <s v="USD"/>
    <n v="1438734833"/>
    <n v="1436142833"/>
    <b v="0"/>
    <n v="27"/>
    <b v="0"/>
    <s v="games/video games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n v="5"/>
    <s v="US"/>
    <s v="USD"/>
    <n v="1418080887"/>
    <n v="1415488887"/>
    <b v="0"/>
    <n v="2"/>
    <b v="0"/>
    <s v="games/video games"/>
    <x v="6"/>
    <s v="video games"/>
    <x v="2125"/>
    <x v="2126"/>
  </r>
  <r>
    <n v="2127"/>
    <s v="Three Monkeys - Part 1: Into the Abyss"/>
    <s v="Three Monkeys is an audio adventure game for PC."/>
    <n v="28000"/>
    <n v="8076"/>
    <n v="0.28842857142857142"/>
    <x v="2"/>
    <n v="34.220338983050844"/>
    <s v="GB"/>
    <s v="GBP"/>
    <n v="1426158463"/>
    <n v="1423570063"/>
    <b v="0"/>
    <n v="236"/>
    <b v="0"/>
    <s v="games/video games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n v="25"/>
    <s v="CA"/>
    <s v="CAD"/>
    <n v="1411324369"/>
    <n v="1406140369"/>
    <b v="0"/>
    <n v="1"/>
    <b v="0"/>
    <s v="games/video games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n v="19.666666666666668"/>
    <s v="US"/>
    <s v="USD"/>
    <n v="1457570100"/>
    <n v="1454978100"/>
    <b v="0"/>
    <n v="12"/>
    <b v="0"/>
    <s v="games/video games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n v="2.0238095238095236E-3"/>
    <x v="2"/>
    <n v="21.25"/>
    <s v="US"/>
    <s v="USD"/>
    <n v="1408154663"/>
    <n v="1405130663"/>
    <b v="0"/>
    <n v="4"/>
    <b v="0"/>
    <s v="games/video games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n v="0.05"/>
    <x v="2"/>
    <n v="8.3333333333333339"/>
    <s v="US"/>
    <s v="USD"/>
    <n v="1436677091"/>
    <n v="1434085091"/>
    <b v="0"/>
    <n v="3"/>
    <b v="0"/>
    <s v="games/video games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n v="21.34333333333333"/>
    <s v="US"/>
    <s v="USD"/>
    <n v="1391427692"/>
    <n v="1388835692"/>
    <b v="0"/>
    <n v="99"/>
    <b v="0"/>
    <s v="games/video games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n v="5.333333333333333"/>
    <s v="US"/>
    <s v="USD"/>
    <n v="1303628340"/>
    <n v="1300328399"/>
    <b v="0"/>
    <n v="3"/>
    <b v="0"/>
    <s v="games/video games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n v="34.666666666666664"/>
    <s v="US"/>
    <s v="USD"/>
    <n v="1367097391"/>
    <n v="1364505391"/>
    <b v="0"/>
    <n v="3"/>
    <b v="0"/>
    <s v="games/video games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n v="21.727272727272727"/>
    <s v="US"/>
    <s v="USD"/>
    <n v="1349392033"/>
    <n v="1346800033"/>
    <b v="0"/>
    <n v="22"/>
    <b v="0"/>
    <s v="games/video games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n v="5.9612499999999998E-4"/>
    <x v="2"/>
    <n v="11.922499999999999"/>
    <s v="US"/>
    <s v="USD"/>
    <n v="1382184786"/>
    <n v="1379592786"/>
    <b v="0"/>
    <n v="4"/>
    <b v="0"/>
    <s v="games/video games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n v="26.59737827715356"/>
    <s v="CA"/>
    <s v="CAD"/>
    <n v="1417804229"/>
    <n v="1415212229"/>
    <b v="0"/>
    <n v="534"/>
    <b v="0"/>
    <s v="games/video games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n v="0.128"/>
    <x v="2"/>
    <n v="10.666666666666666"/>
    <s v="GB"/>
    <s v="GBP"/>
    <n v="1383959939"/>
    <n v="1381364339"/>
    <b v="0"/>
    <n v="12"/>
    <b v="0"/>
    <s v="games/video games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n v="29.035714285714285"/>
    <s v="US"/>
    <s v="USD"/>
    <n v="1478196008"/>
    <n v="1475604008"/>
    <b v="0"/>
    <n v="56"/>
    <b v="0"/>
    <s v="games/video games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n v="50.909090909090907"/>
    <s v="US"/>
    <s v="USD"/>
    <n v="1357934424"/>
    <n v="1355342424"/>
    <b v="0"/>
    <n v="11"/>
    <b v="0"/>
    <s v="games/video games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e v="#DIV/0!"/>
    <s v="US"/>
    <s v="USD"/>
    <n v="1415947159"/>
    <n v="1413351559"/>
    <b v="0"/>
    <n v="0"/>
    <b v="0"/>
    <s v="games/video games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n v="50.083333333333336"/>
    <s v="DE"/>
    <s v="EUR"/>
    <n v="1451494210"/>
    <n v="1449075010"/>
    <b v="0"/>
    <n v="12"/>
    <b v="0"/>
    <s v="games/video games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n v="45"/>
    <s v="US"/>
    <s v="USD"/>
    <n v="1279738800"/>
    <n v="1275599812"/>
    <b v="0"/>
    <n v="5"/>
    <b v="0"/>
    <s v="games/video games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n v="1.7098591549295775E-2"/>
    <x v="2"/>
    <n v="25.291666666666668"/>
    <s v="US"/>
    <s v="USD"/>
    <n v="1379164040"/>
    <n v="1376399240"/>
    <b v="0"/>
    <n v="24"/>
    <b v="0"/>
    <s v="games/video games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n v="51.292134831460672"/>
    <s v="US"/>
    <s v="USD"/>
    <n v="1385534514"/>
    <n v="1382938914"/>
    <b v="0"/>
    <n v="89"/>
    <b v="0"/>
    <s v="games/video games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n v="1"/>
    <s v="US"/>
    <s v="USD"/>
    <n v="1455207510"/>
    <n v="1453997910"/>
    <b v="0"/>
    <n v="1"/>
    <b v="0"/>
    <s v="games/video games"/>
    <x v="6"/>
    <s v="video games"/>
    <x v="2145"/>
    <x v="2146"/>
  </r>
  <r>
    <n v="2147"/>
    <s v="Johnny Rocketfingers 3"/>
    <s v="A Point and Click Adventure on Steroids."/>
    <n v="390000"/>
    <n v="2716"/>
    <n v="6.9641025641025639E-3"/>
    <x v="2"/>
    <n v="49.381818181818183"/>
    <s v="US"/>
    <s v="USD"/>
    <n v="1416125148"/>
    <n v="1413356748"/>
    <b v="0"/>
    <n v="55"/>
    <b v="0"/>
    <s v="games/video games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n v="0.02"/>
    <x v="2"/>
    <n v="1"/>
    <s v="GB"/>
    <s v="GBP"/>
    <n v="1427992582"/>
    <n v="1425404182"/>
    <b v="0"/>
    <n v="2"/>
    <b v="0"/>
    <s v="games/video games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e v="#DIV/0!"/>
    <s v="US"/>
    <s v="USD"/>
    <n v="1280534400"/>
    <n v="1277512556"/>
    <b v="0"/>
    <n v="0"/>
    <b v="0"/>
    <s v="games/video games"/>
    <x v="6"/>
    <s v="video games"/>
    <x v="2148"/>
    <x v="2149"/>
  </r>
  <r>
    <n v="2150"/>
    <s v="The Unknown Door"/>
    <s v="A pixel styled open world detective game."/>
    <n v="50000"/>
    <n v="405"/>
    <n v="8.0999999999999996E-3"/>
    <x v="2"/>
    <n v="101.25"/>
    <s v="NO"/>
    <s v="NOK"/>
    <n v="1468392599"/>
    <n v="1465800599"/>
    <b v="0"/>
    <n v="4"/>
    <b v="0"/>
    <s v="games/video games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n v="19.666666666666668"/>
    <s v="US"/>
    <s v="USD"/>
    <n v="1467231614"/>
    <n v="1464639614"/>
    <b v="0"/>
    <n v="6"/>
    <b v="0"/>
    <s v="games/video games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n v="12.5"/>
    <s v="US"/>
    <s v="USD"/>
    <n v="1394909909"/>
    <n v="1392321509"/>
    <b v="0"/>
    <n v="4"/>
    <b v="0"/>
    <s v="games/video games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n v="8.5"/>
    <s v="US"/>
    <s v="USD"/>
    <n v="1420876740"/>
    <n v="1417470718"/>
    <b v="0"/>
    <n v="4"/>
    <b v="0"/>
    <s v="games/video games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n v="8.0000000000000002E-3"/>
    <x v="2"/>
    <n v="1"/>
    <s v="US"/>
    <s v="USD"/>
    <n v="1390921827"/>
    <n v="1389193827"/>
    <b v="0"/>
    <n v="2"/>
    <b v="0"/>
    <s v="games/video games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n v="2.3E-2"/>
    <x v="2"/>
    <n v="23"/>
    <s v="GB"/>
    <s v="GBP"/>
    <n v="1459443385"/>
    <n v="1456854985"/>
    <b v="0"/>
    <n v="5"/>
    <b v="0"/>
    <s v="games/video games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n v="2.6660714285714284E-2"/>
    <x v="2"/>
    <n v="17.987951807228917"/>
    <s v="US"/>
    <s v="USD"/>
    <n v="1379363406"/>
    <n v="1375475406"/>
    <b v="0"/>
    <n v="83"/>
    <b v="0"/>
    <s v="games/video games"/>
    <x v="6"/>
    <s v="video games"/>
    <x v="2155"/>
    <x v="2156"/>
  </r>
  <r>
    <n v="2157"/>
    <s v="Nin"/>
    <s v="Gamers and 90's fans unite in this small tale of epic proportions!"/>
    <n v="75000"/>
    <n v="21144"/>
    <n v="0.28192"/>
    <x v="2"/>
    <n v="370.94736842105266"/>
    <s v="US"/>
    <s v="USD"/>
    <n v="1482479940"/>
    <n v="1479684783"/>
    <b v="0"/>
    <n v="57"/>
    <b v="0"/>
    <s v="games/video games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n v="63.569485530546629"/>
    <s v="US"/>
    <s v="USD"/>
    <n v="1360009774"/>
    <n v="1356121774"/>
    <b v="0"/>
    <n v="311"/>
    <b v="0"/>
    <s v="games/video games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n v="13"/>
    <s v="US"/>
    <s v="USD"/>
    <n v="1310837574"/>
    <n v="1308245574"/>
    <b v="0"/>
    <n v="2"/>
    <b v="0"/>
    <s v="games/video games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n v="5.3125"/>
    <s v="US"/>
    <s v="USD"/>
    <n v="1337447105"/>
    <n v="1334855105"/>
    <b v="0"/>
    <n v="16"/>
    <b v="0"/>
    <s v="games/video games"/>
    <x v="6"/>
    <s v="video games"/>
    <x v="2159"/>
    <x v="2160"/>
  </r>
  <r>
    <n v="2161"/>
    <s v="CallMeGhost DEBUT ALBUM preorder!"/>
    <s v="We're trying to fund hard copies of our debut album!"/>
    <n v="400"/>
    <n v="463"/>
    <n v="1.1575"/>
    <x v="0"/>
    <n v="35.615384615384613"/>
    <s v="US"/>
    <s v="USD"/>
    <n v="1443040059"/>
    <n v="1440448059"/>
    <b v="0"/>
    <n v="13"/>
    <b v="1"/>
    <s v="music/rock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n v="87.103448275862064"/>
    <s v="US"/>
    <s v="USD"/>
    <n v="1406226191"/>
    <n v="1403547791"/>
    <b v="0"/>
    <n v="58"/>
    <b v="1"/>
    <s v="music/rock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n v="75.11363636363636"/>
    <s v="US"/>
    <s v="USD"/>
    <n v="1433735400"/>
    <n v="1429306520"/>
    <b v="0"/>
    <n v="44"/>
    <b v="1"/>
    <s v="music/rock"/>
    <x v="4"/>
    <s v="rock"/>
    <x v="2162"/>
    <x v="2163"/>
  </r>
  <r>
    <n v="2164"/>
    <s v="Rosaline debut record"/>
    <s v="South Florida roots country/rock outfit's long awaited debut record"/>
    <n v="5500"/>
    <n v="5645"/>
    <n v="1.0263636363636364"/>
    <x v="0"/>
    <n v="68.01204819277109"/>
    <s v="US"/>
    <s v="USD"/>
    <n v="1466827140"/>
    <n v="1464196414"/>
    <b v="0"/>
    <n v="83"/>
    <b v="1"/>
    <s v="music/rock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n v="29.623931623931625"/>
    <s v="FR"/>
    <s v="EUR"/>
    <n v="1460127635"/>
    <n v="1457539235"/>
    <b v="0"/>
    <n v="117"/>
    <b v="1"/>
    <s v="music/rock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n v="91.625"/>
    <s v="US"/>
    <s v="USD"/>
    <n v="1417813618"/>
    <n v="1413922018"/>
    <b v="0"/>
    <n v="32"/>
    <b v="1"/>
    <s v="music/rock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n v="1.2"/>
    <x v="0"/>
    <n v="22.5"/>
    <s v="US"/>
    <s v="USD"/>
    <n v="1347672937"/>
    <n v="1346463337"/>
    <b v="0"/>
    <n v="8"/>
    <b v="1"/>
    <s v="music/rock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n v="64.366735294117646"/>
    <s v="US"/>
    <s v="USD"/>
    <n v="1486702800"/>
    <n v="1484058261"/>
    <b v="0"/>
    <n v="340"/>
    <b v="1"/>
    <s v="music/rock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n v="21.857142857142858"/>
    <s v="US"/>
    <s v="USD"/>
    <n v="1488473351"/>
    <n v="1488214151"/>
    <b v="0"/>
    <n v="7"/>
    <b v="1"/>
    <s v="music/rock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n v="1.8085714285714285"/>
    <x v="0"/>
    <n v="33.315789473684212"/>
    <s v="US"/>
    <s v="USD"/>
    <n v="1440266422"/>
    <n v="1436810422"/>
    <b v="0"/>
    <n v="19"/>
    <b v="1"/>
    <s v="music/rock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n v="90.276595744680847"/>
    <s v="US"/>
    <s v="USD"/>
    <n v="1434949200"/>
    <n v="1431903495"/>
    <b v="0"/>
    <n v="47"/>
    <b v="1"/>
    <s v="music/rock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n v="76.92307692307692"/>
    <s v="US"/>
    <s v="USD"/>
    <n v="1429365320"/>
    <n v="1426773320"/>
    <b v="0"/>
    <n v="13"/>
    <b v="1"/>
    <s v="music/rock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n v="59.233333333333334"/>
    <s v="US"/>
    <s v="USD"/>
    <n v="1378785540"/>
    <n v="1376066243"/>
    <b v="0"/>
    <n v="90"/>
    <b v="1"/>
    <s v="music/rock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n v="65.38095238095238"/>
    <s v="GB"/>
    <s v="GBP"/>
    <n v="1462453307"/>
    <n v="1459861307"/>
    <b v="0"/>
    <n v="63"/>
    <b v="1"/>
    <s v="music/rock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n v="67.307692307692307"/>
    <s v="US"/>
    <s v="USD"/>
    <n v="1469059986"/>
    <n v="1468455186"/>
    <b v="0"/>
    <n v="26"/>
    <b v="1"/>
    <s v="music/rock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n v="1.2602"/>
    <x v="0"/>
    <n v="88.74647887323944"/>
    <s v="US"/>
    <s v="USD"/>
    <n v="1430579509"/>
    <n v="1427987509"/>
    <b v="0"/>
    <n v="71"/>
    <b v="1"/>
    <s v="music/rock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n v="65.868421052631575"/>
    <s v="US"/>
    <s v="USD"/>
    <n v="1465192867"/>
    <n v="1463032867"/>
    <b v="0"/>
    <n v="38"/>
    <b v="1"/>
    <s v="music/rock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n v="40.349243306169967"/>
    <s v="US"/>
    <s v="USD"/>
    <n v="1484752597"/>
    <n v="1482160597"/>
    <b v="0"/>
    <n v="859"/>
    <b v="1"/>
    <s v="music/rock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n v="1.6140000000000001"/>
    <x v="0"/>
    <n v="76.857142857142861"/>
    <s v="US"/>
    <s v="USD"/>
    <n v="1428725192"/>
    <n v="1426133192"/>
    <b v="0"/>
    <n v="21"/>
    <b v="1"/>
    <s v="music/rock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n v="1.071842"/>
    <x v="0"/>
    <n v="68.707820512820518"/>
    <s v="US"/>
    <s v="USD"/>
    <n v="1447434268"/>
    <n v="1443801868"/>
    <b v="0"/>
    <n v="78"/>
    <b v="1"/>
    <s v="music/rock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n v="57.773584905660378"/>
    <s v="US"/>
    <s v="USD"/>
    <n v="1487635653"/>
    <n v="1486426053"/>
    <b v="0"/>
    <n v="53"/>
    <b v="1"/>
    <s v="games/tabletop games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n v="44.171348314606739"/>
    <s v="CA"/>
    <s v="CAD"/>
    <n v="1412285825"/>
    <n v="1409261825"/>
    <b v="0"/>
    <n v="356"/>
    <b v="1"/>
    <s v="games/tabletop games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n v="31.566308243727597"/>
    <s v="US"/>
    <s v="USD"/>
    <n v="1486616400"/>
    <n v="1484037977"/>
    <b v="0"/>
    <n v="279"/>
    <b v="1"/>
    <s v="games/tabletop games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n v="107.04511278195488"/>
    <s v="US"/>
    <s v="USD"/>
    <n v="1453737600"/>
    <n v="1452530041"/>
    <b v="1"/>
    <n v="266"/>
    <b v="1"/>
    <s v="games/tabletop games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n v="149.03451043338683"/>
    <s v="GB"/>
    <s v="GBP"/>
    <n v="1364286239"/>
    <n v="1360830239"/>
    <b v="0"/>
    <n v="623"/>
    <b v="1"/>
    <s v="games/tabletop games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n v="1.0967499999999999"/>
    <x v="0"/>
    <n v="55.956632653061227"/>
    <s v="US"/>
    <s v="USD"/>
    <n v="1473213600"/>
    <n v="1470062743"/>
    <b v="0"/>
    <n v="392"/>
    <b v="1"/>
    <s v="games/tabletop games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n v="56.970381807973048"/>
    <s v="US"/>
    <s v="USD"/>
    <n v="1428033540"/>
    <n v="1425531666"/>
    <b v="1"/>
    <n v="3562"/>
    <b v="1"/>
    <s v="games/tabletop games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n v="44.056420233463037"/>
    <s v="AU"/>
    <s v="AUD"/>
    <n v="1477414800"/>
    <n v="1474380241"/>
    <b v="0"/>
    <n v="514"/>
    <b v="1"/>
    <s v="games/tabletop games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n v="68.625"/>
    <s v="GB"/>
    <s v="GBP"/>
    <n v="1461276000"/>
    <n v="1460055300"/>
    <b v="0"/>
    <n v="88"/>
    <b v="1"/>
    <s v="games/tabletop games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n v="65.318435754189949"/>
    <s v="US"/>
    <s v="USD"/>
    <n v="1458716340"/>
    <n v="1455721204"/>
    <b v="0"/>
    <n v="537"/>
    <b v="1"/>
    <s v="games/tabletop games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n v="35.92"/>
    <s v="GB"/>
    <s v="GBP"/>
    <n v="1487102427"/>
    <n v="1486065627"/>
    <b v="0"/>
    <n v="25"/>
    <b v="1"/>
    <s v="games/tabletop games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n v="40.070667078443485"/>
    <s v="GB"/>
    <s v="GBP"/>
    <n v="1481842800"/>
    <n v="1479414344"/>
    <b v="0"/>
    <n v="3238"/>
    <b v="1"/>
    <s v="games/tabletop games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n v="75.647714604236342"/>
    <s v="US"/>
    <s v="USD"/>
    <n v="1479704340"/>
    <n v="1477043072"/>
    <b v="0"/>
    <n v="897"/>
    <b v="1"/>
    <s v="games/tabletop games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n v="61.203872437357631"/>
    <s v="US"/>
    <s v="USD"/>
    <n v="1459012290"/>
    <n v="1456423890"/>
    <b v="0"/>
    <n v="878"/>
    <b v="1"/>
    <s v="games/tabletop games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n v="1.2032608695652174"/>
    <x v="0"/>
    <n v="48.130434782608695"/>
    <s v="US"/>
    <s v="USD"/>
    <n v="1439317900"/>
    <n v="1436725900"/>
    <b v="0"/>
    <n v="115"/>
    <b v="1"/>
    <s v="games/tabletop games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n v="1.1383571428571428"/>
    <x v="0"/>
    <n v="68.106837606837601"/>
    <s v="US"/>
    <s v="USD"/>
    <n v="1480662000"/>
    <n v="1478000502"/>
    <b v="0"/>
    <n v="234"/>
    <b v="1"/>
    <s v="games/tabletop games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n v="65.891300230946882"/>
    <s v="US"/>
    <s v="USD"/>
    <n v="1425132059"/>
    <n v="1422540059"/>
    <b v="0"/>
    <n v="4330"/>
    <b v="1"/>
    <s v="games/tabletop games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n v="81.654377880184327"/>
    <s v="US"/>
    <s v="USD"/>
    <n v="1447507200"/>
    <n v="1444911600"/>
    <b v="0"/>
    <n v="651"/>
    <b v="1"/>
    <s v="games/tabletop games"/>
    <x v="6"/>
    <s v="tabletop games"/>
    <x v="2197"/>
    <x v="2198"/>
  </r>
  <r>
    <n v="2199"/>
    <s v="Decadolo. Flip it!"/>
    <s v="A new strategic board game designed to flip out your opponent."/>
    <n v="9000"/>
    <n v="13228"/>
    <n v="1.4697777777777778"/>
    <x v="0"/>
    <n v="52.701195219123505"/>
    <s v="IE"/>
    <s v="EUR"/>
    <n v="1444903198"/>
    <n v="1442311198"/>
    <b v="1"/>
    <n v="251"/>
    <b v="1"/>
    <s v="games/tabletop games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n v="41.228136882129277"/>
    <s v="GB"/>
    <s v="GBP"/>
    <n v="1436151600"/>
    <n v="1433775668"/>
    <b v="0"/>
    <n v="263"/>
    <b v="1"/>
    <s v="games/tabletop games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n v="15.035357142857142"/>
    <s v="GB"/>
    <s v="GBP"/>
    <n v="1358367565"/>
    <n v="1357157965"/>
    <b v="0"/>
    <n v="28"/>
    <b v="1"/>
    <s v="music/electronic music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n v="39.066920943134534"/>
    <s v="US"/>
    <s v="USD"/>
    <n v="1351801368"/>
    <n v="1349209368"/>
    <b v="0"/>
    <n v="721"/>
    <b v="1"/>
    <s v="music/electronic music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n v="43.82"/>
    <s v="CA"/>
    <s v="CAD"/>
    <n v="1443127082"/>
    <n v="1440535082"/>
    <b v="0"/>
    <n v="50"/>
    <b v="1"/>
    <s v="music/electronic music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n v="27.301369863013697"/>
    <s v="US"/>
    <s v="USD"/>
    <n v="1362814119"/>
    <n v="1360222119"/>
    <b v="0"/>
    <n v="73"/>
    <b v="1"/>
    <s v="music/electronic music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n v="42.222222222222221"/>
    <s v="US"/>
    <s v="USD"/>
    <n v="1338579789"/>
    <n v="1335987789"/>
    <b v="0"/>
    <n v="27"/>
    <b v="1"/>
    <s v="music/electronic music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n v="33.235294117647058"/>
    <s v="US"/>
    <s v="USD"/>
    <n v="1334556624"/>
    <n v="1333001424"/>
    <b v="0"/>
    <n v="34"/>
    <b v="1"/>
    <s v="music/electronic music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n v="1"/>
    <x v="0"/>
    <n v="285.71428571428572"/>
    <s v="US"/>
    <s v="USD"/>
    <n v="1384580373"/>
    <n v="1381984773"/>
    <b v="0"/>
    <n v="7"/>
    <b v="1"/>
    <s v="music/electronic music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n v="42.333333333333336"/>
    <s v="US"/>
    <s v="USD"/>
    <n v="1333771200"/>
    <n v="1328649026"/>
    <b v="0"/>
    <n v="24"/>
    <b v="1"/>
    <s v="music/electronic music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n v="50.266666666666666"/>
    <s v="GB"/>
    <s v="GBP"/>
    <n v="1397516400"/>
    <n v="1396524644"/>
    <b v="0"/>
    <n v="15"/>
    <b v="1"/>
    <s v="music/electronic music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n v="61.902777777777779"/>
    <s v="US"/>
    <s v="USD"/>
    <n v="1334424960"/>
    <n v="1329442510"/>
    <b v="0"/>
    <n v="72"/>
    <b v="1"/>
    <s v="music/electronic music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n v="40.75"/>
    <s v="US"/>
    <s v="USD"/>
    <n v="1397113140"/>
    <n v="1395168625"/>
    <b v="0"/>
    <n v="120"/>
    <b v="1"/>
    <s v="music/electronic music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n v="55.796747967479675"/>
    <s v="US"/>
    <s v="USD"/>
    <n v="1383526800"/>
    <n v="1380650177"/>
    <b v="0"/>
    <n v="123"/>
    <b v="1"/>
    <s v="music/electronic music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n v="10"/>
    <s v="US"/>
    <s v="USD"/>
    <n v="1431719379"/>
    <n v="1429127379"/>
    <b v="0"/>
    <n v="1"/>
    <b v="1"/>
    <s v="music/electronic music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n v="73.125416666666666"/>
    <s v="US"/>
    <s v="USD"/>
    <n v="1391713248"/>
    <n v="1389121248"/>
    <b v="0"/>
    <n v="24"/>
    <b v="1"/>
    <s v="music/electronic music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n v="1.5636363636363637"/>
    <x v="0"/>
    <n v="26.060606060606062"/>
    <s v="US"/>
    <s v="USD"/>
    <n v="1331621940"/>
    <n v="1329671572"/>
    <b v="0"/>
    <n v="33"/>
    <b v="1"/>
    <s v="music/electronic music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n v="22.642857142857142"/>
    <s v="US"/>
    <s v="USD"/>
    <n v="1437674545"/>
    <n v="1436464945"/>
    <b v="0"/>
    <n v="14"/>
    <b v="1"/>
    <s v="music/electronic music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n v="47.222222222222221"/>
    <s v="US"/>
    <s v="USD"/>
    <n v="1446451200"/>
    <n v="1445539113"/>
    <b v="0"/>
    <n v="9"/>
    <b v="1"/>
    <s v="music/electronic music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n v="32.324473684210524"/>
    <s v="US"/>
    <s v="USD"/>
    <n v="1346198400"/>
    <n v="1344281383"/>
    <b v="0"/>
    <n v="76"/>
    <b v="1"/>
    <s v="music/electronic music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n v="53.421052631578945"/>
    <s v="US"/>
    <s v="USD"/>
    <n v="1440004512"/>
    <n v="1437412512"/>
    <b v="0"/>
    <n v="19"/>
    <b v="1"/>
    <s v="music/electronic music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n v="51.304347826086953"/>
    <s v="US"/>
    <s v="USD"/>
    <n v="1374888436"/>
    <n v="1372296436"/>
    <b v="0"/>
    <n v="69"/>
    <b v="1"/>
    <s v="music/electronic music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n v="37.197247706422019"/>
    <s v="US"/>
    <s v="USD"/>
    <n v="1461369600"/>
    <n v="1458748809"/>
    <b v="0"/>
    <n v="218"/>
    <b v="1"/>
    <s v="games/tabletop games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n v="27.1"/>
    <s v="US"/>
    <s v="USD"/>
    <n v="1327776847"/>
    <n v="1325184847"/>
    <b v="0"/>
    <n v="30"/>
    <b v="1"/>
    <s v="games/tabletop games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n v="206.31"/>
    <s v="CA"/>
    <s v="CAD"/>
    <n v="1435418568"/>
    <n v="1432826568"/>
    <b v="0"/>
    <n v="100"/>
    <b v="1"/>
    <s v="games/tabletop games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n v="82.145270270270274"/>
    <s v="US"/>
    <s v="USD"/>
    <n v="1477767600"/>
    <n v="1475337675"/>
    <b v="0"/>
    <n v="296"/>
    <b v="1"/>
    <s v="games/tabletop games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n v="164.79651993355483"/>
    <s v="GB"/>
    <s v="GBP"/>
    <n v="1411326015"/>
    <n v="1408734015"/>
    <b v="0"/>
    <n v="1204"/>
    <b v="1"/>
    <s v="games/tabletop games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n v="60.820280373831778"/>
    <s v="US"/>
    <s v="USD"/>
    <n v="1455253140"/>
    <n v="1452625822"/>
    <b v="0"/>
    <n v="321"/>
    <b v="1"/>
    <s v="games/tabletop games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n v="67.970099667774093"/>
    <s v="GB"/>
    <s v="GBP"/>
    <n v="1384374155"/>
    <n v="1381778555"/>
    <b v="0"/>
    <n v="301"/>
    <b v="1"/>
    <s v="games/tabletop games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n v="81.561805555555551"/>
    <s v="DE"/>
    <s v="EUR"/>
    <n v="1439707236"/>
    <n v="1437115236"/>
    <b v="0"/>
    <n v="144"/>
    <b v="1"/>
    <s v="games/tabletop games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n v="25.42547309833024"/>
    <s v="US"/>
    <s v="USD"/>
    <n v="1378180800"/>
    <n v="1375113391"/>
    <b v="0"/>
    <n v="539"/>
    <b v="1"/>
    <s v="games/tabletop games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n v="21.497991967871485"/>
    <s v="US"/>
    <s v="USD"/>
    <n v="1398460127"/>
    <n v="1395868127"/>
    <b v="0"/>
    <n v="498"/>
    <b v="1"/>
    <s v="games/tabletop games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n v="27.226630727762803"/>
    <s v="US"/>
    <s v="USD"/>
    <n v="1372136400"/>
    <n v="1369864301"/>
    <b v="0"/>
    <n v="1113"/>
    <b v="1"/>
    <s v="games/tabletop games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n v="25.091093117408906"/>
    <s v="US"/>
    <s v="USD"/>
    <n v="1405738800"/>
    <n v="1402945408"/>
    <b v="0"/>
    <n v="988"/>
    <b v="1"/>
    <s v="games/tabletop games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n v="21.230179028132991"/>
    <s v="GB"/>
    <s v="GBP"/>
    <n v="1450051200"/>
    <n v="1448269539"/>
    <b v="0"/>
    <n v="391"/>
    <b v="1"/>
    <s v="games/tabletop games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n v="41.607142857142854"/>
    <s v="US"/>
    <s v="USD"/>
    <n v="1483645647"/>
    <n v="1481053647"/>
    <b v="0"/>
    <n v="28"/>
    <b v="1"/>
    <s v="games/tabletop games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n v="135.58503401360545"/>
    <s v="CA"/>
    <s v="CAD"/>
    <n v="1427585511"/>
    <n v="1424997111"/>
    <b v="0"/>
    <n v="147"/>
    <b v="1"/>
    <s v="games/tabletop games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n v="22.116176470588236"/>
    <s v="US"/>
    <s v="USD"/>
    <n v="1454338123"/>
    <n v="1451746123"/>
    <b v="0"/>
    <n v="680"/>
    <b v="1"/>
    <s v="games/tabletop games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n v="64.625635808748726"/>
    <s v="US"/>
    <s v="USD"/>
    <n v="1415779140"/>
    <n v="1412294683"/>
    <b v="0"/>
    <n v="983"/>
    <b v="1"/>
    <s v="games/tabletop games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n v="1.3740000000000001"/>
    <x v="0"/>
    <n v="69.569620253164558"/>
    <s v="DE"/>
    <s v="EUR"/>
    <n v="1489157716"/>
    <n v="1486565716"/>
    <b v="0"/>
    <n v="79"/>
    <b v="1"/>
    <s v="games/tabletop games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n v="1.2802667999999999"/>
    <x v="0"/>
    <n v="75.133028169014082"/>
    <s v="US"/>
    <s v="USD"/>
    <n v="1385870520"/>
    <n v="1382742014"/>
    <b v="0"/>
    <n v="426"/>
    <b v="1"/>
    <s v="games/tabletop games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n v="140.97916666666666"/>
    <s v="US"/>
    <s v="USD"/>
    <n v="1461354544"/>
    <n v="1458762544"/>
    <b v="0"/>
    <n v="96"/>
    <b v="1"/>
    <s v="games/tabletop games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n v="49.472392638036808"/>
    <s v="GB"/>
    <s v="GBP"/>
    <n v="1488484300"/>
    <n v="1485892300"/>
    <b v="0"/>
    <n v="163"/>
    <b v="1"/>
    <s v="games/tabletop games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n v="53.865251485148519"/>
    <s v="US"/>
    <s v="USD"/>
    <n v="1385521320"/>
    <n v="1382449733"/>
    <b v="0"/>
    <n v="2525"/>
    <b v="1"/>
    <s v="games/tabletop games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n v="4.5712530712530715"/>
    <s v="US"/>
    <s v="USD"/>
    <n v="1489374000"/>
    <n v="1488823290"/>
    <b v="0"/>
    <n v="2035"/>
    <b v="1"/>
    <s v="games/tabletop games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n v="65.00344827586207"/>
    <s v="US"/>
    <s v="USD"/>
    <n v="1476649800"/>
    <n v="1475609946"/>
    <b v="0"/>
    <n v="290"/>
    <b v="1"/>
    <s v="games/tabletop games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n v="53.475252525252522"/>
    <s v="US"/>
    <s v="USD"/>
    <n v="1393005600"/>
    <n v="1390323617"/>
    <b v="0"/>
    <n v="1980"/>
    <b v="1"/>
    <s v="games/tabletop games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n v="43.912280701754383"/>
    <s v="GB"/>
    <s v="GBP"/>
    <n v="1441393210"/>
    <n v="1438801210"/>
    <b v="0"/>
    <n v="57"/>
    <b v="1"/>
    <s v="games/tabletop games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n v="1.0445405405405406"/>
    <x v="0"/>
    <n v="50.852631578947367"/>
    <s v="US"/>
    <s v="USD"/>
    <n v="1438185565"/>
    <n v="1436975965"/>
    <b v="0"/>
    <n v="380"/>
    <b v="1"/>
    <s v="games/tabletop games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n v="58.6328125"/>
    <s v="GB"/>
    <s v="GBP"/>
    <n v="1481749278"/>
    <n v="1479157278"/>
    <b v="0"/>
    <n v="128"/>
    <b v="1"/>
    <s v="games/tabletop games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n v="32.81666666666667"/>
    <s v="US"/>
    <s v="USD"/>
    <n v="1364917965"/>
    <n v="1362329565"/>
    <b v="0"/>
    <n v="180"/>
    <b v="1"/>
    <s v="games/tabletop games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n v="426.93169877408059"/>
    <s v="US"/>
    <s v="USD"/>
    <n v="1480727273"/>
    <n v="1478131673"/>
    <b v="0"/>
    <n v="571"/>
    <b v="1"/>
    <s v="games/tabletop games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n v="23.808729166666669"/>
    <s v="US"/>
    <s v="USD"/>
    <n v="1408177077"/>
    <n v="1406362677"/>
    <b v="0"/>
    <n v="480"/>
    <b v="1"/>
    <s v="games/tabletop games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n v="98.413654618473899"/>
    <s v="ES"/>
    <s v="EUR"/>
    <n v="1470469938"/>
    <n v="1469173938"/>
    <b v="0"/>
    <n v="249"/>
    <b v="1"/>
    <s v="games/tabletop games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n v="107.32142857142857"/>
    <s v="US"/>
    <s v="USD"/>
    <n v="1447862947"/>
    <n v="1445267347"/>
    <b v="0"/>
    <n v="84"/>
    <b v="1"/>
    <s v="games/tabletop games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n v="4.5979999999999999"/>
    <x v="0"/>
    <n v="11.67005076142132"/>
    <s v="US"/>
    <s v="USD"/>
    <n v="1485271968"/>
    <n v="1484667168"/>
    <b v="0"/>
    <n v="197"/>
    <b v="1"/>
    <s v="games/tabletop games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n v="2.8665822784810127"/>
    <x v="0"/>
    <n v="41.782287822878232"/>
    <s v="US"/>
    <s v="USD"/>
    <n v="1462661451"/>
    <n v="1460069451"/>
    <b v="0"/>
    <n v="271"/>
    <b v="1"/>
    <s v="games/tabletop games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n v="2.2270833333333333"/>
    <x v="0"/>
    <n v="21.38"/>
    <s v="GB"/>
    <s v="GBP"/>
    <n v="1479811846"/>
    <n v="1478602246"/>
    <b v="0"/>
    <n v="50"/>
    <b v="1"/>
    <s v="games/tabletop games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n v="94.103550295857985"/>
    <s v="GB"/>
    <s v="GBP"/>
    <n v="1466377200"/>
    <n v="1463351329"/>
    <b v="0"/>
    <n v="169"/>
    <b v="1"/>
    <s v="games/tabletop games"/>
    <x v="6"/>
    <s v="tabletop games"/>
    <x v="2256"/>
    <x v="2257"/>
  </r>
  <r>
    <n v="2258"/>
    <s v="A Sundered World"/>
    <s v="A Dungeon World campaign setting that takes place after the end of the worlds."/>
    <n v="2200"/>
    <n v="3223"/>
    <n v="1.4650000000000001"/>
    <x v="0"/>
    <n v="15.721951219512196"/>
    <s v="US"/>
    <s v="USD"/>
    <n v="1434045687"/>
    <n v="1431453687"/>
    <b v="0"/>
    <n v="205"/>
    <b v="1"/>
    <s v="games/tabletop games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n v="90.635922330097088"/>
    <s v="GB"/>
    <s v="GBP"/>
    <n v="1481224736"/>
    <n v="1480360736"/>
    <b v="0"/>
    <n v="206"/>
    <b v="1"/>
    <s v="games/tabletop games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n v="97.297619047619051"/>
    <s v="US"/>
    <s v="USD"/>
    <n v="1395876250"/>
    <n v="1393287850"/>
    <b v="0"/>
    <n v="84"/>
    <b v="1"/>
    <s v="games/tabletop games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n v="37.11904761904762"/>
    <s v="AU"/>
    <s v="AUD"/>
    <n v="1487093020"/>
    <n v="1485278620"/>
    <b v="0"/>
    <n v="210"/>
    <b v="1"/>
    <s v="games/tabletop games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n v="28.104972375690608"/>
    <s v="US"/>
    <s v="USD"/>
    <n v="1416268800"/>
    <n v="1413295358"/>
    <b v="0"/>
    <n v="181"/>
    <b v="1"/>
    <s v="games/tabletop games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n v="144.43333333333334"/>
    <s v="SE"/>
    <s v="SEK"/>
    <n v="1422734313"/>
    <n v="1420919913"/>
    <b v="0"/>
    <n v="60"/>
    <b v="1"/>
    <s v="games/tabletop games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n v="24.274157303370785"/>
    <s v="US"/>
    <s v="USD"/>
    <n v="1463972400"/>
    <n v="1462543114"/>
    <b v="0"/>
    <n v="445"/>
    <b v="1"/>
    <s v="games/tabletop games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n v="35.117647058823529"/>
    <s v="GB"/>
    <s v="GBP"/>
    <n v="1479846507"/>
    <n v="1479241707"/>
    <b v="0"/>
    <n v="17"/>
    <b v="1"/>
    <s v="games/tabletop games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n v="3.2026666666666666"/>
    <x v="0"/>
    <n v="24.762886597938145"/>
    <s v="US"/>
    <s v="USD"/>
    <n v="1461722400"/>
    <n v="1460235592"/>
    <b v="0"/>
    <n v="194"/>
    <b v="1"/>
    <s v="games/tabletop games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n v="188.37871287128712"/>
    <s v="US"/>
    <s v="USD"/>
    <n v="1419123600"/>
    <n v="1416945297"/>
    <b v="0"/>
    <n v="404"/>
    <b v="1"/>
    <s v="games/tabletop games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n v="148.08247422680412"/>
    <s v="US"/>
    <s v="USD"/>
    <n v="1489283915"/>
    <n v="1486691915"/>
    <b v="0"/>
    <n v="194"/>
    <b v="1"/>
    <s v="games/tabletop games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n v="49.934589800443462"/>
    <s v="US"/>
    <s v="USD"/>
    <n v="1488862800"/>
    <n v="1486745663"/>
    <b v="0"/>
    <n v="902"/>
    <b v="1"/>
    <s v="games/tabletop games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n v="107.82155688622754"/>
    <s v="US"/>
    <s v="USD"/>
    <n v="1484085540"/>
    <n v="1482353513"/>
    <b v="0"/>
    <n v="1670"/>
    <b v="1"/>
    <s v="games/tabletop games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n v="42.63403614457831"/>
    <s v="US"/>
    <s v="USD"/>
    <n v="1481328004"/>
    <n v="1478736004"/>
    <b v="0"/>
    <n v="1328"/>
    <b v="1"/>
    <s v="games/tabletop games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n v="14.370762711864407"/>
    <s v="US"/>
    <s v="USD"/>
    <n v="1449506836"/>
    <n v="1446914836"/>
    <b v="0"/>
    <n v="944"/>
    <b v="1"/>
    <s v="games/tabletop games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n v="37.476190476190474"/>
    <s v="CA"/>
    <s v="CAD"/>
    <n v="1489320642"/>
    <n v="1487164242"/>
    <b v="0"/>
    <n v="147"/>
    <b v="1"/>
    <s v="games/tabletop games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n v="30.202020202020201"/>
    <s v="US"/>
    <s v="USD"/>
    <n v="1393156857"/>
    <n v="1390564857"/>
    <b v="0"/>
    <n v="99"/>
    <b v="1"/>
    <s v="games/tabletop games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n v="33.550632911392405"/>
    <s v="GB"/>
    <s v="GBP"/>
    <n v="1419259679"/>
    <n v="1416667679"/>
    <b v="0"/>
    <n v="79"/>
    <b v="1"/>
    <s v="games/tabletop games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n v="64.74666666666667"/>
    <s v="US"/>
    <s v="USD"/>
    <n v="1388936289"/>
    <n v="1386344289"/>
    <b v="0"/>
    <n v="75"/>
    <b v="1"/>
    <s v="games/tabletop games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n v="57.932367149758456"/>
    <s v="US"/>
    <s v="USD"/>
    <n v="1330359423"/>
    <n v="1327767423"/>
    <b v="0"/>
    <n v="207"/>
    <b v="1"/>
    <s v="games/tabletop games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n v="53.078431372549019"/>
    <s v="IT"/>
    <s v="EUR"/>
    <n v="1451861940"/>
    <n v="1448902867"/>
    <b v="0"/>
    <n v="102"/>
    <b v="1"/>
    <s v="games/tabletop games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n v="48.0625"/>
    <s v="US"/>
    <s v="USD"/>
    <n v="1423022400"/>
    <n v="1421436099"/>
    <b v="0"/>
    <n v="32"/>
    <b v="1"/>
    <s v="games/tabletop games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n v="82.396874999999994"/>
    <s v="US"/>
    <s v="USD"/>
    <n v="1442501991"/>
    <n v="1439909991"/>
    <b v="0"/>
    <n v="480"/>
    <b v="1"/>
    <s v="games/tabletop games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n v="50.454545454545453"/>
    <s v="US"/>
    <s v="USD"/>
    <n v="1311576600"/>
    <n v="1306219897"/>
    <b v="0"/>
    <n v="11"/>
    <b v="1"/>
    <s v="music/rock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n v="1.8533333333333333"/>
    <x v="0"/>
    <n v="115.83333333333333"/>
    <s v="US"/>
    <s v="USD"/>
    <n v="1452744686"/>
    <n v="1447560686"/>
    <b v="0"/>
    <n v="12"/>
    <b v="1"/>
    <s v="music/rock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n v="63.03458333333333"/>
    <s v="US"/>
    <s v="USD"/>
    <n v="1336528804"/>
    <n v="1331348404"/>
    <b v="0"/>
    <n v="48"/>
    <b v="1"/>
    <s v="music/rock"/>
    <x v="4"/>
    <s v="rock"/>
    <x v="2282"/>
    <x v="2283"/>
  </r>
  <r>
    <n v="2284"/>
    <s v="Make a record, write a song, take the Vinyl Skyway. "/>
    <s v="The Vinyl Skyway reunite to make a third album. "/>
    <n v="6000"/>
    <n v="6373.27"/>
    <n v="1.0622116666666668"/>
    <x v="0"/>
    <n v="108.02152542372882"/>
    <s v="US"/>
    <s v="USD"/>
    <n v="1299902400"/>
    <n v="1297451245"/>
    <b v="0"/>
    <n v="59"/>
    <b v="1"/>
    <s v="music/rock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n v="46.088607594936711"/>
    <s v="US"/>
    <s v="USD"/>
    <n v="1340944043"/>
    <n v="1338352043"/>
    <b v="0"/>
    <n v="79"/>
    <b v="1"/>
    <s v="music/rock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n v="107.21428571428571"/>
    <s v="US"/>
    <s v="USD"/>
    <n v="1378439940"/>
    <n v="1376003254"/>
    <b v="0"/>
    <n v="14"/>
    <b v="1"/>
    <s v="music/rock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n v="50.9338679245283"/>
    <s v="US"/>
    <s v="USD"/>
    <n v="1403539260"/>
    <n v="1401724860"/>
    <b v="0"/>
    <n v="106"/>
    <b v="1"/>
    <s v="music/rock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n v="40.04"/>
    <s v="US"/>
    <s v="USD"/>
    <n v="1340733600"/>
    <n v="1339098689"/>
    <b v="0"/>
    <n v="25"/>
    <b v="1"/>
    <s v="music/rock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n v="64.44"/>
    <s v="US"/>
    <s v="USD"/>
    <n v="1386372120"/>
    <n v="1382659060"/>
    <b v="0"/>
    <n v="25"/>
    <b v="1"/>
    <s v="music/rock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n v="53.827586206896555"/>
    <s v="US"/>
    <s v="USD"/>
    <n v="1259686800"/>
    <n v="1252908330"/>
    <b v="0"/>
    <n v="29"/>
    <b v="1"/>
    <s v="music/rock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n v="100.46511627906976"/>
    <s v="US"/>
    <s v="USD"/>
    <n v="1335153600"/>
    <n v="1332199618"/>
    <b v="0"/>
    <n v="43"/>
    <b v="1"/>
    <s v="music/rock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n v="46.630652173913049"/>
    <s v="US"/>
    <s v="USD"/>
    <n v="1334767476"/>
    <n v="1332175476"/>
    <b v="0"/>
    <n v="46"/>
    <b v="1"/>
    <s v="music/rock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n v="1.0823529411764705"/>
    <x v="0"/>
    <n v="34.074074074074076"/>
    <s v="US"/>
    <s v="USD"/>
    <n v="1348545540"/>
    <n v="1346345999"/>
    <b v="0"/>
    <n v="27"/>
    <b v="1"/>
    <s v="music/rock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n v="65.214642857142863"/>
    <s v="US"/>
    <s v="USD"/>
    <n v="1358702480"/>
    <n v="1356110480"/>
    <b v="0"/>
    <n v="112"/>
    <b v="1"/>
    <s v="music/rock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n v="44.205882352941174"/>
    <s v="US"/>
    <s v="USD"/>
    <n v="1359240856"/>
    <n v="1356648856"/>
    <b v="0"/>
    <n v="34"/>
    <b v="1"/>
    <s v="music/rock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n v="71.965517241379317"/>
    <s v="US"/>
    <s v="USD"/>
    <n v="1330018426"/>
    <n v="1326994426"/>
    <b v="0"/>
    <n v="145"/>
    <b v="1"/>
    <s v="music/rock"/>
    <x v="4"/>
    <s v="rock"/>
    <x v="2295"/>
    <x v="2296"/>
  </r>
  <r>
    <n v="2297"/>
    <s v="Company Company: Debut EP"/>
    <s v="New Jersey Alternative Rock band COCO needs YOUR help self-releasing debut EP!"/>
    <n v="1000"/>
    <n v="1006"/>
    <n v="1.006"/>
    <x v="0"/>
    <n v="52.94736842105263"/>
    <s v="US"/>
    <s v="USD"/>
    <n v="1331697540"/>
    <n v="1328749249"/>
    <b v="0"/>
    <n v="19"/>
    <b v="1"/>
    <s v="music/rock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n v="109.45138888888889"/>
    <s v="US"/>
    <s v="USD"/>
    <n v="1395861033"/>
    <n v="1393272633"/>
    <b v="0"/>
    <n v="288"/>
    <b v="1"/>
    <s v="music/rock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n v="75.035714285714292"/>
    <s v="US"/>
    <s v="USD"/>
    <n v="1296953209"/>
    <n v="1295657209"/>
    <b v="0"/>
    <n v="14"/>
    <b v="1"/>
    <s v="music/rock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n v="115.71428571428571"/>
    <s v="US"/>
    <s v="USD"/>
    <n v="1340904416"/>
    <n v="1339694816"/>
    <b v="0"/>
    <n v="7"/>
    <b v="1"/>
    <s v="music/rock"/>
    <x v="4"/>
    <s v="rock"/>
    <x v="2299"/>
    <x v="2300"/>
  </r>
  <r>
    <n v="2301"/>
    <s v="Time Crash"/>
    <s v="We are America's first trock band, and we're ready to bring you our first album!"/>
    <n v="5000"/>
    <n v="6680.22"/>
    <n v="1.336044"/>
    <x v="0"/>
    <n v="31.659810426540286"/>
    <s v="US"/>
    <s v="USD"/>
    <n v="1371785496"/>
    <n v="1369193496"/>
    <b v="1"/>
    <n v="211"/>
    <b v="1"/>
    <s v="music/indie rock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n v="46.176470588235297"/>
    <s v="US"/>
    <s v="USD"/>
    <n v="1388473200"/>
    <n v="1385585434"/>
    <b v="1"/>
    <n v="85"/>
    <b v="1"/>
    <s v="music/indie rock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n v="68.481650485436887"/>
    <s v="US"/>
    <s v="USD"/>
    <n v="1323747596"/>
    <n v="1320287996"/>
    <b v="1"/>
    <n v="103"/>
    <b v="1"/>
    <s v="music/indie rock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n v="53.469203539823013"/>
    <s v="US"/>
    <s v="USD"/>
    <n v="1293857940"/>
    <n v="1290281691"/>
    <b v="1"/>
    <n v="113"/>
    <b v="1"/>
    <s v="music/indie rock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n v="109.10778443113773"/>
    <s v="US"/>
    <s v="USD"/>
    <n v="1407520800"/>
    <n v="1405356072"/>
    <b v="1"/>
    <n v="167"/>
    <b v="1"/>
    <s v="music/indie rock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n v="51.185616438356163"/>
    <s v="US"/>
    <s v="USD"/>
    <n v="1331352129"/>
    <n v="1328760129"/>
    <b v="1"/>
    <n v="73"/>
    <b v="1"/>
    <s v="music/indie rock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n v="27.936800000000002"/>
    <s v="US"/>
    <s v="USD"/>
    <n v="1336245328"/>
    <n v="1333653333"/>
    <b v="1"/>
    <n v="75"/>
    <b v="1"/>
    <s v="music/indie rock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n v="82.496921824104234"/>
    <s v="US"/>
    <s v="USD"/>
    <n v="1409274000"/>
    <n v="1406847996"/>
    <b v="1"/>
    <n v="614"/>
    <b v="1"/>
    <s v="music/indie rock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n v="59.817476635514019"/>
    <s v="US"/>
    <s v="USD"/>
    <n v="1362872537"/>
    <n v="1359848537"/>
    <b v="1"/>
    <n v="107"/>
    <b v="1"/>
    <s v="music/indie rock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n v="64.816470588235291"/>
    <s v="US"/>
    <s v="USD"/>
    <n v="1363889015"/>
    <n v="1361300615"/>
    <b v="1"/>
    <n v="1224"/>
    <b v="1"/>
    <s v="music/indie rock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n v="90.09615384615384"/>
    <s v="US"/>
    <s v="USD"/>
    <n v="1399421189"/>
    <n v="1396829189"/>
    <b v="1"/>
    <n v="104"/>
    <b v="1"/>
    <s v="music/indie rock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n v="40.962025316455694"/>
    <s v="US"/>
    <s v="USD"/>
    <n v="1397862000"/>
    <n v="1395155478"/>
    <b v="1"/>
    <n v="79"/>
    <b v="1"/>
    <s v="music/indie rock"/>
    <x v="4"/>
    <s v="indie rock"/>
    <x v="2310"/>
    <x v="2312"/>
  </r>
  <r>
    <n v="2313"/>
    <s v="A SUNNY DAY IN GLASGOW"/>
    <s v="A Sunny Day in Glasgow are recording a new album and we need your help!"/>
    <n v="5000"/>
    <n v="8792.02"/>
    <n v="1.7584040000000001"/>
    <x v="0"/>
    <n v="56.000127388535034"/>
    <s v="US"/>
    <s v="USD"/>
    <n v="1336086026"/>
    <n v="1333494026"/>
    <b v="1"/>
    <n v="157"/>
    <b v="1"/>
    <s v="music/indie rock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n v="37.672800000000002"/>
    <s v="US"/>
    <s v="USD"/>
    <n v="1339074857"/>
    <n v="1336482857"/>
    <b v="1"/>
    <n v="50"/>
    <b v="1"/>
    <s v="music/indie rock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n v="40.078125"/>
    <s v="US"/>
    <s v="USD"/>
    <n v="1336238743"/>
    <n v="1333646743"/>
    <b v="1"/>
    <n v="64"/>
    <b v="1"/>
    <s v="music/indie rock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n v="78.031999999999996"/>
    <s v="US"/>
    <s v="USD"/>
    <n v="1260383040"/>
    <n v="1253726650"/>
    <b v="1"/>
    <n v="200"/>
    <b v="1"/>
    <s v="music/indie rock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n v="18.90909090909091"/>
    <s v="US"/>
    <s v="USD"/>
    <n v="1266210000"/>
    <n v="1263474049"/>
    <b v="1"/>
    <n v="22"/>
    <b v="1"/>
    <s v="music/indie rock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n v="37.134969325153371"/>
    <s v="US"/>
    <s v="USD"/>
    <n v="1253937540"/>
    <n v="1251214014"/>
    <b v="1"/>
    <n v="163"/>
    <b v="1"/>
    <s v="music/indie rock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n v="41.961038961038959"/>
    <s v="US"/>
    <s v="USD"/>
    <n v="1387072685"/>
    <n v="1384480685"/>
    <b v="1"/>
    <n v="77"/>
    <b v="1"/>
    <s v="music/indie rock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n v="61.044943820224717"/>
    <s v="US"/>
    <s v="USD"/>
    <n v="1396463800"/>
    <n v="1393443400"/>
    <b v="1"/>
    <n v="89"/>
    <b v="1"/>
    <s v="music/indie rock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n v="64.53125"/>
    <s v="AT"/>
    <s v="EUR"/>
    <n v="1491282901"/>
    <n v="1488694501"/>
    <b v="0"/>
    <n v="64"/>
    <b v="0"/>
    <s v="food/small batch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n v="21.25"/>
    <s v="US"/>
    <s v="USD"/>
    <n v="1491769769"/>
    <n v="1489181369"/>
    <b v="0"/>
    <n v="4"/>
    <b v="0"/>
    <s v="food/small batch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n v="30"/>
    <s v="US"/>
    <s v="USD"/>
    <n v="1490033247"/>
    <n v="1489428447"/>
    <b v="0"/>
    <n v="4"/>
    <b v="0"/>
    <s v="food/small batch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n v="0.20733333333333334"/>
    <x v="3"/>
    <n v="25.491803278688526"/>
    <s v="GB"/>
    <s v="GBP"/>
    <n v="1490559285"/>
    <n v="1487970885"/>
    <b v="0"/>
    <n v="61"/>
    <b v="0"/>
    <s v="food/small batch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n v="11.428571428571429"/>
    <s v="US"/>
    <s v="USD"/>
    <n v="1490830331"/>
    <n v="1488241931"/>
    <b v="0"/>
    <n v="7"/>
    <b v="0"/>
    <s v="food/small batch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n v="108"/>
    <s v="US"/>
    <s v="USD"/>
    <n v="1493571600"/>
    <n v="1489106948"/>
    <b v="0"/>
    <n v="1"/>
    <b v="0"/>
    <s v="food/small batch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n v="54.883162444113267"/>
    <s v="US"/>
    <s v="USD"/>
    <n v="1409090440"/>
    <n v="1406066440"/>
    <b v="1"/>
    <n v="3355"/>
    <b v="1"/>
    <s v="food/small batch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n v="47.383612662942269"/>
    <s v="US"/>
    <s v="USD"/>
    <n v="1434307537"/>
    <n v="1431715537"/>
    <b v="1"/>
    <n v="537"/>
    <b v="1"/>
    <s v="food/small batch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n v="211.84"/>
    <s v="US"/>
    <s v="USD"/>
    <n v="1405609146"/>
    <n v="1403017146"/>
    <b v="1"/>
    <n v="125"/>
    <b v="1"/>
    <s v="food/small batch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n v="219.92638036809817"/>
    <s v="US"/>
    <s v="USD"/>
    <n v="1451001600"/>
    <n v="1448400943"/>
    <b v="1"/>
    <n v="163"/>
    <b v="1"/>
    <s v="food/small batch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n v="1.4431375"/>
    <x v="0"/>
    <n v="40.795406360424032"/>
    <s v="US"/>
    <s v="USD"/>
    <n v="1408320490"/>
    <n v="1405728490"/>
    <b v="1"/>
    <n v="283"/>
    <b v="1"/>
    <s v="food/small batch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n v="75.502840909090907"/>
    <s v="US"/>
    <s v="USD"/>
    <n v="1423235071"/>
    <n v="1420643071"/>
    <b v="1"/>
    <n v="352"/>
    <b v="1"/>
    <s v="food/small batch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n v="13.542553191489361"/>
    <s v="US"/>
    <s v="USD"/>
    <n v="1401385800"/>
    <n v="1399563390"/>
    <b v="1"/>
    <n v="94"/>
    <b v="1"/>
    <s v="food/small batch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n v="60.865671641791046"/>
    <s v="US"/>
    <s v="USD"/>
    <n v="1415208840"/>
    <n v="1412611498"/>
    <b v="1"/>
    <n v="67"/>
    <b v="1"/>
    <s v="food/small batch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n v="115.69230769230769"/>
    <s v="US"/>
    <s v="USD"/>
    <n v="1402494243"/>
    <n v="1399902243"/>
    <b v="1"/>
    <n v="221"/>
    <b v="1"/>
    <s v="food/small batch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n v="48.104623556581984"/>
    <s v="US"/>
    <s v="USD"/>
    <n v="1394316695"/>
    <n v="1390860695"/>
    <b v="1"/>
    <n v="2165"/>
    <b v="1"/>
    <s v="food/small batch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n v="1.1065833333333333"/>
    <x v="0"/>
    <n v="74.184357541899445"/>
    <s v="US"/>
    <s v="USD"/>
    <n v="1403796143"/>
    <n v="1401204143"/>
    <b v="1"/>
    <n v="179"/>
    <b v="1"/>
    <s v="food/small batch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n v="123.34552845528455"/>
    <s v="US"/>
    <s v="USD"/>
    <n v="1404077484"/>
    <n v="1401485484"/>
    <b v="1"/>
    <n v="123"/>
    <b v="1"/>
    <s v="food/small batch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n v="66.623188405797094"/>
    <s v="US"/>
    <s v="USD"/>
    <n v="1482134340"/>
    <n v="1479496309"/>
    <b v="1"/>
    <n v="1104"/>
    <b v="1"/>
    <s v="food/small batch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n v="104.99007444168734"/>
    <s v="US"/>
    <s v="USD"/>
    <n v="1477841138"/>
    <n v="1475249138"/>
    <b v="1"/>
    <n v="403"/>
    <b v="1"/>
    <s v="food/small batch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n v="0"/>
    <x v="1"/>
    <e v="#DIV/0!"/>
    <s v="US"/>
    <s v="USD"/>
    <n v="1436729504"/>
    <n v="1434137504"/>
    <b v="0"/>
    <n v="0"/>
    <b v="0"/>
    <s v="technology/web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e v="#DIV/0!"/>
    <s v="US"/>
    <s v="USD"/>
    <n v="1412571600"/>
    <n v="1410799870"/>
    <b v="0"/>
    <n v="0"/>
    <b v="0"/>
    <s v="technology/web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n v="300"/>
    <s v="US"/>
    <s v="USD"/>
    <n v="1452282420"/>
    <n v="1447962505"/>
    <b v="0"/>
    <n v="1"/>
    <b v="0"/>
    <s v="technology/web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n v="1"/>
    <s v="CA"/>
    <s v="CAD"/>
    <n v="1466789269"/>
    <n v="1464197269"/>
    <b v="0"/>
    <n v="1"/>
    <b v="0"/>
    <s v="technology/web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e v="#DIV/0!"/>
    <s v="US"/>
    <s v="USD"/>
    <n v="1427845140"/>
    <n v="1424822556"/>
    <b v="0"/>
    <n v="0"/>
    <b v="0"/>
    <s v="technology/web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n v="13"/>
    <s v="US"/>
    <s v="USD"/>
    <n v="1476731431"/>
    <n v="1472843431"/>
    <b v="0"/>
    <n v="3"/>
    <b v="0"/>
    <s v="technology/web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n v="15"/>
    <s v="US"/>
    <s v="USD"/>
    <n v="1472135676"/>
    <n v="1469543676"/>
    <b v="0"/>
    <n v="1"/>
    <b v="0"/>
    <s v="technology/web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n v="54"/>
    <s v="US"/>
    <s v="USD"/>
    <n v="1456006938"/>
    <n v="1450822938"/>
    <b v="0"/>
    <n v="5"/>
    <b v="0"/>
    <s v="technology/web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e v="#DIV/0!"/>
    <s v="SE"/>
    <s v="SEK"/>
    <n v="1439318228"/>
    <n v="1436812628"/>
    <b v="0"/>
    <n v="0"/>
    <b v="0"/>
    <s v="technology/web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e v="#DIV/0!"/>
    <s v="IE"/>
    <s v="EUR"/>
    <n v="1483474370"/>
    <n v="1480882370"/>
    <b v="0"/>
    <n v="0"/>
    <b v="0"/>
    <s v="technology/web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n v="5.7142857142857143E-3"/>
    <x v="1"/>
    <n v="15.428571428571429"/>
    <s v="NZ"/>
    <s v="NZD"/>
    <n v="1430360739"/>
    <n v="1427768739"/>
    <b v="0"/>
    <n v="7"/>
    <b v="0"/>
    <s v="technology/web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e v="#DIV/0!"/>
    <s v="US"/>
    <s v="USD"/>
    <n v="1433603552"/>
    <n v="1428419552"/>
    <b v="0"/>
    <n v="0"/>
    <b v="0"/>
    <s v="technology/web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e v="#DIV/0!"/>
    <s v="US"/>
    <s v="USD"/>
    <n v="1429632822"/>
    <n v="1428596022"/>
    <b v="0"/>
    <n v="0"/>
    <b v="0"/>
    <s v="technology/web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n v="7.1428571428571429E-4"/>
    <x v="1"/>
    <n v="25"/>
    <s v="US"/>
    <s v="USD"/>
    <n v="1420910460"/>
    <n v="1415726460"/>
    <b v="0"/>
    <n v="1"/>
    <b v="0"/>
    <s v="technology/web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n v="27.5"/>
    <s v="AU"/>
    <s v="AUD"/>
    <n v="1430604136"/>
    <n v="1428012136"/>
    <b v="0"/>
    <n v="2"/>
    <b v="0"/>
    <s v="technology/web"/>
    <x v="2"/>
    <s v="web"/>
    <x v="2353"/>
    <x v="2355"/>
  </r>
  <r>
    <n v="2356"/>
    <s v="HardstyleUnited.com (Canceled)"/>
    <s v="HardstyleUnited.com The Global Hardstyle community. Your Hardstyle community."/>
    <n v="10000"/>
    <n v="0"/>
    <n v="0"/>
    <x v="1"/>
    <e v="#DIV/0!"/>
    <s v="NL"/>
    <s v="EUR"/>
    <n v="1433530104"/>
    <n v="1430938104"/>
    <b v="0"/>
    <n v="0"/>
    <b v="0"/>
    <s v="technology/web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e v="#DIV/0!"/>
    <s v="GB"/>
    <s v="GBP"/>
    <n v="1445093578"/>
    <n v="1442501578"/>
    <b v="0"/>
    <n v="0"/>
    <b v="0"/>
    <s v="technology/web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e v="#DIV/0!"/>
    <s v="GB"/>
    <s v="GBP"/>
    <n v="1422664740"/>
    <n v="1417818036"/>
    <b v="0"/>
    <n v="0"/>
    <b v="0"/>
    <s v="technology/web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n v="367"/>
    <s v="US"/>
    <s v="USD"/>
    <n v="1438616124"/>
    <n v="1433432124"/>
    <b v="0"/>
    <n v="3"/>
    <b v="0"/>
    <s v="technology/web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n v="2"/>
    <s v="CA"/>
    <s v="CAD"/>
    <n v="1454864280"/>
    <n v="1452272280"/>
    <b v="0"/>
    <n v="1"/>
    <b v="0"/>
    <s v="technology/web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e v="#DIV/0!"/>
    <s v="CA"/>
    <s v="CAD"/>
    <n v="1462053600"/>
    <n v="1459975008"/>
    <b v="0"/>
    <n v="0"/>
    <b v="0"/>
    <s v="technology/web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n v="60"/>
    <s v="US"/>
    <s v="USD"/>
    <n v="1418315470"/>
    <n v="1415723470"/>
    <b v="0"/>
    <n v="2"/>
    <b v="0"/>
    <s v="technology/web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e v="#DIV/0!"/>
    <s v="US"/>
    <s v="USD"/>
    <n v="1451348200"/>
    <n v="1447460200"/>
    <b v="0"/>
    <n v="0"/>
    <b v="0"/>
    <s v="technology/web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n v="0"/>
    <x v="1"/>
    <e v="#DIV/0!"/>
    <s v="US"/>
    <s v="USD"/>
    <n v="1445898356"/>
    <n v="1441146356"/>
    <b v="0"/>
    <n v="0"/>
    <b v="0"/>
    <s v="technology/web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e v="#DIV/0!"/>
    <s v="IT"/>
    <s v="EUR"/>
    <n v="1453071600"/>
    <n v="1449596425"/>
    <b v="0"/>
    <n v="0"/>
    <b v="0"/>
    <s v="technology/web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n v="97.407407407407405"/>
    <s v="GB"/>
    <s v="GBP"/>
    <n v="1445431533"/>
    <n v="1442839533"/>
    <b v="0"/>
    <n v="27"/>
    <b v="0"/>
    <s v="technology/web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n v="47.857142857142854"/>
    <s v="US"/>
    <s v="USD"/>
    <n v="1461622616"/>
    <n v="1456442216"/>
    <b v="0"/>
    <n v="14"/>
    <b v="0"/>
    <s v="technology/web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n v="50"/>
    <s v="US"/>
    <s v="USD"/>
    <n v="1429028365"/>
    <n v="1425143965"/>
    <b v="0"/>
    <n v="2"/>
    <b v="0"/>
    <s v="technology/web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e v="#DIV/0!"/>
    <s v="US"/>
    <s v="USD"/>
    <n v="1455132611"/>
    <n v="1452540611"/>
    <b v="0"/>
    <n v="0"/>
    <b v="0"/>
    <s v="technology/web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n v="20.5"/>
    <s v="US"/>
    <s v="USD"/>
    <n v="1418877141"/>
    <n v="1416285141"/>
    <b v="0"/>
    <n v="4"/>
    <b v="0"/>
    <s v="technology/web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e v="#DIV/0!"/>
    <s v="US"/>
    <s v="USD"/>
    <n v="1435257596"/>
    <n v="1432665596"/>
    <b v="0"/>
    <n v="0"/>
    <b v="0"/>
    <s v="technology/web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n v="30"/>
    <s v="AU"/>
    <s v="AUD"/>
    <n v="1429839571"/>
    <n v="1427247571"/>
    <b v="0"/>
    <n v="6"/>
    <b v="0"/>
    <s v="technology/web"/>
    <x v="2"/>
    <s v="web"/>
    <x v="2370"/>
    <x v="2372"/>
  </r>
  <r>
    <n v="2373"/>
    <s v="Cykelauktion.com (Canceled)"/>
    <s v="We want to create a safe marketplace for buying and selling bicycles."/>
    <n v="850000"/>
    <n v="50"/>
    <n v="5.8823529411764708E-5"/>
    <x v="1"/>
    <n v="50"/>
    <s v="SE"/>
    <s v="SEK"/>
    <n v="1440863624"/>
    <n v="1438271624"/>
    <b v="0"/>
    <n v="1"/>
    <b v="0"/>
    <s v="technology/web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n v="10"/>
    <s v="US"/>
    <s v="USD"/>
    <n v="1423772060"/>
    <n v="1421180060"/>
    <b v="0"/>
    <n v="1"/>
    <b v="0"/>
    <s v="technology/web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e v="#DIV/0!"/>
    <s v="US"/>
    <s v="USD"/>
    <n v="1473451437"/>
    <n v="1470859437"/>
    <b v="0"/>
    <n v="0"/>
    <b v="0"/>
    <s v="technology/web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n v="81.582499999999996"/>
    <s v="US"/>
    <s v="USD"/>
    <n v="1449785566"/>
    <n v="1447193566"/>
    <b v="0"/>
    <n v="4"/>
    <b v="0"/>
    <s v="technology/web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e v="#DIV/0!"/>
    <s v="CA"/>
    <s v="CAD"/>
    <n v="1480110783"/>
    <n v="1477515183"/>
    <b v="0"/>
    <n v="0"/>
    <b v="0"/>
    <s v="technology/web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n v="0"/>
    <x v="1"/>
    <e v="#DIV/0!"/>
    <s v="US"/>
    <s v="USD"/>
    <n v="1440548330"/>
    <n v="1438042730"/>
    <b v="0"/>
    <n v="0"/>
    <b v="0"/>
    <s v="technology/web"/>
    <x v="2"/>
    <s v="web"/>
    <x v="2376"/>
    <x v="2378"/>
  </r>
  <r>
    <n v="2379"/>
    <s v="SelectCooks.com (Canceled)"/>
    <s v="Selectcooks.com is a community marketplace for people to list, find and hire chefs."/>
    <n v="30000"/>
    <n v="0"/>
    <n v="0"/>
    <x v="1"/>
    <e v="#DIV/0!"/>
    <s v="US"/>
    <s v="USD"/>
    <n v="1444004616"/>
    <n v="1440116616"/>
    <b v="0"/>
    <n v="0"/>
    <b v="0"/>
    <s v="technology/web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n v="18.333333333333332"/>
    <s v="US"/>
    <s v="USD"/>
    <n v="1443726142"/>
    <n v="1441134142"/>
    <b v="0"/>
    <n v="3"/>
    <b v="0"/>
    <s v="technology/web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n v="224.42857142857142"/>
    <s v="US"/>
    <s v="USD"/>
    <n v="1428704848"/>
    <n v="1426112848"/>
    <b v="0"/>
    <n v="7"/>
    <b v="0"/>
    <s v="technology/web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n v="37.5"/>
    <s v="US"/>
    <s v="USD"/>
    <n v="1438662603"/>
    <n v="1436502603"/>
    <b v="0"/>
    <n v="2"/>
    <b v="0"/>
    <s v="technology/web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n v="145"/>
    <s v="NZ"/>
    <s v="NZD"/>
    <n v="1424568107"/>
    <n v="1421976107"/>
    <b v="0"/>
    <n v="3"/>
    <b v="0"/>
    <s v="technology/web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n v="1"/>
    <s v="US"/>
    <s v="USD"/>
    <n v="1415932643"/>
    <n v="1413337043"/>
    <b v="0"/>
    <n v="8"/>
    <b v="0"/>
    <s v="technology/web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n v="112.57142857142857"/>
    <s v="US"/>
    <s v="USD"/>
    <n v="1438793432"/>
    <n v="1436201432"/>
    <b v="0"/>
    <n v="7"/>
    <b v="0"/>
    <s v="technology/web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n v="0"/>
    <x v="1"/>
    <e v="#DIV/0!"/>
    <s v="CA"/>
    <s v="CAD"/>
    <n v="1420920424"/>
    <n v="1415736424"/>
    <b v="0"/>
    <n v="0"/>
    <b v="0"/>
    <s v="technology/web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n v="342"/>
    <s v="US"/>
    <s v="USD"/>
    <n v="1469199740"/>
    <n v="1465311740"/>
    <b v="0"/>
    <n v="3"/>
    <b v="0"/>
    <s v="technology/web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n v="57.875"/>
    <s v="US"/>
    <s v="USD"/>
    <n v="1421350140"/>
    <n v="1418761759"/>
    <b v="0"/>
    <n v="8"/>
    <b v="0"/>
    <s v="technology/web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n v="30"/>
    <s v="FR"/>
    <s v="EUR"/>
    <n v="1437861540"/>
    <n v="1435160452"/>
    <b v="0"/>
    <n v="1"/>
    <b v="0"/>
    <s v="technology/web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e v="#DIV/0!"/>
    <s v="AU"/>
    <s v="AUD"/>
    <n v="1420352264"/>
    <n v="1416896264"/>
    <b v="0"/>
    <n v="0"/>
    <b v="0"/>
    <s v="technology/web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n v="1.25E-3"/>
    <x v="1"/>
    <n v="25"/>
    <s v="US"/>
    <s v="USD"/>
    <n v="1427825044"/>
    <n v="1425236644"/>
    <b v="0"/>
    <n v="1"/>
    <b v="0"/>
    <s v="technology/web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e v="#DIV/0!"/>
    <s v="US"/>
    <s v="USD"/>
    <n v="1446087223"/>
    <n v="1443495223"/>
    <b v="0"/>
    <n v="0"/>
    <b v="0"/>
    <s v="technology/web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n v="50"/>
    <s v="US"/>
    <s v="USD"/>
    <n v="1439048017"/>
    <n v="1436456017"/>
    <b v="0"/>
    <n v="1"/>
    <b v="0"/>
    <s v="technology/web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n v="1.5"/>
    <s v="IE"/>
    <s v="EUR"/>
    <n v="1424940093"/>
    <n v="1422348093"/>
    <b v="0"/>
    <n v="2"/>
    <b v="0"/>
    <s v="technology/web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n v="0"/>
    <x v="1"/>
    <e v="#DIV/0!"/>
    <s v="US"/>
    <s v="USD"/>
    <n v="1484038620"/>
    <n v="1481597687"/>
    <b v="0"/>
    <n v="0"/>
    <b v="0"/>
    <s v="technology/web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n v="10"/>
    <s v="CH"/>
    <s v="CHF"/>
    <n v="1444940558"/>
    <n v="1442348558"/>
    <b v="0"/>
    <n v="1"/>
    <b v="0"/>
    <s v="technology/web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e v="#DIV/0!"/>
    <s v="US"/>
    <s v="USD"/>
    <n v="1420233256"/>
    <n v="1417641256"/>
    <b v="0"/>
    <n v="0"/>
    <b v="0"/>
    <s v="technology/web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e v="#DIV/0!"/>
    <s v="US"/>
    <s v="USD"/>
    <n v="1435874384"/>
    <n v="1433282384"/>
    <b v="0"/>
    <n v="0"/>
    <b v="0"/>
    <s v="technology/web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e v="#DIV/0!"/>
    <s v="SE"/>
    <s v="SEK"/>
    <n v="1418934506"/>
    <n v="1415910506"/>
    <b v="0"/>
    <n v="0"/>
    <b v="0"/>
    <s v="technology/web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e v="#DIV/0!"/>
    <s v="AU"/>
    <s v="AUD"/>
    <n v="1460615164"/>
    <n v="1458023164"/>
    <b v="0"/>
    <n v="0"/>
    <b v="0"/>
    <s v="technology/web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n v="22.333333333333332"/>
    <s v="US"/>
    <s v="USD"/>
    <n v="1457207096"/>
    <n v="1452023096"/>
    <b v="0"/>
    <n v="9"/>
    <b v="0"/>
    <s v="food/food trucks"/>
    <x v="7"/>
    <s v="food trucks"/>
    <x v="2399"/>
    <x v="2401"/>
  </r>
  <r>
    <n v="2402"/>
    <s v="Cupcake Truck Unite"/>
    <s v="Small town, delicious treats, and a mobile truck"/>
    <n v="12000"/>
    <n v="52"/>
    <n v="4.3333333333333331E-3"/>
    <x v="2"/>
    <n v="52"/>
    <s v="US"/>
    <s v="USD"/>
    <n v="1431533931"/>
    <n v="1428941931"/>
    <b v="0"/>
    <n v="1"/>
    <b v="0"/>
    <s v="food/food trucks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n v="16.833333333333332"/>
    <s v="GB"/>
    <s v="GBP"/>
    <n v="1459368658"/>
    <n v="1454188258"/>
    <b v="0"/>
    <n v="12"/>
    <b v="0"/>
    <s v="food/food trucks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e v="#DIV/0!"/>
    <s v="US"/>
    <s v="USD"/>
    <n v="1451782607"/>
    <n v="1449190607"/>
    <b v="0"/>
    <n v="0"/>
    <b v="0"/>
    <s v="food/food trucks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n v="0.22520000000000001"/>
    <x v="2"/>
    <n v="56.3"/>
    <s v="US"/>
    <s v="USD"/>
    <n v="1472911375"/>
    <n v="1471096975"/>
    <b v="0"/>
    <n v="20"/>
    <b v="0"/>
    <s v="food/food trucks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n v="84.0625"/>
    <s v="US"/>
    <s v="USD"/>
    <n v="1421635190"/>
    <n v="1418179190"/>
    <b v="0"/>
    <n v="16"/>
    <b v="0"/>
    <s v="food/food trucks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n v="168.39393939393941"/>
    <s v="US"/>
    <s v="USD"/>
    <n v="1428732000"/>
    <n v="1426772928"/>
    <b v="0"/>
    <n v="33"/>
    <b v="0"/>
    <s v="food/food trucks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n v="2E-3"/>
    <x v="2"/>
    <n v="15"/>
    <s v="US"/>
    <s v="USD"/>
    <n v="1415247757"/>
    <n v="1412652157"/>
    <b v="0"/>
    <n v="2"/>
    <b v="0"/>
    <s v="food/food trucks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n v="76.666666666666671"/>
    <s v="US"/>
    <s v="USD"/>
    <n v="1439931675"/>
    <n v="1437339675"/>
    <b v="0"/>
    <n v="6"/>
    <b v="0"/>
    <s v="food/food trucks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e v="#DIV/0!"/>
    <s v="AU"/>
    <s v="AUD"/>
    <n v="1441619275"/>
    <n v="1439027275"/>
    <b v="0"/>
    <n v="0"/>
    <b v="0"/>
    <s v="food/food trucks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n v="50.333333333333336"/>
    <s v="US"/>
    <s v="USD"/>
    <n v="1440524082"/>
    <n v="1437932082"/>
    <b v="0"/>
    <n v="3"/>
    <b v="0"/>
    <s v="food/food trucks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e v="#DIV/0!"/>
    <s v="FR"/>
    <s v="EUR"/>
    <n v="1480185673"/>
    <n v="1476294073"/>
    <b v="0"/>
    <n v="0"/>
    <b v="0"/>
    <s v="food/food trucks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n v="8.3333333333333339"/>
    <s v="US"/>
    <s v="USD"/>
    <n v="1401579000"/>
    <n v="1398911882"/>
    <b v="0"/>
    <n v="3"/>
    <b v="0"/>
    <s v="food/food trucks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n v="35.384615384615387"/>
    <s v="US"/>
    <s v="USD"/>
    <n v="1440215940"/>
    <n v="1436805660"/>
    <b v="0"/>
    <n v="13"/>
    <b v="0"/>
    <s v="food/food trucks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n v="55.833333333333336"/>
    <s v="US"/>
    <s v="USD"/>
    <n v="1468615346"/>
    <n v="1466023346"/>
    <b v="0"/>
    <n v="6"/>
    <b v="0"/>
    <s v="food/food trucks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n v="5"/>
    <s v="US"/>
    <s v="USD"/>
    <n v="1426345200"/>
    <n v="1421343743"/>
    <b v="0"/>
    <n v="1"/>
    <b v="0"/>
    <s v="food/food trucks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e v="#DIV/0!"/>
    <s v="US"/>
    <s v="USD"/>
    <n v="1407705187"/>
    <n v="1405113187"/>
    <b v="0"/>
    <n v="0"/>
    <b v="0"/>
    <s v="food/food trucks"/>
    <x v="7"/>
    <s v="food trucks"/>
    <x v="2415"/>
    <x v="2417"/>
  </r>
  <r>
    <n v="2418"/>
    <s v="Mexican food truck"/>
    <s v="I want to start my food truck business."/>
    <n v="25000"/>
    <n v="5"/>
    <n v="2.0000000000000001E-4"/>
    <x v="2"/>
    <n v="1"/>
    <s v="US"/>
    <s v="USD"/>
    <n v="1427225644"/>
    <n v="1422045244"/>
    <b v="0"/>
    <n v="5"/>
    <b v="0"/>
    <s v="food/food trucks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e v="#DIV/0!"/>
    <s v="US"/>
    <s v="USD"/>
    <n v="1424281389"/>
    <n v="1419097389"/>
    <b v="0"/>
    <n v="0"/>
    <b v="0"/>
    <s v="food/food trucks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n v="69.472222222222229"/>
    <s v="US"/>
    <s v="USD"/>
    <n v="1415583695"/>
    <n v="1410396095"/>
    <b v="0"/>
    <n v="36"/>
    <b v="0"/>
    <s v="food/food trucks"/>
    <x v="7"/>
    <s v="food trucks"/>
    <x v="2418"/>
    <x v="2420"/>
  </r>
  <r>
    <n v="2421"/>
    <s v="hot dog cart"/>
    <s v="help me start Merrill's first hot dog cart in this empty lot"/>
    <n v="6000"/>
    <n v="1"/>
    <n v="1.6666666666666666E-4"/>
    <x v="2"/>
    <n v="1"/>
    <s v="US"/>
    <s v="USD"/>
    <n v="1424536196"/>
    <n v="1421944196"/>
    <b v="0"/>
    <n v="1"/>
    <b v="0"/>
    <s v="food/food trucks"/>
    <x v="7"/>
    <s v="food trucks"/>
    <x v="2419"/>
    <x v="2421"/>
  </r>
  <r>
    <n v="2422"/>
    <s v="Help starting a family owned food truck"/>
    <s v="Family owned business serving BBQ and seafood to the public"/>
    <n v="500"/>
    <n v="1"/>
    <n v="2E-3"/>
    <x v="2"/>
    <n v="1"/>
    <s v="US"/>
    <s v="USD"/>
    <n v="1426091036"/>
    <n v="1423502636"/>
    <b v="0"/>
    <n v="1"/>
    <b v="0"/>
    <s v="food/food trucks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n v="1.3333333333333334E-4"/>
    <x v="2"/>
    <n v="8"/>
    <s v="US"/>
    <s v="USD"/>
    <n v="1420044890"/>
    <n v="1417452890"/>
    <b v="0"/>
    <n v="1"/>
    <b v="0"/>
    <s v="food/food trucks"/>
    <x v="7"/>
    <s v="food trucks"/>
    <x v="2421"/>
    <x v="2423"/>
  </r>
  <r>
    <n v="2424"/>
    <s v="Lily and Memphs"/>
    <s v="Great and creative food from the heart in the form of a sweet food truck!"/>
    <n v="25000"/>
    <n v="310"/>
    <n v="1.24E-2"/>
    <x v="2"/>
    <n v="34.444444444444443"/>
    <s v="US"/>
    <s v="USD"/>
    <n v="1414445108"/>
    <n v="1411853108"/>
    <b v="0"/>
    <n v="9"/>
    <b v="0"/>
    <s v="food/food trucks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n v="1"/>
    <s v="US"/>
    <s v="USD"/>
    <n v="1464386640"/>
    <n v="1463090149"/>
    <b v="0"/>
    <n v="1"/>
    <b v="0"/>
    <s v="food/food trucks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e v="#DIV/0!"/>
    <s v="US"/>
    <s v="USD"/>
    <n v="1439006692"/>
    <n v="1433822692"/>
    <b v="0"/>
    <n v="0"/>
    <b v="0"/>
    <s v="food/food trucks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n v="2.0000000000000002E-5"/>
    <x v="2"/>
    <n v="1"/>
    <s v="US"/>
    <s v="USD"/>
    <n v="1458715133"/>
    <n v="1455262733"/>
    <b v="0"/>
    <n v="1"/>
    <b v="0"/>
    <s v="food/food trucks"/>
    <x v="7"/>
    <s v="food trucks"/>
    <x v="2425"/>
    <x v="2427"/>
  </r>
  <r>
    <n v="2428"/>
    <s v="Premium Burgers"/>
    <s v="From Moo 2 You! We want to offer premium burgers to a taco flooded environment."/>
    <n v="35000"/>
    <n v="1"/>
    <n v="2.8571428571428571E-5"/>
    <x v="2"/>
    <n v="1"/>
    <s v="US"/>
    <s v="USD"/>
    <n v="1426182551"/>
    <n v="1423594151"/>
    <b v="0"/>
    <n v="1"/>
    <b v="0"/>
    <s v="food/food trucks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n v="501.25"/>
    <s v="NO"/>
    <s v="NOK"/>
    <n v="1486313040"/>
    <n v="1483131966"/>
    <b v="0"/>
    <n v="4"/>
    <b v="0"/>
    <s v="food/food trucks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n v="10.5"/>
    <s v="US"/>
    <s v="USD"/>
    <n v="1455246504"/>
    <n v="1452654504"/>
    <b v="0"/>
    <n v="2"/>
    <b v="0"/>
    <s v="food/food trucks"/>
    <x v="7"/>
    <s v="food trucks"/>
    <x v="2428"/>
    <x v="2430"/>
  </r>
  <r>
    <n v="2431"/>
    <s v="Murphy's good eatin'"/>
    <s v="Go to Colorado and run a food truck with homemade food of all kinds."/>
    <n v="100000"/>
    <n v="2"/>
    <n v="2.0000000000000002E-5"/>
    <x v="2"/>
    <n v="1"/>
    <s v="US"/>
    <s v="USD"/>
    <n v="1467080613"/>
    <n v="1461896613"/>
    <b v="0"/>
    <n v="2"/>
    <b v="0"/>
    <s v="food/food trucks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n v="1"/>
    <s v="US"/>
    <s v="USD"/>
    <n v="1425791697"/>
    <n v="1423199697"/>
    <b v="0"/>
    <n v="2"/>
    <b v="0"/>
    <s v="food/food trucks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e v="#DIV/0!"/>
    <s v="US"/>
    <s v="USD"/>
    <n v="1456608943"/>
    <n v="1454016943"/>
    <b v="0"/>
    <n v="0"/>
    <b v="0"/>
    <s v="food/food trucks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n v="13"/>
    <s v="US"/>
    <s v="USD"/>
    <n v="1438662474"/>
    <n v="1435206474"/>
    <b v="0"/>
    <n v="2"/>
    <b v="0"/>
    <s v="food/food trucks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n v="306"/>
    <s v="SE"/>
    <s v="SEK"/>
    <n v="1444027186"/>
    <n v="1441435186"/>
    <b v="0"/>
    <n v="4"/>
    <b v="0"/>
    <s v="food/food trucks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n v="22.5"/>
    <s v="CA"/>
    <s v="CAD"/>
    <n v="1454078770"/>
    <n v="1448894770"/>
    <b v="0"/>
    <n v="2"/>
    <b v="0"/>
    <s v="food/food trucks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n v="0"/>
    <x v="2"/>
    <e v="#DIV/0!"/>
    <s v="US"/>
    <s v="USD"/>
    <n v="1426615200"/>
    <n v="1422400188"/>
    <b v="0"/>
    <n v="0"/>
    <b v="0"/>
    <s v="food/food trucks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n v="50"/>
    <s v="US"/>
    <s v="USD"/>
    <n v="1449529062"/>
    <n v="1444341462"/>
    <b v="0"/>
    <n v="1"/>
    <b v="0"/>
    <s v="food/food trucks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e v="#DIV/0!"/>
    <s v="US"/>
    <s v="USD"/>
    <n v="1445197129"/>
    <n v="1442605129"/>
    <b v="0"/>
    <n v="0"/>
    <b v="0"/>
    <s v="food/food trucks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n v="2E-3"/>
    <x v="2"/>
    <n v="5"/>
    <s v="BE"/>
    <s v="EUR"/>
    <n v="1455399313"/>
    <n v="1452807313"/>
    <b v="0"/>
    <n v="2"/>
    <b v="0"/>
    <s v="food/food trucks"/>
    <x v="7"/>
    <s v="food trucks"/>
    <x v="2438"/>
    <x v="2440"/>
  </r>
  <r>
    <n v="2441"/>
    <s v="Bring Alchemy Pops to the People!"/>
    <s v="YOU can help Alchemy Pops POP up on a street near you!"/>
    <n v="7500"/>
    <n v="8091"/>
    <n v="1.0788"/>
    <x v="0"/>
    <n v="74.22935779816514"/>
    <s v="US"/>
    <s v="USD"/>
    <n v="1437627540"/>
    <n v="1435806054"/>
    <b v="0"/>
    <n v="109"/>
    <b v="1"/>
    <s v="food/small batch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n v="81.252688172043008"/>
    <s v="US"/>
    <s v="USD"/>
    <n v="1426777228"/>
    <n v="1424188828"/>
    <b v="0"/>
    <n v="372"/>
    <b v="1"/>
    <s v="food/small batch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n v="130.23469453376205"/>
    <s v="US"/>
    <s v="USD"/>
    <n v="1408114822"/>
    <n v="1405522822"/>
    <b v="0"/>
    <n v="311"/>
    <b v="1"/>
    <s v="food/small batch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n v="53.409836065573771"/>
    <s v="US"/>
    <s v="USD"/>
    <n v="1464199591"/>
    <n v="1461607591"/>
    <b v="0"/>
    <n v="61"/>
    <b v="1"/>
    <s v="food/small batch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n v="75.130434782608702"/>
    <s v="US"/>
    <s v="USD"/>
    <n v="1443242021"/>
    <n v="1440650021"/>
    <b v="0"/>
    <n v="115"/>
    <b v="1"/>
    <s v="food/small batch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n v="75.666666666666671"/>
    <s v="US"/>
    <s v="USD"/>
    <n v="1480174071"/>
    <n v="1477578471"/>
    <b v="0"/>
    <n v="111"/>
    <b v="1"/>
    <s v="food/small batch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n v="31.691394658753708"/>
    <s v="US"/>
    <s v="USD"/>
    <n v="1478923200"/>
    <n v="1476184593"/>
    <b v="0"/>
    <n v="337"/>
    <b v="1"/>
    <s v="food/small batch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n v="47.777777777777779"/>
    <s v="US"/>
    <s v="USD"/>
    <n v="1472621760"/>
    <n v="1472110513"/>
    <b v="0"/>
    <n v="9"/>
    <b v="1"/>
    <s v="food/small batch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n v="90"/>
    <s v="US"/>
    <s v="USD"/>
    <n v="1417321515"/>
    <n v="1414725915"/>
    <b v="0"/>
    <n v="120"/>
    <b v="1"/>
    <s v="food/small batch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n v="149.31401960784314"/>
    <s v="US"/>
    <s v="USD"/>
    <n v="1414465860"/>
    <n v="1411177456"/>
    <b v="0"/>
    <n v="102"/>
    <b v="1"/>
    <s v="food/small batch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n v="62.06989247311828"/>
    <s v="US"/>
    <s v="USD"/>
    <n v="1488750490"/>
    <n v="1487022490"/>
    <b v="0"/>
    <n v="186"/>
    <b v="1"/>
    <s v="food/small batch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n v="53.4"/>
    <s v="US"/>
    <s v="USD"/>
    <n v="1451430000"/>
    <n v="1448914500"/>
    <b v="0"/>
    <n v="15"/>
    <b v="1"/>
    <s v="food/small batch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n v="69.268656716417908"/>
    <s v="US"/>
    <s v="USD"/>
    <n v="1486053409"/>
    <n v="1483461409"/>
    <b v="0"/>
    <n v="67"/>
    <b v="1"/>
    <s v="food/small batch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n v="271.50769230769231"/>
    <s v="US"/>
    <s v="USD"/>
    <n v="1489207808"/>
    <n v="1486183808"/>
    <b v="0"/>
    <n v="130"/>
    <b v="1"/>
    <s v="food/small batch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n v="1.82"/>
    <x v="0"/>
    <n v="34.125"/>
    <s v="US"/>
    <s v="USD"/>
    <n v="1461177950"/>
    <n v="1458758750"/>
    <b v="0"/>
    <n v="16"/>
    <b v="1"/>
    <s v="food/small batch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n v="40.492537313432834"/>
    <s v="US"/>
    <s v="USD"/>
    <n v="1488063839"/>
    <n v="1485471839"/>
    <b v="0"/>
    <n v="67"/>
    <b v="1"/>
    <s v="food/small batch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n v="189.75806451612902"/>
    <s v="US"/>
    <s v="USD"/>
    <n v="1458826056"/>
    <n v="1456237656"/>
    <b v="0"/>
    <n v="124"/>
    <b v="1"/>
    <s v="food/small batch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n v="68.862499999999997"/>
    <s v="US"/>
    <s v="USD"/>
    <n v="1465498800"/>
    <n v="1462481718"/>
    <b v="0"/>
    <n v="80"/>
    <b v="1"/>
    <s v="food/small batch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n v="108.77659574468085"/>
    <s v="US"/>
    <s v="USD"/>
    <n v="1458742685"/>
    <n v="1454858285"/>
    <b v="0"/>
    <n v="282"/>
    <b v="1"/>
    <s v="food/small batch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n v="125.98529411764706"/>
    <s v="US"/>
    <s v="USD"/>
    <n v="1483417020"/>
    <n v="1480480167"/>
    <b v="0"/>
    <n v="68"/>
    <b v="1"/>
    <s v="food/small batch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n v="90.523255813953483"/>
    <s v="US"/>
    <s v="USD"/>
    <n v="1317438000"/>
    <n v="1314577097"/>
    <b v="0"/>
    <n v="86"/>
    <b v="1"/>
    <s v="music/indie rock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n v="28.880434782608695"/>
    <s v="US"/>
    <s v="USD"/>
    <n v="1342672096"/>
    <n v="1340944096"/>
    <b v="0"/>
    <n v="115"/>
    <b v="1"/>
    <s v="music/indie rock"/>
    <x v="4"/>
    <s v="indie rock"/>
    <x v="2459"/>
    <x v="2462"/>
  </r>
  <r>
    <n v="2463"/>
    <s v="Emma Ate the Lion &quot;Songs Two Count Too&quot;"/>
    <s v="Emma Ate The Lion's debut full length album"/>
    <n v="2000"/>
    <n v="2325"/>
    <n v="1.1625000000000001"/>
    <x v="0"/>
    <n v="31"/>
    <s v="US"/>
    <s v="USD"/>
    <n v="1366138800"/>
    <n v="1362710425"/>
    <b v="0"/>
    <n v="75"/>
    <b v="1"/>
    <s v="music/indie rock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n v="1.111"/>
    <x v="0"/>
    <n v="51.674418604651166"/>
    <s v="CA"/>
    <s v="CAD"/>
    <n v="1443641340"/>
    <n v="1441143397"/>
    <b v="0"/>
    <n v="43"/>
    <b v="1"/>
    <s v="music/indie rock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n v="26.270833333333332"/>
    <s v="US"/>
    <s v="USD"/>
    <n v="1348420548"/>
    <n v="1345828548"/>
    <b v="0"/>
    <n v="48"/>
    <b v="1"/>
    <s v="music/indie rock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n v="48.07692307692308"/>
    <s v="US"/>
    <s v="USD"/>
    <n v="1368066453"/>
    <n v="1365474453"/>
    <b v="0"/>
    <n v="52"/>
    <b v="1"/>
    <s v="music/indie rock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n v="1.1850000000000001"/>
    <x v="0"/>
    <n v="27.558139534883722"/>
    <s v="US"/>
    <s v="USD"/>
    <n v="1336669200"/>
    <n v="1335473931"/>
    <b v="0"/>
    <n v="43"/>
    <b v="1"/>
    <s v="music/indie rock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n v="36.97137931034483"/>
    <s v="US"/>
    <s v="USD"/>
    <n v="1351400400"/>
    <n v="1348285321"/>
    <b v="0"/>
    <n v="58"/>
    <b v="1"/>
    <s v="music/indie rock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n v="29.021276595744681"/>
    <s v="US"/>
    <s v="USD"/>
    <n v="1297160329"/>
    <n v="1295000329"/>
    <b v="0"/>
    <n v="47"/>
    <b v="1"/>
    <s v="music/indie rock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n v="28.65666666666667"/>
    <s v="US"/>
    <s v="USD"/>
    <n v="1337824055"/>
    <n v="1335232055"/>
    <b v="0"/>
    <n v="36"/>
    <b v="1"/>
    <s v="music/indie rock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n v="37.647058823529413"/>
    <s v="US"/>
    <s v="USD"/>
    <n v="1327535392"/>
    <n v="1324079392"/>
    <b v="0"/>
    <n v="17"/>
    <b v="1"/>
    <s v="music/indie rock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n v="97.904038461538462"/>
    <s v="US"/>
    <s v="USD"/>
    <n v="1283562180"/>
    <n v="1277433980"/>
    <b v="0"/>
    <n v="104"/>
    <b v="1"/>
    <s v="music/indie rock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n v="42.553191489361701"/>
    <s v="US"/>
    <s v="USD"/>
    <n v="1352573869"/>
    <n v="1349978269"/>
    <b v="0"/>
    <n v="47"/>
    <b v="1"/>
    <s v="music/indie rock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n v="131.58368421052631"/>
    <s v="US"/>
    <s v="USD"/>
    <n v="1286756176"/>
    <n v="1282868176"/>
    <b v="0"/>
    <n v="38"/>
    <b v="1"/>
    <s v="music/indie rock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n v="32.320987654320987"/>
    <s v="US"/>
    <s v="USD"/>
    <n v="1278799200"/>
    <n v="1273647255"/>
    <b v="0"/>
    <n v="81"/>
    <b v="1"/>
    <s v="music/indie rock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n v="1.050225"/>
    <x v="0"/>
    <n v="61.103999999999999"/>
    <s v="US"/>
    <s v="USD"/>
    <n v="1415004770"/>
    <n v="1412149970"/>
    <b v="0"/>
    <n v="55"/>
    <b v="1"/>
    <s v="music/indie rock"/>
    <x v="4"/>
    <s v="indie rock"/>
    <x v="2473"/>
    <x v="2476"/>
  </r>
  <r>
    <n v="2477"/>
    <s v="Debut Album"/>
    <s v="Releasing my first album in August, and I need your help in order to get it done!"/>
    <n v="750"/>
    <n v="1285"/>
    <n v="1.7133333333333334"/>
    <x v="0"/>
    <n v="31.341463414634145"/>
    <s v="US"/>
    <s v="USD"/>
    <n v="1344789345"/>
    <n v="1340901345"/>
    <b v="0"/>
    <n v="41"/>
    <b v="1"/>
    <s v="music/indie rock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n v="129.1139240506329"/>
    <s v="US"/>
    <s v="USD"/>
    <n v="1358117313"/>
    <n v="1355525313"/>
    <b v="0"/>
    <n v="79"/>
    <b v="1"/>
    <s v="music/indie rock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n v="1.3344333333333334"/>
    <x v="0"/>
    <n v="25.020624999999999"/>
    <s v="US"/>
    <s v="USD"/>
    <n v="1343440800"/>
    <n v="1342545994"/>
    <b v="0"/>
    <n v="16"/>
    <b v="1"/>
    <s v="music/indie rock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n v="250"/>
    <s v="US"/>
    <s v="USD"/>
    <n v="1444516084"/>
    <n v="1439332084"/>
    <b v="0"/>
    <n v="8"/>
    <b v="1"/>
    <s v="music/indie rock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n v="47.541473684210523"/>
    <s v="US"/>
    <s v="USD"/>
    <n v="1335799808"/>
    <n v="1333207808"/>
    <b v="0"/>
    <n v="95"/>
    <b v="1"/>
    <s v="music/indie rock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n v="40.04"/>
    <s v="US"/>
    <s v="USD"/>
    <n v="1312224383"/>
    <n v="1308336383"/>
    <b v="0"/>
    <n v="25"/>
    <b v="1"/>
    <s v="music/indie rock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n v="65.84210526315789"/>
    <s v="US"/>
    <s v="USD"/>
    <n v="1335891603"/>
    <n v="1330711203"/>
    <b v="0"/>
    <n v="19"/>
    <b v="1"/>
    <s v="music/indie rock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n v="46.401222222222216"/>
    <s v="US"/>
    <s v="USD"/>
    <n v="1316124003"/>
    <n v="1313532003"/>
    <b v="0"/>
    <n v="90"/>
    <b v="1"/>
    <s v="music/indie rock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n v="50.365853658536587"/>
    <s v="US"/>
    <s v="USD"/>
    <n v="1318463879"/>
    <n v="1315439879"/>
    <b v="0"/>
    <n v="41"/>
    <b v="1"/>
    <s v="music/indie rock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n v="26.566666666666666"/>
    <s v="US"/>
    <s v="USD"/>
    <n v="1335113976"/>
    <n v="1332521976"/>
    <b v="0"/>
    <n v="30"/>
    <b v="1"/>
    <s v="music/indie rock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n v="39.493684210526318"/>
    <s v="US"/>
    <s v="USD"/>
    <n v="1338083997"/>
    <n v="1335491997"/>
    <b v="0"/>
    <n v="38"/>
    <b v="1"/>
    <s v="music/indie rock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n v="49.246153846153845"/>
    <s v="US"/>
    <s v="USD"/>
    <n v="1321459908"/>
    <n v="1318864308"/>
    <b v="0"/>
    <n v="65"/>
    <b v="1"/>
    <s v="music/indie rock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n v="62.38"/>
    <s v="US"/>
    <s v="USD"/>
    <n v="1368117239"/>
    <n v="1365525239"/>
    <b v="0"/>
    <n v="75"/>
    <b v="1"/>
    <s v="music/indie rock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n v="37.9375"/>
    <s v="US"/>
    <s v="USD"/>
    <n v="1340429276"/>
    <n v="1335245276"/>
    <b v="0"/>
    <n v="16"/>
    <b v="1"/>
    <s v="music/indie rock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n v="51.6"/>
    <s v="US"/>
    <s v="USD"/>
    <n v="1295142660"/>
    <n v="1293739714"/>
    <b v="0"/>
    <n v="10"/>
    <b v="1"/>
    <s v="music/indie rock"/>
    <x v="4"/>
    <s v="indie rock"/>
    <x v="2488"/>
    <x v="2491"/>
  </r>
  <r>
    <n v="2492"/>
    <s v="SUPER NICE EP 2012"/>
    <s v="We're a band from Hawaii trying to produce our first EP and we need help!"/>
    <n v="600"/>
    <n v="750"/>
    <n v="1.25"/>
    <x v="0"/>
    <n v="27.777777777777779"/>
    <s v="US"/>
    <s v="USD"/>
    <n v="1339840740"/>
    <n v="1335397188"/>
    <b v="0"/>
    <n v="27"/>
    <b v="1"/>
    <s v="music/indie rock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n v="99.382239382239376"/>
    <s v="US"/>
    <s v="USD"/>
    <n v="1367208140"/>
    <n v="1363320140"/>
    <b v="0"/>
    <n v="259"/>
    <b v="1"/>
    <s v="music/indie rock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n v="38.848205128205123"/>
    <s v="US"/>
    <s v="USD"/>
    <n v="1337786944"/>
    <n v="1335194944"/>
    <b v="0"/>
    <n v="39"/>
    <b v="1"/>
    <s v="music/indie rock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n v="45.548809523809524"/>
    <s v="US"/>
    <s v="USD"/>
    <n v="1339022575"/>
    <n v="1336430575"/>
    <b v="0"/>
    <n v="42"/>
    <b v="1"/>
    <s v="music/indie rock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n v="1"/>
    <x v="0"/>
    <n v="600"/>
    <s v="US"/>
    <s v="USD"/>
    <n v="1364597692"/>
    <n v="1361577292"/>
    <b v="0"/>
    <n v="10"/>
    <b v="1"/>
    <s v="music/indie rock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n v="80.551071428571419"/>
    <s v="US"/>
    <s v="USD"/>
    <n v="1312578338"/>
    <n v="1309986338"/>
    <b v="0"/>
    <n v="56"/>
    <b v="1"/>
    <s v="music/indie rock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n v="52.8"/>
    <s v="US"/>
    <s v="USD"/>
    <n v="1422400387"/>
    <n v="1421190787"/>
    <b v="0"/>
    <n v="20"/>
    <b v="1"/>
    <s v="music/indie rock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n v="47.676470588235297"/>
    <s v="US"/>
    <s v="USD"/>
    <n v="1356976800"/>
    <n v="1352820837"/>
    <b v="0"/>
    <n v="170"/>
    <b v="1"/>
    <s v="music/indie rock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n v="23.448275862068964"/>
    <s v="US"/>
    <s v="USD"/>
    <n v="1340476375"/>
    <n v="1337884375"/>
    <b v="0"/>
    <n v="29"/>
    <b v="1"/>
    <s v="music/indie rock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n v="40.142857142857146"/>
    <s v="CA"/>
    <s v="CAD"/>
    <n v="1443379104"/>
    <n v="1440787104"/>
    <b v="0"/>
    <n v="7"/>
    <b v="0"/>
    <s v="food/restaurants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n v="17.2"/>
    <s v="US"/>
    <s v="USD"/>
    <n v="1411328918"/>
    <n v="1407440918"/>
    <b v="0"/>
    <n v="5"/>
    <b v="0"/>
    <s v="food/restaurants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e v="#DIV/0!"/>
    <s v="US"/>
    <s v="USD"/>
    <n v="1465333560"/>
    <n v="1462743308"/>
    <b v="0"/>
    <n v="0"/>
    <b v="0"/>
    <s v="food/restaurants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n v="0"/>
    <x v="2"/>
    <e v="#DIV/0!"/>
    <s v="US"/>
    <s v="USD"/>
    <n v="1416014534"/>
    <n v="1413418934"/>
    <b v="0"/>
    <n v="0"/>
    <b v="0"/>
    <s v="food/restaurants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n v="0"/>
    <x v="2"/>
    <e v="#DIV/0!"/>
    <s v="US"/>
    <s v="USD"/>
    <n v="1426292416"/>
    <n v="1423704016"/>
    <b v="0"/>
    <n v="0"/>
    <b v="0"/>
    <s v="food/restaurants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n v="15"/>
    <s v="GB"/>
    <s v="GBP"/>
    <n v="1443906000"/>
    <n v="1441955269"/>
    <b v="0"/>
    <n v="2"/>
    <b v="0"/>
    <s v="food/restaurants"/>
    <x v="7"/>
    <s v="restaurants"/>
    <x v="2503"/>
    <x v="2506"/>
  </r>
  <r>
    <n v="2507"/>
    <s v="Help Cafe Talavera get a New Kitchen!"/>
    <s v="Unique dishes for a unique city!."/>
    <n v="42850"/>
    <n v="0"/>
    <n v="0"/>
    <x v="2"/>
    <e v="#DIV/0!"/>
    <s v="US"/>
    <s v="USD"/>
    <n v="1431308704"/>
    <n v="1428716704"/>
    <b v="0"/>
    <n v="0"/>
    <b v="0"/>
    <s v="food/restaurants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e v="#DIV/0!"/>
    <s v="US"/>
    <s v="USD"/>
    <n v="1408056634"/>
    <n v="1405464634"/>
    <b v="0"/>
    <n v="0"/>
    <b v="0"/>
    <s v="food/restaurants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n v="35.714285714285715"/>
    <s v="GB"/>
    <s v="GBP"/>
    <n v="1429554349"/>
    <n v="1424719549"/>
    <b v="0"/>
    <n v="28"/>
    <b v="0"/>
    <s v="food/restaurants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n v="37.5"/>
    <s v="US"/>
    <s v="USD"/>
    <n v="1431647772"/>
    <n v="1426463772"/>
    <b v="0"/>
    <n v="2"/>
    <b v="0"/>
    <s v="food/restaurants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n v="0"/>
    <x v="2"/>
    <e v="#DIV/0!"/>
    <s v="GB"/>
    <s v="GBP"/>
    <n v="1454323413"/>
    <n v="1451731413"/>
    <b v="0"/>
    <n v="0"/>
    <b v="0"/>
    <s v="food/restaurants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n v="0"/>
    <x v="2"/>
    <e v="#DIV/0!"/>
    <s v="US"/>
    <s v="USD"/>
    <n v="1418504561"/>
    <n v="1417208561"/>
    <b v="0"/>
    <n v="0"/>
    <b v="0"/>
    <s v="food/restaurants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e v="#DIV/0!"/>
    <s v="DE"/>
    <s v="EUR"/>
    <n v="1488067789"/>
    <n v="1482883789"/>
    <b v="0"/>
    <n v="0"/>
    <b v="0"/>
    <s v="food/restaurants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n v="52.5"/>
    <s v="US"/>
    <s v="USD"/>
    <n v="1408526477"/>
    <n v="1407057677"/>
    <b v="0"/>
    <n v="4"/>
    <b v="0"/>
    <s v="food/restaurants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n v="77.5"/>
    <s v="US"/>
    <s v="USD"/>
    <n v="1424635753"/>
    <n v="1422043753"/>
    <b v="0"/>
    <n v="12"/>
    <b v="0"/>
    <s v="food/restaurants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n v="0"/>
    <x v="2"/>
    <e v="#DIV/0!"/>
    <s v="US"/>
    <s v="USD"/>
    <n v="1417279252"/>
    <n v="1414683652"/>
    <b v="0"/>
    <n v="0"/>
    <b v="0"/>
    <s v="food/restaurants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n v="53.545454545454547"/>
    <s v="CA"/>
    <s v="CAD"/>
    <n v="1426788930"/>
    <n v="1424200530"/>
    <b v="0"/>
    <n v="33"/>
    <b v="0"/>
    <s v="food/restaurants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e v="#DIV/0!"/>
    <s v="US"/>
    <s v="USD"/>
    <n v="1415899228"/>
    <n v="1413303628"/>
    <b v="0"/>
    <n v="0"/>
    <b v="0"/>
    <s v="food/restaurants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n v="4.3333333333333331E-4"/>
    <x v="2"/>
    <n v="16.25"/>
    <s v="US"/>
    <s v="USD"/>
    <n v="1405741404"/>
    <n v="1403149404"/>
    <b v="0"/>
    <n v="4"/>
    <b v="0"/>
    <s v="food/restaurants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e v="#DIV/0!"/>
    <s v="US"/>
    <s v="USD"/>
    <n v="1476559260"/>
    <n v="1472567085"/>
    <b v="0"/>
    <n v="0"/>
    <b v="0"/>
    <s v="food/restaurants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n v="103.68174242424243"/>
    <s v="US"/>
    <s v="USD"/>
    <n v="1444778021"/>
    <n v="1442963621"/>
    <b v="0"/>
    <n v="132"/>
    <b v="1"/>
    <s v="music/classical music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n v="185.18518518518519"/>
    <s v="US"/>
    <s v="USD"/>
    <n v="1461336720"/>
    <n v="1459431960"/>
    <b v="0"/>
    <n v="27"/>
    <b v="1"/>
    <s v="music/classical music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n v="54.153846153846153"/>
    <s v="US"/>
    <s v="USD"/>
    <n v="1416270292"/>
    <n v="1413674692"/>
    <b v="0"/>
    <n v="26"/>
    <b v="1"/>
    <s v="music/classical music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n v="1.016"/>
    <x v="0"/>
    <n v="177.2093023255814"/>
    <s v="US"/>
    <s v="USD"/>
    <n v="1419136200"/>
    <n v="1416338557"/>
    <b v="0"/>
    <n v="43"/>
    <b v="1"/>
    <s v="music/classical music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n v="100.325"/>
    <s v="US"/>
    <s v="USD"/>
    <n v="1340914571"/>
    <n v="1338322571"/>
    <b v="0"/>
    <n v="80"/>
    <b v="1"/>
    <s v="music/classical music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n v="136.90909090909091"/>
    <s v="US"/>
    <s v="USD"/>
    <n v="1418014740"/>
    <n v="1415585474"/>
    <b v="0"/>
    <n v="33"/>
    <b v="1"/>
    <s v="music/classical music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n v="57.535211267605632"/>
    <s v="US"/>
    <s v="USD"/>
    <n v="1382068740"/>
    <n v="1380477691"/>
    <b v="0"/>
    <n v="71"/>
    <b v="1"/>
    <s v="music/classical music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n v="52.962839506172834"/>
    <s v="GB"/>
    <s v="GBP"/>
    <n v="1440068400"/>
    <n v="1438459303"/>
    <b v="0"/>
    <n v="81"/>
    <b v="1"/>
    <s v="music/classical music"/>
    <x v="4"/>
    <s v="classical music"/>
    <x v="2525"/>
    <x v="2528"/>
  </r>
  <r>
    <n v="2529"/>
    <s v="UrbanArias is DC's Contemporary Opera Company"/>
    <s v="Opera. Short. New."/>
    <n v="6000"/>
    <n v="6257"/>
    <n v="1.0428333333333333"/>
    <x v="0"/>
    <n v="82.328947368421055"/>
    <s v="US"/>
    <s v="USD"/>
    <n v="1332636975"/>
    <n v="1328752575"/>
    <b v="0"/>
    <n v="76"/>
    <b v="1"/>
    <s v="music/classical music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n v="135.41666666666666"/>
    <s v="US"/>
    <s v="USD"/>
    <n v="1429505400"/>
    <n v="1426711505"/>
    <b v="0"/>
    <n v="48"/>
    <b v="1"/>
    <s v="music/classical music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n v="74.06557377049181"/>
    <s v="US"/>
    <s v="USD"/>
    <n v="1439611140"/>
    <n v="1437668354"/>
    <b v="0"/>
    <n v="61"/>
    <b v="1"/>
    <s v="music/classical music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n v="84.083333333333329"/>
    <s v="US"/>
    <s v="USD"/>
    <n v="1345148566"/>
    <n v="1342556566"/>
    <b v="0"/>
    <n v="60"/>
    <b v="1"/>
    <s v="music/classical music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n v="61.029411764705884"/>
    <s v="US"/>
    <s v="USD"/>
    <n v="1362160868"/>
    <n v="1359568911"/>
    <b v="0"/>
    <n v="136"/>
    <b v="1"/>
    <s v="music/classical music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n v="150"/>
    <s v="US"/>
    <s v="USD"/>
    <n v="1262325600"/>
    <n v="1257871712"/>
    <b v="0"/>
    <n v="14"/>
    <b v="1"/>
    <s v="music/classical music"/>
    <x v="4"/>
    <s v="classical music"/>
    <x v="2531"/>
    <x v="2534"/>
  </r>
  <r>
    <n v="2535"/>
    <s v="Mark Hayes Requiem Recording"/>
    <s v="Mark Hayes: Requiem Recording"/>
    <n v="20000"/>
    <n v="20755"/>
    <n v="1.03775"/>
    <x v="0"/>
    <n v="266.08974358974359"/>
    <s v="US"/>
    <s v="USD"/>
    <n v="1417463945"/>
    <n v="1414781945"/>
    <b v="0"/>
    <n v="78"/>
    <b v="1"/>
    <s v="music/classical music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n v="7.25"/>
    <s v="US"/>
    <s v="USD"/>
    <n v="1375151566"/>
    <n v="1373337166"/>
    <b v="0"/>
    <n v="4"/>
    <b v="1"/>
    <s v="music/classical music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n v="100"/>
    <s v="US"/>
    <s v="USD"/>
    <n v="1312212855"/>
    <n v="1307028855"/>
    <b v="0"/>
    <n v="11"/>
    <b v="1"/>
    <s v="music/classical music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n v="1.130176111111111"/>
    <x v="0"/>
    <n v="109.96308108108107"/>
    <s v="US"/>
    <s v="USD"/>
    <n v="1361681940"/>
    <n v="1359029661"/>
    <b v="0"/>
    <n v="185"/>
    <b v="1"/>
    <s v="music/classical music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n v="169.91525423728814"/>
    <s v="US"/>
    <s v="USD"/>
    <n v="1422913152"/>
    <n v="1417729152"/>
    <b v="0"/>
    <n v="59"/>
    <b v="1"/>
    <s v="music/classical music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n v="95.740740740740748"/>
    <s v="US"/>
    <s v="USD"/>
    <n v="1319904721"/>
    <n v="1314720721"/>
    <b v="0"/>
    <n v="27"/>
    <b v="1"/>
    <s v="music/classical music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n v="59.460317460317462"/>
    <s v="GB"/>
    <s v="GBP"/>
    <n v="1380192418"/>
    <n v="1375008418"/>
    <b v="0"/>
    <n v="63"/>
    <b v="1"/>
    <s v="music/classical music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n v="55.769230769230766"/>
    <s v="US"/>
    <s v="USD"/>
    <n v="1380599940"/>
    <n v="1377252857"/>
    <b v="0"/>
    <n v="13"/>
    <b v="1"/>
    <s v="music/classical music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n v="30.076923076923077"/>
    <s v="US"/>
    <s v="USD"/>
    <n v="1293937200"/>
    <n v="1291257298"/>
    <b v="0"/>
    <n v="13"/>
    <b v="1"/>
    <s v="music/classical music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n v="1.0082"/>
    <x v="0"/>
    <n v="88.438596491228068"/>
    <s v="US"/>
    <s v="USD"/>
    <n v="1341750569"/>
    <n v="1339158569"/>
    <b v="0"/>
    <n v="57"/>
    <b v="1"/>
    <s v="music/classical music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n v="64.032786885245898"/>
    <s v="US"/>
    <s v="USD"/>
    <n v="1424997000"/>
    <n v="1421983138"/>
    <b v="0"/>
    <n v="61"/>
    <b v="1"/>
    <s v="music/classical music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n v="60.153846153846153"/>
    <s v="US"/>
    <s v="USD"/>
    <n v="1380949200"/>
    <n v="1378586179"/>
    <b v="0"/>
    <n v="65"/>
    <b v="1"/>
    <s v="music/classical music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n v="49.194029850746269"/>
    <s v="US"/>
    <s v="USD"/>
    <n v="1333560803"/>
    <n v="1330972403"/>
    <b v="0"/>
    <n v="134"/>
    <b v="1"/>
    <s v="music/classical music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n v="165.16216216216216"/>
    <s v="FR"/>
    <s v="EUR"/>
    <n v="1475209620"/>
    <n v="1473087637"/>
    <b v="0"/>
    <n v="37"/>
    <b v="1"/>
    <s v="music/classical music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n v="43.621621621621621"/>
    <s v="GB"/>
    <s v="GBP"/>
    <n v="1370019600"/>
    <n v="1366999870"/>
    <b v="0"/>
    <n v="37"/>
    <b v="1"/>
    <s v="music/classical music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n v="43.7"/>
    <s v="US"/>
    <s v="USD"/>
    <n v="1444276740"/>
    <n v="1439392406"/>
    <b v="0"/>
    <n v="150"/>
    <b v="1"/>
    <s v="music/classical music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n v="67.419642857142861"/>
    <s v="US"/>
    <s v="USD"/>
    <n v="1332362880"/>
    <n v="1329890585"/>
    <b v="0"/>
    <n v="56"/>
    <b v="1"/>
    <s v="music/classical music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n v="177.5"/>
    <s v="US"/>
    <s v="USD"/>
    <n v="1488741981"/>
    <n v="1486149981"/>
    <b v="0"/>
    <n v="18"/>
    <b v="1"/>
    <s v="music/classical music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n v="38.883333333333333"/>
    <s v="US"/>
    <s v="USD"/>
    <n v="1348202807"/>
    <n v="1343018807"/>
    <b v="0"/>
    <n v="60"/>
    <b v="1"/>
    <s v="music/classical music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n v="54.985074626865675"/>
    <s v="US"/>
    <s v="USD"/>
    <n v="1433131140"/>
    <n v="1430445163"/>
    <b v="0"/>
    <n v="67"/>
    <b v="1"/>
    <s v="music/classical music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n v="61.342857142857142"/>
    <s v="US"/>
    <s v="USD"/>
    <n v="1338219793"/>
    <n v="1335541393"/>
    <b v="0"/>
    <n v="35"/>
    <b v="1"/>
    <s v="music/classical music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n v="23.117647058823529"/>
    <s v="US"/>
    <s v="USD"/>
    <n v="1356392857"/>
    <n v="1352504857"/>
    <b v="0"/>
    <n v="34"/>
    <b v="1"/>
    <s v="music/classical music"/>
    <x v="4"/>
    <s v="classical music"/>
    <x v="2553"/>
    <x v="2556"/>
  </r>
  <r>
    <n v="2557"/>
    <s v="European Tour"/>
    <s v="Raising money for our concert tour of Switzerland and Germany in June/July 2014"/>
    <n v="900"/>
    <n v="1066"/>
    <n v="1.1844444444444444"/>
    <x v="0"/>
    <n v="29.611111111111111"/>
    <s v="GB"/>
    <s v="GBP"/>
    <n v="1400176386"/>
    <n v="1397584386"/>
    <b v="0"/>
    <n v="36"/>
    <b v="1"/>
    <s v="music/classical music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n v="1.0888"/>
    <x v="0"/>
    <n v="75.611111111111114"/>
    <s v="AU"/>
    <s v="AUD"/>
    <n v="1430488740"/>
    <n v="1427747906"/>
    <b v="0"/>
    <n v="18"/>
    <b v="1"/>
    <s v="music/classical music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n v="35.6"/>
    <s v="US"/>
    <s v="USD"/>
    <n v="1321385820"/>
    <n v="1318539484"/>
    <b v="0"/>
    <n v="25"/>
    <b v="1"/>
    <s v="music/classical music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n v="143"/>
    <s v="GB"/>
    <s v="GBP"/>
    <n v="1425682174"/>
    <n v="1423090174"/>
    <b v="0"/>
    <n v="21"/>
    <b v="1"/>
    <s v="music/classical music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e v="#DIV/0!"/>
    <s v="CA"/>
    <s v="CAD"/>
    <n v="1444740089"/>
    <n v="1442148089"/>
    <b v="0"/>
    <n v="0"/>
    <b v="0"/>
    <s v="food/food trucks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n v="25"/>
    <s v="DE"/>
    <s v="EUR"/>
    <n v="1476189339"/>
    <n v="1471005339"/>
    <b v="0"/>
    <n v="3"/>
    <b v="0"/>
    <s v="food/food trucks"/>
    <x v="7"/>
    <s v="food trucks"/>
    <x v="2559"/>
    <x v="2562"/>
  </r>
  <r>
    <n v="2563"/>
    <s v="Phoenix Pearl Boba Tea Truck (Canceled)"/>
    <s v="Michigan based bubble tea and specialty ice cream food truck"/>
    <n v="20000"/>
    <n v="0"/>
    <n v="0"/>
    <x v="1"/>
    <e v="#DIV/0!"/>
    <s v="US"/>
    <s v="USD"/>
    <n v="1438226451"/>
    <n v="1433042451"/>
    <b v="0"/>
    <n v="0"/>
    <b v="0"/>
    <s v="food/food trucks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e v="#DIV/0!"/>
    <s v="CA"/>
    <s v="CAD"/>
    <n v="1406854699"/>
    <n v="1404262699"/>
    <b v="0"/>
    <n v="0"/>
    <b v="0"/>
    <s v="food/food trucks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n v="100"/>
    <s v="US"/>
    <s v="USD"/>
    <n v="1462827000"/>
    <n v="1457710589"/>
    <b v="0"/>
    <n v="1"/>
    <b v="0"/>
    <s v="food/food trucks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e v="#DIV/0!"/>
    <s v="US"/>
    <s v="USD"/>
    <n v="1408663948"/>
    <n v="1406071948"/>
    <b v="0"/>
    <n v="0"/>
    <b v="0"/>
    <s v="food/food trucks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n v="60"/>
    <s v="US"/>
    <s v="USD"/>
    <n v="1429823138"/>
    <n v="1427231138"/>
    <b v="0"/>
    <n v="2"/>
    <b v="0"/>
    <s v="food/food trucks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n v="50"/>
    <s v="GB"/>
    <s v="GBP"/>
    <n v="1472745594"/>
    <n v="1470153594"/>
    <b v="0"/>
    <n v="1"/>
    <b v="0"/>
    <s v="food/food trucks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n v="72.5"/>
    <s v="US"/>
    <s v="USD"/>
    <n v="1442457112"/>
    <n v="1439865112"/>
    <b v="0"/>
    <n v="2"/>
    <b v="0"/>
    <s v="food/food trucks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n v="29.5"/>
    <s v="US"/>
    <s v="USD"/>
    <n v="1486590035"/>
    <n v="1483998035"/>
    <b v="0"/>
    <n v="2"/>
    <b v="0"/>
    <s v="food/food trucks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n v="62.5"/>
    <s v="AU"/>
    <s v="AUD"/>
    <n v="1463645521"/>
    <n v="1458461521"/>
    <b v="0"/>
    <n v="4"/>
    <b v="0"/>
    <s v="food/food trucks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n v="0"/>
    <x v="1"/>
    <e v="#DIV/0!"/>
    <s v="US"/>
    <s v="USD"/>
    <n v="1428893517"/>
    <n v="1426301517"/>
    <b v="0"/>
    <n v="0"/>
    <b v="0"/>
    <s v="food/food trucks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e v="#DIV/0!"/>
    <s v="US"/>
    <s v="USD"/>
    <n v="1408803149"/>
    <n v="1404915149"/>
    <b v="0"/>
    <n v="0"/>
    <b v="0"/>
    <s v="food/food trucks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e v="#DIV/0!"/>
    <s v="US"/>
    <s v="USD"/>
    <n v="1463600945"/>
    <n v="1461786545"/>
    <b v="0"/>
    <n v="0"/>
    <b v="0"/>
    <s v="food/food trucks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e v="#DIV/0!"/>
    <s v="US"/>
    <s v="USD"/>
    <n v="1421030194"/>
    <n v="1418438194"/>
    <b v="0"/>
    <n v="0"/>
    <b v="0"/>
    <s v="food/food trucks"/>
    <x v="7"/>
    <s v="food trucks"/>
    <x v="2572"/>
    <x v="2575"/>
  </r>
  <r>
    <n v="2576"/>
    <s v="2 Go Fast Food (Canceled)"/>
    <s v="A New Twist with an American and Philippine fast food Mobile Trailer."/>
    <n v="10000"/>
    <n v="0"/>
    <n v="0"/>
    <x v="1"/>
    <e v="#DIV/0!"/>
    <s v="US"/>
    <s v="USD"/>
    <n v="1428707647"/>
    <n v="1424823247"/>
    <b v="0"/>
    <n v="0"/>
    <b v="0"/>
    <s v="food/food trucks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e v="#DIV/0!"/>
    <s v="US"/>
    <s v="USD"/>
    <n v="1407181297"/>
    <n v="1405021297"/>
    <b v="0"/>
    <n v="0"/>
    <b v="0"/>
    <s v="food/food trucks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e v="#DIV/0!"/>
    <s v="US"/>
    <s v="USD"/>
    <n v="1444410000"/>
    <n v="1440203579"/>
    <b v="0"/>
    <n v="0"/>
    <b v="0"/>
    <s v="food/food trucks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n v="23.083333333333332"/>
    <s v="US"/>
    <s v="USD"/>
    <n v="1410810903"/>
    <n v="1405626903"/>
    <b v="0"/>
    <n v="12"/>
    <b v="0"/>
    <s v="food/food trucks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n v="25.5"/>
    <s v="US"/>
    <s v="USD"/>
    <n v="1431745200"/>
    <n v="1429170603"/>
    <b v="0"/>
    <n v="2"/>
    <b v="0"/>
    <s v="food/food trucks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n v="48.18181818181818"/>
    <s v="US"/>
    <s v="USD"/>
    <n v="1447689898"/>
    <n v="1445094298"/>
    <b v="0"/>
    <n v="11"/>
    <b v="0"/>
    <s v="food/food trucks"/>
    <x v="7"/>
    <s v="food trucks"/>
    <x v="2578"/>
    <x v="2581"/>
  </r>
  <r>
    <n v="2582"/>
    <s v="Drunken Wings"/>
    <s v="The place where chicken meets liquor for the first time!"/>
    <n v="90000"/>
    <n v="1"/>
    <n v="1.1111111111111112E-5"/>
    <x v="2"/>
    <n v="1"/>
    <s v="US"/>
    <s v="USD"/>
    <n v="1477784634"/>
    <n v="1475192634"/>
    <b v="0"/>
    <n v="1"/>
    <b v="0"/>
    <s v="food/food trucks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n v="5.0000000000000001E-3"/>
    <x v="2"/>
    <n v="1"/>
    <s v="US"/>
    <s v="USD"/>
    <n v="1426526880"/>
    <n v="1421346480"/>
    <b v="0"/>
    <n v="5"/>
    <b v="0"/>
    <s v="food/food trucks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n v="0"/>
    <x v="2"/>
    <e v="#DIV/0!"/>
    <s v="US"/>
    <s v="USD"/>
    <n v="1434341369"/>
    <n v="1431749369"/>
    <b v="0"/>
    <n v="0"/>
    <b v="0"/>
    <s v="food/food trucks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n v="50"/>
    <s v="US"/>
    <s v="USD"/>
    <n v="1404601632"/>
    <n v="1402009632"/>
    <b v="0"/>
    <n v="1"/>
    <b v="0"/>
    <s v="food/food trucks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n v="1.6666666666666668E-3"/>
    <x v="2"/>
    <n v="5"/>
    <s v="GB"/>
    <s v="GBP"/>
    <n v="1451030136"/>
    <n v="1448438136"/>
    <b v="0"/>
    <n v="1"/>
    <b v="0"/>
    <s v="food/food trucks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n v="202.83333333333334"/>
    <s v="US"/>
    <s v="USD"/>
    <n v="1451491953"/>
    <n v="1448899953"/>
    <b v="0"/>
    <n v="6"/>
    <b v="0"/>
    <s v="food/food trucks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n v="29.125"/>
    <s v="US"/>
    <s v="USD"/>
    <n v="1427807640"/>
    <n v="1423325626"/>
    <b v="0"/>
    <n v="8"/>
    <b v="0"/>
    <s v="food/food trucks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n v="5"/>
    <s v="DK"/>
    <s v="DKK"/>
    <n v="1458733927"/>
    <n v="1456145527"/>
    <b v="0"/>
    <n v="1"/>
    <b v="0"/>
    <s v="food/food trucks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e v="#DIV/0!"/>
    <s v="AU"/>
    <s v="AUD"/>
    <n v="1453817297"/>
    <n v="1453212497"/>
    <b v="0"/>
    <n v="0"/>
    <b v="0"/>
    <s v="food/food trucks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n v="13"/>
    <s v="US"/>
    <s v="USD"/>
    <n v="1457901924"/>
    <n v="1452721524"/>
    <b v="0"/>
    <n v="2"/>
    <b v="0"/>
    <s v="food/food trucks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n v="50"/>
    <s v="US"/>
    <s v="USD"/>
    <n v="1412536421"/>
    <n v="1409944421"/>
    <b v="0"/>
    <n v="1"/>
    <b v="0"/>
    <s v="food/food trucks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e v="#DIV/0!"/>
    <s v="US"/>
    <s v="USD"/>
    <n v="1429993026"/>
    <n v="1427401026"/>
    <b v="0"/>
    <n v="0"/>
    <b v="0"/>
    <s v="food/food trucks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n v="1"/>
    <s v="US"/>
    <s v="USD"/>
    <n v="1407453228"/>
    <n v="1404861228"/>
    <b v="0"/>
    <n v="1"/>
    <b v="0"/>
    <s v="food/food trucks"/>
    <x v="7"/>
    <s v="food trucks"/>
    <x v="2591"/>
    <x v="2594"/>
  </r>
  <r>
    <n v="2595"/>
    <s v="Food Truck for Little Fox Bakery"/>
    <s v="Looking to put the best baked goods in Bowling Green on wheels"/>
    <n v="15000"/>
    <n v="1825"/>
    <n v="0.12166666666666667"/>
    <x v="2"/>
    <n v="96.05263157894737"/>
    <s v="US"/>
    <s v="USD"/>
    <n v="1487915500"/>
    <n v="1485323500"/>
    <b v="0"/>
    <n v="19"/>
    <b v="0"/>
    <s v="food/food trucks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n v="305.77777777777777"/>
    <s v="CA"/>
    <s v="CAD"/>
    <n v="1407427009"/>
    <n v="1404835009"/>
    <b v="0"/>
    <n v="27"/>
    <b v="0"/>
    <s v="food/food trucks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n v="12.142857142857142"/>
    <s v="GB"/>
    <s v="GBP"/>
    <n v="1466323917"/>
    <n v="1463731917"/>
    <b v="0"/>
    <n v="7"/>
    <b v="0"/>
    <s v="food/food trucks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n v="83.571428571428569"/>
    <s v="US"/>
    <s v="USD"/>
    <n v="1443039001"/>
    <n v="1440447001"/>
    <b v="0"/>
    <n v="14"/>
    <b v="0"/>
    <s v="food/food trucks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n v="9.9546510341776348E-3"/>
    <x v="2"/>
    <n v="18"/>
    <s v="US"/>
    <s v="USD"/>
    <n v="1407089147"/>
    <n v="1403201147"/>
    <b v="0"/>
    <n v="5"/>
    <b v="0"/>
    <s v="food/food trucks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n v="6.9320000000000007E-2"/>
    <x v="2"/>
    <n v="115.53333333333333"/>
    <s v="US"/>
    <s v="USD"/>
    <n v="1458938200"/>
    <n v="1453757800"/>
    <b v="0"/>
    <n v="30"/>
    <b v="0"/>
    <s v="food/food trucks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n v="21.900662251655628"/>
    <s v="US"/>
    <s v="USD"/>
    <n v="1347508740"/>
    <n v="1346276349"/>
    <b v="1"/>
    <n v="151"/>
    <b v="1"/>
    <s v="technology/space exploration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n v="80.022494887525568"/>
    <s v="US"/>
    <s v="USD"/>
    <n v="1415827200"/>
    <n v="1412358968"/>
    <b v="1"/>
    <n v="489"/>
    <b v="1"/>
    <s v="technology/space exploration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n v="1.0148571428571429"/>
    <x v="0"/>
    <n v="35.520000000000003"/>
    <s v="US"/>
    <s v="USD"/>
    <n v="1387835654"/>
    <n v="1386626054"/>
    <b v="1"/>
    <n v="50"/>
    <b v="1"/>
    <s v="technology/space exploration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n v="64.933333333333323"/>
    <s v="US"/>
    <s v="USD"/>
    <n v="1335662023"/>
    <n v="1333070023"/>
    <b v="1"/>
    <n v="321"/>
    <b v="1"/>
    <s v="technology/space exploration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n v="60.965703745743475"/>
    <s v="US"/>
    <s v="USD"/>
    <n v="1466168390"/>
    <n v="1463576390"/>
    <b v="1"/>
    <n v="1762"/>
    <b v="1"/>
    <s v="technology/space exploration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n v="31.444155844155844"/>
    <s v="US"/>
    <s v="USD"/>
    <n v="1398791182"/>
    <n v="1396026382"/>
    <b v="1"/>
    <n v="385"/>
    <b v="1"/>
    <s v="technology/space exploration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n v="81.949748743718587"/>
    <s v="US"/>
    <s v="USD"/>
    <n v="1439344800"/>
    <n v="1435611572"/>
    <b v="1"/>
    <n v="398"/>
    <b v="1"/>
    <s v="technology/space exploration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n v="58.92763157894737"/>
    <s v="US"/>
    <s v="USD"/>
    <n v="1489536000"/>
    <n v="1485976468"/>
    <b v="1"/>
    <n v="304"/>
    <b v="1"/>
    <s v="technology/space exploration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n v="157.29347633136095"/>
    <s v="US"/>
    <s v="USD"/>
    <n v="1342330951"/>
    <n v="1339738951"/>
    <b v="1"/>
    <n v="676"/>
    <b v="1"/>
    <s v="technology/space exploration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n v="55.758509532062391"/>
    <s v="US"/>
    <s v="USD"/>
    <n v="1471849140"/>
    <n v="1468444125"/>
    <b v="1"/>
    <n v="577"/>
    <b v="1"/>
    <s v="technology/space exploration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n v="83.802893802893806"/>
    <s v="DE"/>
    <s v="EUR"/>
    <n v="1483397940"/>
    <n v="1480493014"/>
    <b v="1"/>
    <n v="3663"/>
    <b v="1"/>
    <s v="technology/space exploration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n v="58.422210884353746"/>
    <s v="US"/>
    <s v="USD"/>
    <n v="1420773970"/>
    <n v="1418095570"/>
    <b v="1"/>
    <n v="294"/>
    <b v="1"/>
    <s v="technology/space exploration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n v="270.57142857142856"/>
    <s v="US"/>
    <s v="USD"/>
    <n v="1348256294"/>
    <n v="1345664294"/>
    <b v="1"/>
    <n v="28"/>
    <b v="1"/>
    <s v="technology/space exploration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n v="107.1"/>
    <s v="US"/>
    <s v="USD"/>
    <n v="1398834000"/>
    <n v="1396371612"/>
    <b v="1"/>
    <n v="100"/>
    <b v="1"/>
    <s v="technology/space exploration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n v="47.180555555555557"/>
    <s v="GB"/>
    <s v="GBP"/>
    <n v="1462017600"/>
    <n v="1458820564"/>
    <b v="0"/>
    <n v="72"/>
    <b v="1"/>
    <s v="technology/space exploration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n v="120.30882352941177"/>
    <s v="US"/>
    <s v="USD"/>
    <n v="1440546729"/>
    <n v="1437954729"/>
    <b v="1"/>
    <n v="238"/>
    <b v="1"/>
    <s v="technology/space exploration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n v="27.59748427672956"/>
    <s v="US"/>
    <s v="USD"/>
    <n v="1413838751"/>
    <n v="1411246751"/>
    <b v="1"/>
    <n v="159"/>
    <b v="1"/>
    <s v="technology/space exploration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n v="1.0538666666666667"/>
    <x v="0"/>
    <n v="205.2987012987013"/>
    <s v="US"/>
    <s v="USD"/>
    <n v="1449000061"/>
    <n v="1443812461"/>
    <b v="1"/>
    <n v="77"/>
    <b v="1"/>
    <s v="technology/space exploration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n v="35.547169811320757"/>
    <s v="US"/>
    <s v="USD"/>
    <n v="1445598000"/>
    <n v="1443302004"/>
    <b v="1"/>
    <n v="53"/>
    <b v="1"/>
    <s v="technology/space exploration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n v="74.639488409272587"/>
    <s v="AU"/>
    <s v="AUD"/>
    <n v="1444525200"/>
    <n v="1441339242"/>
    <b v="1"/>
    <n v="1251"/>
    <b v="1"/>
    <s v="technology/space exploration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n v="47.058064516129029"/>
    <s v="US"/>
    <s v="USD"/>
    <n v="1432230988"/>
    <n v="1429638988"/>
    <b v="1"/>
    <n v="465"/>
    <b v="1"/>
    <s v="technology/space exploration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n v="26.591351351351353"/>
    <s v="IT"/>
    <s v="EUR"/>
    <n v="1483120216"/>
    <n v="1479232216"/>
    <b v="0"/>
    <n v="74"/>
    <b v="1"/>
    <s v="technology/space exploration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n v="36.774193548387096"/>
    <s v="US"/>
    <s v="USD"/>
    <n v="1480658966"/>
    <n v="1479449366"/>
    <b v="0"/>
    <n v="62"/>
    <b v="1"/>
    <s v="technology/space exploration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n v="31.820544982698959"/>
    <s v="US"/>
    <s v="USD"/>
    <n v="1347530822"/>
    <n v="1345716422"/>
    <b v="0"/>
    <n v="3468"/>
    <b v="1"/>
    <s v="technology/space exploration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n v="27.576923076923077"/>
    <s v="DE"/>
    <s v="EUR"/>
    <n v="1478723208"/>
    <n v="1476559608"/>
    <b v="0"/>
    <n v="52"/>
    <b v="1"/>
    <s v="technology/space exploration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n v="56"/>
    <s v="US"/>
    <s v="USD"/>
    <n v="1433343869"/>
    <n v="1430751869"/>
    <b v="0"/>
    <n v="50"/>
    <b v="1"/>
    <s v="technology/space exploration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n v="21.555555555555557"/>
    <s v="US"/>
    <s v="USD"/>
    <n v="1448571261"/>
    <n v="1445975661"/>
    <b v="0"/>
    <n v="45"/>
    <b v="1"/>
    <s v="technology/space exploration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n v="1.1036948748510131"/>
    <x v="0"/>
    <n v="44.095238095238095"/>
    <s v="US"/>
    <s v="USD"/>
    <n v="1417389067"/>
    <n v="1415661067"/>
    <b v="0"/>
    <n v="21"/>
    <b v="1"/>
    <s v="technology/space exploration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n v="1.2774000000000001"/>
    <x v="0"/>
    <n v="63.87"/>
    <s v="GB"/>
    <s v="GBP"/>
    <n v="1431608122"/>
    <n v="1429016122"/>
    <b v="0"/>
    <n v="100"/>
    <b v="1"/>
    <s v="technology/space exploration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n v="38.987654320987652"/>
    <s v="AU"/>
    <s v="AUD"/>
    <n v="1467280800"/>
    <n v="1464921112"/>
    <b v="0"/>
    <n v="81"/>
    <b v="1"/>
    <s v="technology/space exploration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n v="80.185489510489504"/>
    <s v="US"/>
    <s v="USD"/>
    <n v="1440907427"/>
    <n v="1438488227"/>
    <b v="0"/>
    <n v="286"/>
    <b v="1"/>
    <s v="technology/space exploration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n v="1.3700934579439252"/>
    <x v="0"/>
    <n v="34.904761904761905"/>
    <s v="US"/>
    <s v="USD"/>
    <n v="1464485339"/>
    <n v="1462325339"/>
    <b v="0"/>
    <n v="42"/>
    <b v="1"/>
    <s v="technology/space exploration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n v="89.100502512562812"/>
    <s v="US"/>
    <s v="USD"/>
    <n v="1393542000"/>
    <n v="1390938332"/>
    <b v="0"/>
    <n v="199"/>
    <b v="1"/>
    <s v="technology/space exploration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n v="39.44"/>
    <s v="US"/>
    <s v="USD"/>
    <n v="1475163921"/>
    <n v="1472571921"/>
    <b v="0"/>
    <n v="25"/>
    <b v="1"/>
    <s v="technology/space exploration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n v="136.9047619047619"/>
    <s v="CA"/>
    <s v="CAD"/>
    <n v="1425937761"/>
    <n v="1422917361"/>
    <b v="0"/>
    <n v="84"/>
    <b v="1"/>
    <s v="technology/space exploration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n v="37.46"/>
    <s v="US"/>
    <s v="USD"/>
    <n v="1476579600"/>
    <n v="1474641914"/>
    <b v="0"/>
    <n v="50"/>
    <b v="1"/>
    <s v="technology/space exploration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n v="31.96153846153846"/>
    <s v="US"/>
    <s v="USD"/>
    <n v="1476277875"/>
    <n v="1474895475"/>
    <b v="0"/>
    <n v="26"/>
    <b v="1"/>
    <s v="technology/space exploration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n v="25.214285714285715"/>
    <s v="US"/>
    <s v="USD"/>
    <n v="1421358895"/>
    <n v="1418766895"/>
    <b v="0"/>
    <n v="14"/>
    <b v="1"/>
    <s v="technology/space exploration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n v="10.040816326530612"/>
    <s v="GB"/>
    <s v="GBP"/>
    <n v="1424378748"/>
    <n v="1421786748"/>
    <b v="0"/>
    <n v="49"/>
    <b v="1"/>
    <s v="technology/space exploration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n v="45.94202898550725"/>
    <s v="US"/>
    <s v="USD"/>
    <n v="1433735474"/>
    <n v="1428551474"/>
    <b v="0"/>
    <n v="69"/>
    <b v="1"/>
    <s v="technology/space exploration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n v="0.01"/>
    <x v="2"/>
    <n v="15"/>
    <s v="US"/>
    <s v="USD"/>
    <n v="1410811740"/>
    <n v="1409341863"/>
    <b v="0"/>
    <n v="1"/>
    <b v="0"/>
    <s v="technology/space exploration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e v="#DIV/0!"/>
    <s v="DE"/>
    <s v="EUR"/>
    <n v="1468565820"/>
    <n v="1465970108"/>
    <b v="0"/>
    <n v="0"/>
    <b v="0"/>
    <s v="technology/space exploration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n v="223.58248500999335"/>
    <s v="US"/>
    <s v="USD"/>
    <n v="1482307140"/>
    <n v="1479218315"/>
    <b v="1"/>
    <n v="1501"/>
    <b v="0"/>
    <s v="technology/space exploration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n v="39.480769230769234"/>
    <s v="US"/>
    <s v="USD"/>
    <n v="1489172435"/>
    <n v="1486580435"/>
    <b v="1"/>
    <n v="52"/>
    <b v="0"/>
    <s v="technology/space exploration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n v="91.304347826086953"/>
    <s v="AU"/>
    <s v="AUD"/>
    <n v="1415481203"/>
    <n v="1412885603"/>
    <b v="1"/>
    <n v="23"/>
    <b v="0"/>
    <s v="technology/space exploration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n v="78.666205607476627"/>
    <s v="US"/>
    <s v="USD"/>
    <n v="1441783869"/>
    <n v="1439191869"/>
    <b v="1"/>
    <n v="535"/>
    <b v="0"/>
    <s v="technology/space exploration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n v="12"/>
    <s v="CA"/>
    <s v="CAD"/>
    <n v="1439533019"/>
    <n v="1436941019"/>
    <b v="0"/>
    <n v="3"/>
    <b v="0"/>
    <s v="technology/space exploration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n v="17.666666666666668"/>
    <s v="US"/>
    <s v="USD"/>
    <n v="1457543360"/>
    <n v="1454951360"/>
    <b v="0"/>
    <n v="6"/>
    <b v="0"/>
    <s v="technology/space exploration"/>
    <x v="2"/>
    <s v="space exploration"/>
    <x v="2644"/>
    <x v="2648"/>
  </r>
  <r>
    <n v="2649"/>
    <s v="The Mission - Please Check Back Soon (Canceled)"/>
    <s v="They have launched a Kickstarter."/>
    <n v="125000"/>
    <n v="124"/>
    <n v="9.9200000000000004E-4"/>
    <x v="1"/>
    <n v="41.333333333333336"/>
    <s v="US"/>
    <s v="USD"/>
    <n v="1454370941"/>
    <n v="1449186941"/>
    <b v="0"/>
    <n v="3"/>
    <b v="0"/>
    <s v="technology/space exploration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n v="71.599999999999994"/>
    <s v="US"/>
    <s v="USD"/>
    <n v="1482332343"/>
    <n v="1479740343"/>
    <b v="0"/>
    <n v="5"/>
    <b v="0"/>
    <s v="technology/space exploration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n v="307.8235294117647"/>
    <s v="US"/>
    <s v="USD"/>
    <n v="1450380009"/>
    <n v="1447960809"/>
    <b v="0"/>
    <n v="17"/>
    <b v="0"/>
    <s v="technology/space exploration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n v="80.454545454545453"/>
    <s v="AU"/>
    <s v="AUD"/>
    <n v="1418183325"/>
    <n v="1415591325"/>
    <b v="0"/>
    <n v="11"/>
    <b v="0"/>
    <s v="technology/space exploration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n v="83.942857142857136"/>
    <s v="US"/>
    <s v="USD"/>
    <n v="1402632000"/>
    <n v="1399909127"/>
    <b v="0"/>
    <n v="70"/>
    <b v="0"/>
    <s v="technology/space exploration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n v="8.5"/>
    <s v="US"/>
    <s v="USD"/>
    <n v="1429622726"/>
    <n v="1424442326"/>
    <b v="0"/>
    <n v="6"/>
    <b v="0"/>
    <s v="technology/space exploration"/>
    <x v="2"/>
    <s v="space exploration"/>
    <x v="2650"/>
    <x v="2654"/>
  </r>
  <r>
    <n v="2655"/>
    <s v="Balloons (Canceled)"/>
    <s v="Thank you for your support!"/>
    <n v="15000"/>
    <n v="3155"/>
    <n v="0.21033333333333334"/>
    <x v="1"/>
    <n v="73.372093023255815"/>
    <s v="US"/>
    <s v="USD"/>
    <n v="1455048000"/>
    <n v="1452631647"/>
    <b v="0"/>
    <n v="43"/>
    <b v="0"/>
    <s v="technology/space exploration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n v="0.11436666666666667"/>
    <x v="1"/>
    <n v="112.86184210526316"/>
    <s v="US"/>
    <s v="USD"/>
    <n v="1489345200"/>
    <n v="1485966688"/>
    <b v="0"/>
    <n v="152"/>
    <b v="0"/>
    <s v="technology/space exploration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n v="95.277627118644077"/>
    <s v="US"/>
    <s v="USD"/>
    <n v="1470187800"/>
    <n v="1467325053"/>
    <b v="0"/>
    <n v="59"/>
    <b v="0"/>
    <s v="technology/space exploration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n v="22.75"/>
    <s v="US"/>
    <s v="USD"/>
    <n v="1469913194"/>
    <n v="1467321194"/>
    <b v="0"/>
    <n v="4"/>
    <b v="0"/>
    <s v="technology/space exploration"/>
    <x v="2"/>
    <s v="space exploration"/>
    <x v="2654"/>
    <x v="2658"/>
  </r>
  <r>
    <n v="2659"/>
    <s v="test (Canceled)"/>
    <s v="test"/>
    <n v="49000"/>
    <n v="1333"/>
    <n v="2.720408163265306E-2"/>
    <x v="1"/>
    <n v="133.30000000000001"/>
    <s v="US"/>
    <s v="USD"/>
    <n v="1429321210"/>
    <n v="1426729210"/>
    <b v="0"/>
    <n v="10"/>
    <b v="0"/>
    <s v="technology/space exploration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n v="3.8"/>
    <s v="US"/>
    <s v="USD"/>
    <n v="1448388418"/>
    <n v="1443200818"/>
    <b v="0"/>
    <n v="5"/>
    <b v="0"/>
    <s v="technology/space exploration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n v="85.75"/>
    <s v="US"/>
    <s v="USD"/>
    <n v="1382742010"/>
    <n v="1380150010"/>
    <b v="0"/>
    <n v="60"/>
    <b v="1"/>
    <s v="technology/makerspaces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n v="267"/>
    <s v="US"/>
    <s v="USD"/>
    <n v="1440179713"/>
    <n v="1437587713"/>
    <b v="0"/>
    <n v="80"/>
    <b v="1"/>
    <s v="technology/makerspaces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n v="373.55803571428572"/>
    <s v="CA"/>
    <s v="CAD"/>
    <n v="1441378800"/>
    <n v="1438873007"/>
    <b v="0"/>
    <n v="56"/>
    <b v="1"/>
    <s v="technology/makerspaces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n v="174.03846153846155"/>
    <s v="US"/>
    <s v="USD"/>
    <n v="1449644340"/>
    <n v="1446683797"/>
    <b v="0"/>
    <n v="104"/>
    <b v="1"/>
    <s v="technology/makerspaces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n v="93.695652173913047"/>
    <s v="US"/>
    <s v="USD"/>
    <n v="1430774974"/>
    <n v="1426886974"/>
    <b v="0"/>
    <n v="46"/>
    <b v="1"/>
    <s v="technology/makerspaces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n v="77.327718446601949"/>
    <s v="US"/>
    <s v="USD"/>
    <n v="1443214800"/>
    <n v="1440008439"/>
    <b v="0"/>
    <n v="206"/>
    <b v="1"/>
    <s v="technology/makerspaces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n v="92.222222222222229"/>
    <s v="US"/>
    <s v="USD"/>
    <n v="1455142416"/>
    <n v="1452550416"/>
    <b v="0"/>
    <n v="18"/>
    <b v="1"/>
    <s v="technology/makerspaces"/>
    <x v="2"/>
    <s v="makerspaces"/>
    <x v="2663"/>
    <x v="2667"/>
  </r>
  <r>
    <n v="2668"/>
    <s v="UOttawa Makermobile"/>
    <s v="Creativity on the go! |_x000a_CrÃ©ativitÃ© en mouvement !"/>
    <n v="1000"/>
    <n v="1707"/>
    <n v="1.7070000000000001"/>
    <x v="0"/>
    <n v="60.964285714285715"/>
    <s v="CA"/>
    <s v="CAD"/>
    <n v="1447079520"/>
    <n v="1443449265"/>
    <b v="0"/>
    <n v="28"/>
    <b v="1"/>
    <s v="technology/makerspaces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n v="91"/>
    <s v="US"/>
    <s v="USD"/>
    <n v="1452387096"/>
    <n v="1447203096"/>
    <b v="0"/>
    <n v="11"/>
    <b v="1"/>
    <s v="technology/makerspaces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n v="41.583333333333336"/>
    <s v="AU"/>
    <s v="AUD"/>
    <n v="1406593780"/>
    <n v="1404174580"/>
    <b v="1"/>
    <n v="60"/>
    <b v="0"/>
    <s v="technology/makerspaces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n v="33.761904761904759"/>
    <s v="US"/>
    <s v="USD"/>
    <n v="1419017880"/>
    <n v="1416419916"/>
    <b v="1"/>
    <n v="84"/>
    <b v="0"/>
    <s v="technology/makerspaces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n v="70.61702127659575"/>
    <s v="US"/>
    <s v="USD"/>
    <n v="1451282400"/>
    <n v="1449436390"/>
    <b v="1"/>
    <n v="47"/>
    <b v="0"/>
    <s v="technology/makerspaces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n v="167.15151515151516"/>
    <s v="US"/>
    <s v="USD"/>
    <n v="1414622700"/>
    <n v="1412081999"/>
    <b v="1"/>
    <n v="66"/>
    <b v="0"/>
    <s v="technology/makerspaces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n v="128.61988304093566"/>
    <s v="US"/>
    <s v="USD"/>
    <n v="1467694740"/>
    <n v="1465398670"/>
    <b v="1"/>
    <n v="171"/>
    <b v="0"/>
    <s v="technology/makerspaces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n v="65.41379310344827"/>
    <s v="US"/>
    <s v="USD"/>
    <n v="1415655289"/>
    <n v="1413059689"/>
    <b v="1"/>
    <n v="29"/>
    <b v="0"/>
    <s v="technology/makerspaces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n v="117.55555555555556"/>
    <s v="CA"/>
    <s v="CAD"/>
    <n v="1463929174"/>
    <n v="1461337174"/>
    <b v="0"/>
    <n v="9"/>
    <b v="0"/>
    <s v="technology/makerspaces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n v="126.48148148148148"/>
    <s v="US"/>
    <s v="USD"/>
    <n v="1404348143"/>
    <n v="1401756143"/>
    <b v="0"/>
    <n v="27"/>
    <b v="0"/>
    <s v="technology/makerspaces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n v="550"/>
    <s v="ES"/>
    <s v="EUR"/>
    <n v="1443121765"/>
    <n v="1440529765"/>
    <b v="0"/>
    <n v="2"/>
    <b v="0"/>
    <s v="technology/makerspaces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n v="44"/>
    <s v="US"/>
    <s v="USD"/>
    <n v="1425081694"/>
    <n v="1422489694"/>
    <b v="0"/>
    <n v="3"/>
    <b v="0"/>
    <s v="technology/makerspaces"/>
    <x v="2"/>
    <s v="makerspaces"/>
    <x v="2675"/>
    <x v="2679"/>
  </r>
  <r>
    <n v="2680"/>
    <s v="iHeart Pillow"/>
    <s v="iHeartPillow, Connecting loved ones"/>
    <n v="32000"/>
    <n v="276"/>
    <n v="8.6250000000000007E-3"/>
    <x v="2"/>
    <n v="69"/>
    <s v="ES"/>
    <s v="EUR"/>
    <n v="1459915491"/>
    <n v="1457327091"/>
    <b v="0"/>
    <n v="4"/>
    <b v="0"/>
    <s v="technology/makerspaces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n v="27.5"/>
    <s v="US"/>
    <s v="USD"/>
    <n v="1405027750"/>
    <n v="1402867750"/>
    <b v="0"/>
    <n v="2"/>
    <b v="0"/>
    <s v="food/food trucks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n v="84.9"/>
    <s v="US"/>
    <s v="USD"/>
    <n v="1416635940"/>
    <n v="1413838540"/>
    <b v="0"/>
    <n v="20"/>
    <b v="0"/>
    <s v="food/food trucks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n v="12"/>
    <s v="US"/>
    <s v="USD"/>
    <n v="1425233240"/>
    <n v="1422641240"/>
    <b v="0"/>
    <n v="3"/>
    <b v="0"/>
    <s v="food/food trucks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n v="200"/>
    <s v="US"/>
    <s v="USD"/>
    <n v="1407621425"/>
    <n v="1404165425"/>
    <b v="0"/>
    <n v="4"/>
    <b v="0"/>
    <s v="food/food trucks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n v="10"/>
    <s v="US"/>
    <s v="USD"/>
    <n v="1430149330"/>
    <n v="1424968930"/>
    <b v="0"/>
    <n v="1"/>
    <b v="0"/>
    <s v="food/food trucks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e v="#DIV/0!"/>
    <s v="US"/>
    <s v="USD"/>
    <n v="1412119423"/>
    <n v="1410391423"/>
    <b v="0"/>
    <n v="0"/>
    <b v="0"/>
    <s v="food/food trucks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n v="0"/>
    <x v="2"/>
    <e v="#DIV/0!"/>
    <s v="US"/>
    <s v="USD"/>
    <n v="1435591318"/>
    <n v="1432999318"/>
    <b v="0"/>
    <n v="0"/>
    <b v="0"/>
    <s v="food/food trucks"/>
    <x v="7"/>
    <s v="food trucks"/>
    <x v="2683"/>
    <x v="2687"/>
  </r>
  <r>
    <n v="2688"/>
    <s v="Mac N Cheez Food Truck"/>
    <s v="The amazing gourmet Mac N Cheez Food Truck Campaigne!"/>
    <n v="50000"/>
    <n v="74"/>
    <n v="1.48E-3"/>
    <x v="2"/>
    <n v="5.2857142857142856"/>
    <s v="US"/>
    <s v="USD"/>
    <n v="1424746800"/>
    <n v="1422067870"/>
    <b v="0"/>
    <n v="14"/>
    <b v="0"/>
    <s v="food/food trucks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n v="1"/>
    <s v="US"/>
    <s v="USD"/>
    <n v="1469919890"/>
    <n v="1467327890"/>
    <b v="0"/>
    <n v="1"/>
    <b v="0"/>
    <s v="food/food trucks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n v="72.762711864406782"/>
    <s v="US"/>
    <s v="USD"/>
    <n v="1433298676"/>
    <n v="1429410676"/>
    <b v="0"/>
    <n v="118"/>
    <b v="0"/>
    <s v="food/food trucks"/>
    <x v="7"/>
    <s v="food trucks"/>
    <x v="2686"/>
    <x v="2690"/>
  </r>
  <r>
    <n v="2691"/>
    <s v="Cook"/>
    <s v="A Great New local Food Truck serving up ethnic fusion inspired eats in Ottawa."/>
    <n v="65000"/>
    <n v="35"/>
    <n v="5.3846153846153844E-4"/>
    <x v="2"/>
    <n v="17.5"/>
    <s v="CA"/>
    <s v="CAD"/>
    <n v="1431278557"/>
    <n v="1427390557"/>
    <b v="0"/>
    <n v="2"/>
    <b v="0"/>
    <s v="food/food trucks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n v="25"/>
    <s v="US"/>
    <s v="USD"/>
    <n v="1427266860"/>
    <n v="1424678460"/>
    <b v="0"/>
    <n v="1"/>
    <b v="0"/>
    <s v="food/food trucks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n v="13.333333333333334"/>
    <s v="US"/>
    <s v="USD"/>
    <n v="1407899966"/>
    <n v="1405307966"/>
    <b v="0"/>
    <n v="3"/>
    <b v="0"/>
    <s v="food/food trucks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n v="1"/>
    <s v="US"/>
    <s v="USD"/>
    <n v="1411701739"/>
    <n v="1409109739"/>
    <b v="0"/>
    <n v="1"/>
    <b v="0"/>
    <s v="food/food trucks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n v="4.7333333333333333E-3"/>
    <x v="2"/>
    <n v="23.666666666666668"/>
    <s v="US"/>
    <s v="USD"/>
    <n v="1428981718"/>
    <n v="1423801318"/>
    <b v="0"/>
    <n v="3"/>
    <b v="0"/>
    <s v="food/food trucks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n v="89.21052631578948"/>
    <s v="US"/>
    <s v="USD"/>
    <n v="1419538560"/>
    <n v="1416600960"/>
    <b v="0"/>
    <n v="38"/>
    <b v="0"/>
    <s v="food/food trucks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n v="116.55769230769231"/>
    <s v="US"/>
    <s v="USD"/>
    <n v="1438552800"/>
    <n v="1435876423"/>
    <b v="0"/>
    <n v="52"/>
    <b v="0"/>
    <s v="food/food trucks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n v="13.005000000000001"/>
    <s v="US"/>
    <s v="USD"/>
    <n v="1403904808"/>
    <n v="1401312808"/>
    <b v="0"/>
    <n v="2"/>
    <b v="0"/>
    <s v="food/food trucks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n v="0"/>
    <x v="2"/>
    <e v="#DIV/0!"/>
    <s v="CA"/>
    <s v="CAD"/>
    <n v="1407533463"/>
    <n v="1404941463"/>
    <b v="0"/>
    <n v="0"/>
    <b v="0"/>
    <s v="food/food trucks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n v="17.5"/>
    <s v="US"/>
    <s v="USD"/>
    <n v="1411073972"/>
    <n v="1408481972"/>
    <b v="0"/>
    <n v="4"/>
    <b v="0"/>
    <s v="food/food trucks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n v="34.130434782608695"/>
    <s v="IE"/>
    <s v="EUR"/>
    <n v="1491586534"/>
    <n v="1488911734"/>
    <b v="0"/>
    <n v="46"/>
    <b v="0"/>
    <s v="theater/spaces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n v="132.34615384615384"/>
    <s v="US"/>
    <s v="USD"/>
    <n v="1491416077"/>
    <n v="1488827677"/>
    <b v="1"/>
    <n v="26"/>
    <b v="0"/>
    <s v="theater/spaces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n v="1.0375000000000001"/>
    <x v="3"/>
    <n v="922.22222222222217"/>
    <s v="MX"/>
    <s v="MXN"/>
    <n v="1490196830"/>
    <n v="1485016430"/>
    <b v="0"/>
    <n v="45"/>
    <b v="0"/>
    <s v="theater/spaces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n v="163.57142857142858"/>
    <s v="US"/>
    <s v="USD"/>
    <n v="1491421314"/>
    <n v="1487709714"/>
    <b v="0"/>
    <n v="7"/>
    <b v="0"/>
    <s v="theater/spaces"/>
    <x v="1"/>
    <s v="spaces"/>
    <x v="2700"/>
    <x v="2704"/>
  </r>
  <r>
    <n v="2705"/>
    <s v="Fischer Theatre Marquee"/>
    <s v="Help light the lights at the historic Fischer Theatre in Danville, IL."/>
    <n v="16500"/>
    <n v="1739"/>
    <n v="0.10539393939393939"/>
    <x v="3"/>
    <n v="217.375"/>
    <s v="US"/>
    <s v="USD"/>
    <n v="1490389158"/>
    <n v="1486504758"/>
    <b v="0"/>
    <n v="8"/>
    <b v="0"/>
    <s v="theater/spaces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n v="149.44486692015209"/>
    <s v="US"/>
    <s v="USD"/>
    <n v="1413442740"/>
    <n v="1410937483"/>
    <b v="1"/>
    <n v="263"/>
    <b v="1"/>
    <s v="theater/spaces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n v="71.237487309644663"/>
    <s v="US"/>
    <s v="USD"/>
    <n v="1369637940"/>
    <n v="1367088443"/>
    <b v="1"/>
    <n v="394"/>
    <b v="1"/>
    <s v="theater/spaces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n v="2.3321535"/>
    <x v="0"/>
    <n v="44.464318398474738"/>
    <s v="GB"/>
    <s v="GBP"/>
    <n v="1469119526"/>
    <n v="1463935526"/>
    <b v="1"/>
    <n v="1049"/>
    <b v="1"/>
    <s v="theater/spaces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n v="164.94480519480518"/>
    <s v="US"/>
    <s v="USD"/>
    <n v="1475553540"/>
    <n v="1472528141"/>
    <b v="1"/>
    <n v="308"/>
    <b v="1"/>
    <s v="theater/spaces"/>
    <x v="1"/>
    <s v="spaces"/>
    <x v="2705"/>
    <x v="2709"/>
  </r>
  <r>
    <n v="2710"/>
    <s v="House of Yes"/>
    <s v="Building Brooklyn's own creative venue for circus, theater and events of all types."/>
    <n v="60000"/>
    <n v="92340.21"/>
    <n v="1.5390035000000002"/>
    <x v="0"/>
    <n v="84.871516544117654"/>
    <s v="US"/>
    <s v="USD"/>
    <n v="1407549600"/>
    <n v="1404797428"/>
    <b v="1"/>
    <n v="1088"/>
    <b v="1"/>
    <s v="theater/spaces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n v="53.945205479452056"/>
    <s v="GB"/>
    <s v="GBP"/>
    <n v="1403301660"/>
    <n v="1400694790"/>
    <b v="1"/>
    <n v="73"/>
    <b v="1"/>
    <s v="theater/spaces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n v="50.531468531468533"/>
    <s v="US"/>
    <s v="USD"/>
    <n v="1373738400"/>
    <n v="1370568560"/>
    <b v="1"/>
    <n v="143"/>
    <b v="1"/>
    <s v="theater/spaces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n v="108.00140845070422"/>
    <s v="US"/>
    <s v="USD"/>
    <n v="1450971684"/>
    <n v="1447515684"/>
    <b v="1"/>
    <n v="1420"/>
    <b v="1"/>
    <s v="theater/spaces"/>
    <x v="1"/>
    <s v="spaces"/>
    <x v="2709"/>
    <x v="2713"/>
  </r>
  <r>
    <n v="2714"/>
    <s v="The Crane Theater"/>
    <s v="The Crane will be the new home for independent theater in Northeast Minneapolis"/>
    <n v="25000"/>
    <n v="29089"/>
    <n v="1.1635599999999999"/>
    <x v="0"/>
    <n v="95.373770491803285"/>
    <s v="US"/>
    <s v="USD"/>
    <n v="1476486000"/>
    <n v="1474040596"/>
    <b v="1"/>
    <n v="305"/>
    <b v="1"/>
    <s v="theater/spaces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n v="57.631016333938291"/>
    <s v="US"/>
    <s v="USD"/>
    <n v="1456047228"/>
    <n v="1453109628"/>
    <b v="1"/>
    <n v="551"/>
    <b v="1"/>
    <s v="theater/spaces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n v="64.160481283422456"/>
    <s v="DE"/>
    <s v="EUR"/>
    <n v="1444291193"/>
    <n v="1441699193"/>
    <b v="1"/>
    <n v="187"/>
    <b v="1"/>
    <s v="theater/spaces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n v="92.387692307692305"/>
    <s v="US"/>
    <s v="USD"/>
    <n v="1417906649"/>
    <n v="1414015049"/>
    <b v="1"/>
    <n v="325"/>
    <b v="1"/>
    <s v="theater/spaces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n v="125.97972972972973"/>
    <s v="US"/>
    <s v="USD"/>
    <n v="1462316400"/>
    <n v="1459865945"/>
    <b v="1"/>
    <n v="148"/>
    <b v="1"/>
    <s v="theater/spaces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n v="94.637681159420296"/>
    <s v="US"/>
    <s v="USD"/>
    <n v="1460936694"/>
    <n v="1455756294"/>
    <b v="0"/>
    <n v="69"/>
    <b v="1"/>
    <s v="theater/spaces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n v="1.1812400000000001"/>
    <x v="0"/>
    <n v="170.69942196531792"/>
    <s v="US"/>
    <s v="USD"/>
    <n v="1478866253"/>
    <n v="1476270653"/>
    <b v="0"/>
    <n v="173"/>
    <b v="1"/>
    <s v="theater/spaces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n v="40.762081784386616"/>
    <s v="GB"/>
    <s v="GBP"/>
    <n v="1378494000"/>
    <n v="1375880598"/>
    <b v="0"/>
    <n v="269"/>
    <b v="1"/>
    <s v="technology/hardware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n v="68.254054054054052"/>
    <s v="US"/>
    <s v="USD"/>
    <n v="1485722053"/>
    <n v="1480538053"/>
    <b v="0"/>
    <n v="185"/>
    <b v="1"/>
    <s v="technology/hardware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n v="95.48863636363636"/>
    <s v="US"/>
    <s v="USD"/>
    <n v="1420060088"/>
    <n v="1414872488"/>
    <b v="0"/>
    <n v="176"/>
    <b v="1"/>
    <s v="technology/hardware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n v="7.1902649656526005"/>
    <s v="GB"/>
    <s v="GBP"/>
    <n v="1439625059"/>
    <n v="1436860259"/>
    <b v="0"/>
    <n v="1019"/>
    <b v="1"/>
    <s v="technology/hardware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n v="511.65486725663715"/>
    <s v="CA"/>
    <s v="CAD"/>
    <n v="1488390735"/>
    <n v="1484070735"/>
    <b v="0"/>
    <n v="113"/>
    <b v="1"/>
    <s v="technology/hardware"/>
    <x v="2"/>
    <s v="hardware"/>
    <x v="2721"/>
    <x v="2725"/>
  </r>
  <r>
    <n v="2726"/>
    <s v="Krimston TWO - Dual SIM case for iPhone"/>
    <s v="Krimston TWO: iPhone Dual SIM Case"/>
    <n v="100000"/>
    <n v="105745"/>
    <n v="1.05745"/>
    <x v="0"/>
    <n v="261.74504950495049"/>
    <s v="US"/>
    <s v="USD"/>
    <n v="1461333311"/>
    <n v="1458741311"/>
    <b v="0"/>
    <n v="404"/>
    <b v="1"/>
    <s v="technology/hardware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n v="69.760961810466767"/>
    <s v="US"/>
    <s v="USD"/>
    <n v="1438964063"/>
    <n v="1436804063"/>
    <b v="0"/>
    <n v="707"/>
    <b v="1"/>
    <s v="technology/hardware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n v="2.0182666666666669"/>
    <x v="0"/>
    <n v="77.229591836734699"/>
    <s v="US"/>
    <s v="USD"/>
    <n v="1451485434"/>
    <n v="1448461434"/>
    <b v="0"/>
    <n v="392"/>
    <b v="1"/>
    <s v="technology/hardware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n v="1.0444"/>
    <x v="0"/>
    <n v="340.56521739130437"/>
    <s v="US"/>
    <s v="USD"/>
    <n v="1430459197"/>
    <n v="1427867197"/>
    <b v="0"/>
    <n v="23"/>
    <b v="1"/>
    <s v="technology/hardware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n v="67.417903225806455"/>
    <s v="US"/>
    <s v="USD"/>
    <n v="1366635575"/>
    <n v="1363611575"/>
    <b v="0"/>
    <n v="682"/>
    <b v="1"/>
    <s v="technology/hardware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n v="845.70270270270271"/>
    <s v="US"/>
    <s v="USD"/>
    <n v="1413604800"/>
    <n v="1408624622"/>
    <b v="0"/>
    <n v="37"/>
    <b v="1"/>
    <s v="technology/hardware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n v="97.191780821917803"/>
    <s v="US"/>
    <s v="USD"/>
    <n v="1369699200"/>
    <n v="1366917828"/>
    <b v="0"/>
    <n v="146"/>
    <b v="1"/>
    <s v="technology/hardware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n v="451.84033613445376"/>
    <s v="US"/>
    <s v="USD"/>
    <n v="1428643974"/>
    <n v="1423463574"/>
    <b v="0"/>
    <n v="119"/>
    <b v="1"/>
    <s v="technology/hardware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n v="138.66871165644173"/>
    <s v="US"/>
    <s v="USD"/>
    <n v="1476395940"/>
    <n v="1473782592"/>
    <b v="0"/>
    <n v="163"/>
    <b v="1"/>
    <s v="technology/hardware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n v="21.640147492625371"/>
    <s v="GB"/>
    <s v="GBP"/>
    <n v="1363204800"/>
    <n v="1360551250"/>
    <b v="0"/>
    <n v="339"/>
    <b v="1"/>
    <s v="technology/hardware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n v="169.51724137931035"/>
    <s v="CA"/>
    <s v="CAD"/>
    <n v="1398268773"/>
    <n v="1395676773"/>
    <b v="0"/>
    <n v="58"/>
    <b v="1"/>
    <s v="technology/hardware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n v="161.88210526315791"/>
    <s v="US"/>
    <s v="USD"/>
    <n v="1389812400"/>
    <n v="1386108087"/>
    <b v="0"/>
    <n v="456"/>
    <b v="1"/>
    <s v="technology/hardware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n v="493.13333333333333"/>
    <s v="US"/>
    <s v="USD"/>
    <n v="1478402804"/>
    <n v="1473218804"/>
    <b v="0"/>
    <n v="15"/>
    <b v="1"/>
    <s v="technology/hardware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n v="22.120418848167539"/>
    <s v="GB"/>
    <s v="GBP"/>
    <n v="1399324717"/>
    <n v="1395436717"/>
    <b v="0"/>
    <n v="191"/>
    <b v="1"/>
    <s v="technology/hardware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n v="1.0333333333333334"/>
    <x v="0"/>
    <n v="18.235294117647058"/>
    <s v="US"/>
    <s v="USD"/>
    <n v="1426117552"/>
    <n v="1423529152"/>
    <b v="0"/>
    <n v="17"/>
    <b v="1"/>
    <s v="technology/hardware"/>
    <x v="2"/>
    <s v="hardware"/>
    <x v="2736"/>
    <x v="2740"/>
  </r>
  <r>
    <n v="2741"/>
    <s v="Mrs. Brown and Her Lost Puppy."/>
    <s v="Help me publish my 1st children's book as an aspiring author!"/>
    <n v="8000"/>
    <n v="35"/>
    <n v="4.3750000000000004E-3"/>
    <x v="2"/>
    <n v="8.75"/>
    <s v="US"/>
    <s v="USD"/>
    <n v="1413770820"/>
    <n v="1412005602"/>
    <b v="0"/>
    <n v="4"/>
    <b v="0"/>
    <s v="publishing/children's books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n v="0.29239999999999999"/>
    <x v="2"/>
    <n v="40.611111111111114"/>
    <s v="US"/>
    <s v="USD"/>
    <n v="1337102187"/>
    <n v="1335892587"/>
    <b v="0"/>
    <n v="18"/>
    <b v="0"/>
    <s v="publishing/children's books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n v="0"/>
    <x v="2"/>
    <e v="#DIV/0!"/>
    <s v="US"/>
    <s v="USD"/>
    <n v="1476863607"/>
    <n v="1474271607"/>
    <b v="0"/>
    <n v="0"/>
    <b v="0"/>
    <s v="publishing/children's books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n v="37.954545454545453"/>
    <s v="US"/>
    <s v="USD"/>
    <n v="1330478998"/>
    <n v="1327886998"/>
    <b v="0"/>
    <n v="22"/>
    <b v="0"/>
    <s v="publishing/children's books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n v="35.734693877551024"/>
    <s v="US"/>
    <s v="USD"/>
    <n v="1342309368"/>
    <n v="1337125368"/>
    <b v="0"/>
    <n v="49"/>
    <b v="0"/>
    <s v="publishing/children's books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n v="42.157894736842103"/>
    <s v="US"/>
    <s v="USD"/>
    <n v="1409337911"/>
    <n v="1406745911"/>
    <b v="0"/>
    <n v="19"/>
    <b v="0"/>
    <s v="publishing/children's books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n v="35"/>
    <s v="US"/>
    <s v="USD"/>
    <n v="1339816200"/>
    <n v="1337095997"/>
    <b v="0"/>
    <n v="4"/>
    <b v="0"/>
    <s v="publishing/children's books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n v="1.06E-2"/>
    <x v="2"/>
    <n v="13.25"/>
    <s v="US"/>
    <s v="USD"/>
    <n v="1472835802"/>
    <n v="1470243802"/>
    <b v="0"/>
    <n v="4"/>
    <b v="0"/>
    <s v="publishing/children's books"/>
    <x v="3"/>
    <s v="children's books"/>
    <x v="2744"/>
    <x v="2748"/>
  </r>
  <r>
    <n v="2749"/>
    <s v="A Tree is a Tree, no matter what you see.  CHILDREN'S BOOK"/>
    <s v="Self-publishing my children's book."/>
    <n v="10000"/>
    <n v="110"/>
    <n v="1.0999999999999999E-2"/>
    <x v="2"/>
    <n v="55"/>
    <s v="US"/>
    <s v="USD"/>
    <n v="1428171037"/>
    <n v="1425582637"/>
    <b v="0"/>
    <n v="2"/>
    <b v="0"/>
    <s v="publishing/children's books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n v="0"/>
    <x v="2"/>
    <e v="#DIV/0!"/>
    <s v="US"/>
    <s v="USD"/>
    <n v="1341086400"/>
    <n v="1340055345"/>
    <b v="0"/>
    <n v="0"/>
    <b v="0"/>
    <s v="publishing/children's books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e v="#DIV/0!"/>
    <s v="US"/>
    <s v="USD"/>
    <n v="1403039842"/>
    <n v="1397855842"/>
    <b v="0"/>
    <n v="0"/>
    <b v="0"/>
    <s v="publishing/children's books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n v="39.285714285714285"/>
    <s v="US"/>
    <s v="USD"/>
    <n v="1324232504"/>
    <n v="1320776504"/>
    <b v="0"/>
    <n v="14"/>
    <b v="0"/>
    <s v="publishing/children's books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n v="47.5"/>
    <s v="US"/>
    <s v="USD"/>
    <n v="1346017023"/>
    <n v="1343425023"/>
    <b v="0"/>
    <n v="8"/>
    <b v="0"/>
    <s v="publishing/children's books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e v="#DIV/0!"/>
    <s v="US"/>
    <s v="USD"/>
    <n v="1410448551"/>
    <n v="1407856551"/>
    <b v="0"/>
    <n v="0"/>
    <b v="0"/>
    <s v="publishing/children's books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n v="17.333333333333332"/>
    <s v="IE"/>
    <s v="EUR"/>
    <n v="1428519527"/>
    <n v="1425927527"/>
    <b v="0"/>
    <n v="15"/>
    <b v="0"/>
    <s v="publishing/children's books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n v="31.757575757575758"/>
    <s v="US"/>
    <s v="USD"/>
    <n v="1389476201"/>
    <n v="1386884201"/>
    <b v="0"/>
    <n v="33"/>
    <b v="0"/>
    <s v="publishing/children's books"/>
    <x v="3"/>
    <s v="children's books"/>
    <x v="2752"/>
    <x v="2756"/>
  </r>
  <r>
    <n v="2757"/>
    <s v="C is for Crooked"/>
    <s v="A children's letter book that Lampoons Hillary Clinton"/>
    <n v="1500"/>
    <n v="10"/>
    <n v="6.6666666666666671E-3"/>
    <x v="2"/>
    <n v="5"/>
    <s v="US"/>
    <s v="USD"/>
    <n v="1470498332"/>
    <n v="1469202332"/>
    <b v="0"/>
    <n v="2"/>
    <b v="0"/>
    <s v="publishing/children's books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n v="39"/>
    <s v="AU"/>
    <s v="AUD"/>
    <n v="1476095783"/>
    <n v="1474886183"/>
    <b v="0"/>
    <n v="6"/>
    <b v="0"/>
    <s v="publishing/children's books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n v="52.5"/>
    <s v="AU"/>
    <s v="AUD"/>
    <n v="1468658866"/>
    <n v="1464943666"/>
    <b v="0"/>
    <n v="2"/>
    <b v="0"/>
    <s v="publishing/children's books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e v="#DIV/0!"/>
    <s v="GB"/>
    <s v="GBP"/>
    <n v="1371726258"/>
    <n v="1369134258"/>
    <b v="0"/>
    <n v="0"/>
    <b v="0"/>
    <s v="publishing/children's books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n v="9"/>
    <s v="US"/>
    <s v="USD"/>
    <n v="1357176693"/>
    <n v="1354584693"/>
    <b v="0"/>
    <n v="4"/>
    <b v="0"/>
    <s v="publishing/children's books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n v="25"/>
    <s v="US"/>
    <s v="USD"/>
    <n v="1332114795"/>
    <n v="1326934395"/>
    <b v="0"/>
    <n v="1"/>
    <b v="0"/>
    <s v="publishing/children's books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n v="2.2842639593908631E-3"/>
    <x v="2"/>
    <n v="30"/>
    <s v="US"/>
    <s v="USD"/>
    <n v="1369403684"/>
    <n v="1365515684"/>
    <b v="0"/>
    <n v="3"/>
    <b v="0"/>
    <s v="publishing/children's books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n v="11.25"/>
    <s v="US"/>
    <s v="USD"/>
    <n v="1338404400"/>
    <n v="1335855631"/>
    <b v="0"/>
    <n v="4"/>
    <b v="0"/>
    <s v="publishing/children's books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e v="#DIV/0!"/>
    <s v="US"/>
    <s v="USD"/>
    <n v="1351432428"/>
    <n v="1350050028"/>
    <b v="0"/>
    <n v="0"/>
    <b v="0"/>
    <s v="publishing/children's books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n v="0.02"/>
    <x v="2"/>
    <n v="25"/>
    <s v="US"/>
    <s v="USD"/>
    <n v="1313078518"/>
    <n v="1310486518"/>
    <b v="0"/>
    <n v="4"/>
    <b v="0"/>
    <s v="publishing/children's books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n v="8.5000000000000006E-3"/>
    <x v="2"/>
    <n v="11.333333333333334"/>
    <s v="CA"/>
    <s v="CAD"/>
    <n v="1439766050"/>
    <n v="1434582050"/>
    <b v="0"/>
    <n v="3"/>
    <b v="0"/>
    <s v="publishing/children's books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n v="29.470588235294116"/>
    <s v="US"/>
    <s v="USD"/>
    <n v="1333028723"/>
    <n v="1330440323"/>
    <b v="0"/>
    <n v="34"/>
    <b v="0"/>
    <s v="publishing/children's books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n v="1"/>
    <s v="GB"/>
    <s v="GBP"/>
    <n v="1401997790"/>
    <n v="1397677790"/>
    <b v="0"/>
    <n v="2"/>
    <b v="0"/>
    <s v="publishing/children's books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n v="63.098484848484851"/>
    <s v="US"/>
    <s v="USD"/>
    <n v="1395158130"/>
    <n v="1392569730"/>
    <b v="0"/>
    <n v="33"/>
    <b v="0"/>
    <s v="publishing/children's books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e v="#DIV/0!"/>
    <s v="US"/>
    <s v="USD"/>
    <n v="1359738000"/>
    <n v="1355489140"/>
    <b v="0"/>
    <n v="0"/>
    <b v="0"/>
    <s v="publishing/children's books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e v="#DIV/0!"/>
    <s v="US"/>
    <s v="USD"/>
    <n v="1381006294"/>
    <n v="1379710294"/>
    <b v="0"/>
    <n v="0"/>
    <b v="0"/>
    <s v="publishing/children's books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n v="1"/>
    <s v="CA"/>
    <s v="CAD"/>
    <n v="1461530721"/>
    <n v="1460666721"/>
    <b v="0"/>
    <n v="1"/>
    <b v="0"/>
    <s v="publishing/children's books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n v="43.846153846153847"/>
    <s v="US"/>
    <s v="USD"/>
    <n v="1362711728"/>
    <n v="1360119728"/>
    <b v="0"/>
    <n v="13"/>
    <b v="0"/>
    <s v="publishing/children's books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n v="75"/>
    <s v="US"/>
    <s v="USD"/>
    <n v="1323994754"/>
    <n v="1321402754"/>
    <b v="0"/>
    <n v="2"/>
    <b v="0"/>
    <s v="publishing/children's books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n v="45.972222222222221"/>
    <s v="US"/>
    <s v="USD"/>
    <n v="1434092876"/>
    <n v="1431414476"/>
    <b v="0"/>
    <n v="36"/>
    <b v="0"/>
    <s v="publishing/children's books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n v="10"/>
    <s v="US"/>
    <s v="USD"/>
    <n v="1437149004"/>
    <n v="1434557004"/>
    <b v="0"/>
    <n v="1"/>
    <b v="0"/>
    <s v="publishing/children's books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n v="93.666666666666671"/>
    <s v="US"/>
    <s v="USD"/>
    <n v="1409009306"/>
    <n v="1406417306"/>
    <b v="0"/>
    <n v="15"/>
    <b v="0"/>
    <s v="publishing/children's books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n v="53"/>
    <s v="US"/>
    <s v="USD"/>
    <n v="1448204621"/>
    <n v="1445609021"/>
    <b v="0"/>
    <n v="1"/>
    <b v="0"/>
    <s v="publishing/children's books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n v="0"/>
    <x v="2"/>
    <e v="#DIV/0!"/>
    <s v="IT"/>
    <s v="EUR"/>
    <n v="1489142688"/>
    <n v="1486550688"/>
    <b v="0"/>
    <n v="0"/>
    <b v="0"/>
    <s v="publishing/children's books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n v="47"/>
    <s v="US"/>
    <s v="USD"/>
    <n v="1423724400"/>
    <n v="1421274954"/>
    <b v="0"/>
    <n v="28"/>
    <b v="1"/>
    <s v="theater/plays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n v="1.2"/>
    <x v="0"/>
    <n v="66.666666666666671"/>
    <s v="US"/>
    <s v="USD"/>
    <n v="1424149140"/>
    <n v="1421964718"/>
    <b v="0"/>
    <n v="18"/>
    <b v="1"/>
    <s v="theater/plays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n v="18.770491803278688"/>
    <s v="GB"/>
    <s v="GBP"/>
    <n v="1429793446"/>
    <n v="1428583846"/>
    <b v="0"/>
    <n v="61"/>
    <b v="1"/>
    <s v="theater/plays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n v="66.111111111111114"/>
    <s v="US"/>
    <s v="USD"/>
    <n v="1414608843"/>
    <n v="1412794443"/>
    <b v="0"/>
    <n v="108"/>
    <b v="1"/>
    <s v="theater/plays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n v="1.0468"/>
    <x v="0"/>
    <n v="36.859154929577464"/>
    <s v="US"/>
    <s v="USD"/>
    <n v="1470430800"/>
    <n v="1467865967"/>
    <b v="0"/>
    <n v="142"/>
    <b v="1"/>
    <s v="theater/plays"/>
    <x v="1"/>
    <s v="plays"/>
    <x v="2781"/>
    <x v="2785"/>
  </r>
  <r>
    <n v="2786"/>
    <s v="Fierce"/>
    <s v="A heart-melting farce about sex, art and the lovelorn lay-abouts of London-town."/>
    <n v="2500"/>
    <n v="2946"/>
    <n v="1.1783999999999999"/>
    <x v="0"/>
    <n v="39.810810810810814"/>
    <s v="GB"/>
    <s v="GBP"/>
    <n v="1404913180"/>
    <n v="1403703580"/>
    <b v="0"/>
    <n v="74"/>
    <b v="1"/>
    <s v="theater/plays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n v="31.5"/>
    <s v="US"/>
    <s v="USD"/>
    <n v="1405658752"/>
    <n v="1403066752"/>
    <b v="0"/>
    <n v="38"/>
    <b v="1"/>
    <s v="theater/plays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n v="1.0249999999999999"/>
    <x v="0"/>
    <n v="102.5"/>
    <s v="US"/>
    <s v="USD"/>
    <n v="1469811043"/>
    <n v="1467219043"/>
    <b v="0"/>
    <n v="20"/>
    <b v="1"/>
    <s v="theater/plays"/>
    <x v="1"/>
    <s v="plays"/>
    <x v="2784"/>
    <x v="2788"/>
  </r>
  <r>
    <n v="2789"/>
    <s v="The Adventurers Club"/>
    <s v="BNT's Biggest Adventure So Far: Our 2015 full length production!"/>
    <n v="3000"/>
    <n v="3035"/>
    <n v="1.0116666666666667"/>
    <x v="0"/>
    <n v="126.45833333333333"/>
    <s v="US"/>
    <s v="USD"/>
    <n v="1426132800"/>
    <n v="1424477934"/>
    <b v="0"/>
    <n v="24"/>
    <b v="1"/>
    <s v="theater/plays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n v="47.878787878787875"/>
    <s v="US"/>
    <s v="USD"/>
    <n v="1423693903"/>
    <n v="1421101903"/>
    <b v="0"/>
    <n v="66"/>
    <b v="1"/>
    <s v="theater/plays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n v="73.214285714285708"/>
    <s v="US"/>
    <s v="USD"/>
    <n v="1473393600"/>
    <n v="1470778559"/>
    <b v="0"/>
    <n v="28"/>
    <b v="1"/>
    <s v="theater/plays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n v="89.666666666666671"/>
    <s v="US"/>
    <s v="USD"/>
    <n v="1439357559"/>
    <n v="1435469559"/>
    <b v="0"/>
    <n v="24"/>
    <b v="1"/>
    <s v="theater/plays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n v="151.4623287671233"/>
    <s v="AU"/>
    <s v="AUD"/>
    <n v="1437473005"/>
    <n v="1434881005"/>
    <b v="0"/>
    <n v="73"/>
    <b v="1"/>
    <s v="theater/plays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n v="25"/>
    <s v="GB"/>
    <s v="GBP"/>
    <n v="1457031600"/>
    <n v="1455640559"/>
    <b v="0"/>
    <n v="3"/>
    <b v="1"/>
    <s v="theater/plays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n v="36.5"/>
    <s v="US"/>
    <s v="USD"/>
    <n v="1402095600"/>
    <n v="1400675841"/>
    <b v="0"/>
    <n v="20"/>
    <b v="1"/>
    <s v="theater/plays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n v="1.155"/>
    <x v="0"/>
    <n v="44"/>
    <s v="GB"/>
    <s v="GBP"/>
    <n v="1404564028"/>
    <n v="1401972028"/>
    <b v="0"/>
    <n v="21"/>
    <b v="1"/>
    <s v="theater/plays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n v="87.357553191489373"/>
    <s v="GB"/>
    <s v="GBP"/>
    <n v="1404858840"/>
    <n v="1402266840"/>
    <b v="0"/>
    <n v="94"/>
    <b v="1"/>
    <s v="theater/plays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n v="36.474820143884891"/>
    <s v="GB"/>
    <s v="GBP"/>
    <n v="1438358400"/>
    <n v="1437063121"/>
    <b v="0"/>
    <n v="139"/>
    <b v="1"/>
    <s v="theater/plays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n v="44.859538461538463"/>
    <s v="GB"/>
    <s v="GBP"/>
    <n v="1466179200"/>
    <n v="1463466070"/>
    <b v="0"/>
    <n v="130"/>
    <b v="1"/>
    <s v="theater/plays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n v="42.903225806451616"/>
    <s v="GB"/>
    <s v="GBP"/>
    <n v="1420377366"/>
    <n v="1415193366"/>
    <b v="0"/>
    <n v="31"/>
    <b v="1"/>
    <s v="theater/plays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n v="1.3320000000000001"/>
    <x v="0"/>
    <n v="51.230769230769234"/>
    <s v="AU"/>
    <s v="AUD"/>
    <n v="1412938800"/>
    <n v="1411019409"/>
    <b v="0"/>
    <n v="13"/>
    <b v="1"/>
    <s v="theater/plays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n v="33.944444444444443"/>
    <s v="GB"/>
    <s v="GBP"/>
    <n v="1438875107"/>
    <n v="1436283107"/>
    <b v="0"/>
    <n v="90"/>
    <b v="1"/>
    <s v="theater/plays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n v="90.744680851063833"/>
    <s v="US"/>
    <s v="USD"/>
    <n v="1437004800"/>
    <n v="1433295276"/>
    <b v="0"/>
    <n v="141"/>
    <b v="1"/>
    <s v="theater/plays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n v="50"/>
    <s v="GB"/>
    <s v="GBP"/>
    <n v="1411987990"/>
    <n v="1409395990"/>
    <b v="0"/>
    <n v="23"/>
    <b v="1"/>
    <s v="theater/plays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n v="24.444444444444443"/>
    <s v="GB"/>
    <s v="GBP"/>
    <n v="1440245273"/>
    <n v="1438085273"/>
    <b v="0"/>
    <n v="18"/>
    <b v="1"/>
    <s v="theater/plays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n v="1.121"/>
    <x v="0"/>
    <n v="44.25"/>
    <s v="GB"/>
    <s v="GBP"/>
    <n v="1438772400"/>
    <n v="1435645490"/>
    <b v="0"/>
    <n v="76"/>
    <b v="1"/>
    <s v="theater/plays"/>
    <x v="1"/>
    <s v="plays"/>
    <x v="2802"/>
    <x v="2806"/>
  </r>
  <r>
    <n v="2807"/>
    <s v="The Commission Theatre Co."/>
    <s v="Bringing Shakespeare back to the Playwrights"/>
    <n v="5000"/>
    <n v="6300"/>
    <n v="1.26"/>
    <x v="0"/>
    <n v="67.741935483870961"/>
    <s v="US"/>
    <s v="USD"/>
    <n v="1435611438"/>
    <n v="1433019438"/>
    <b v="0"/>
    <n v="93"/>
    <b v="1"/>
    <s v="theater/plays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n v="65.376811594202906"/>
    <s v="US"/>
    <s v="USD"/>
    <n v="1440274735"/>
    <n v="1437682735"/>
    <b v="0"/>
    <n v="69"/>
    <b v="1"/>
    <s v="theater/plays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n v="121.9047619047619"/>
    <s v="US"/>
    <s v="USD"/>
    <n v="1459348740"/>
    <n v="1458647725"/>
    <b v="0"/>
    <n v="21"/>
    <b v="1"/>
    <s v="theater/plays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n v="47.456140350877192"/>
    <s v="US"/>
    <s v="USD"/>
    <n v="1401595140"/>
    <n v="1398828064"/>
    <b v="0"/>
    <n v="57"/>
    <b v="1"/>
    <s v="theater/plays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n v="92.842592592592595"/>
    <s v="GB"/>
    <s v="GBP"/>
    <n v="1424692503"/>
    <n v="1422100503"/>
    <b v="0"/>
    <n v="108"/>
    <b v="1"/>
    <s v="theater/plays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n v="68.253012048192772"/>
    <s v="CA"/>
    <s v="CAD"/>
    <n v="1428292800"/>
    <n v="1424368298"/>
    <b v="0"/>
    <n v="83"/>
    <b v="1"/>
    <s v="theater/plays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n v="37.209583333333335"/>
    <s v="US"/>
    <s v="USD"/>
    <n v="1481737761"/>
    <n v="1479577761"/>
    <b v="0"/>
    <n v="96"/>
    <b v="1"/>
    <s v="theater/plays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n v="25.25"/>
    <s v="GB"/>
    <s v="GBP"/>
    <n v="1431164115"/>
    <n v="1428572115"/>
    <b v="0"/>
    <n v="64"/>
    <b v="1"/>
    <s v="theater/plays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n v="2.42"/>
    <x v="0"/>
    <n v="43.214285714285715"/>
    <s v="CA"/>
    <s v="CAD"/>
    <n v="1470595109"/>
    <n v="1468003109"/>
    <b v="0"/>
    <n v="14"/>
    <b v="1"/>
    <s v="theater/plays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n v="25.130177514792898"/>
    <s v="GB"/>
    <s v="GBP"/>
    <n v="1438531200"/>
    <n v="1435921992"/>
    <b v="0"/>
    <n v="169"/>
    <b v="1"/>
    <s v="theater/plays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n v="23.636363636363637"/>
    <s v="GB"/>
    <s v="GBP"/>
    <n v="1425136462"/>
    <n v="1421680462"/>
    <b v="0"/>
    <n v="33"/>
    <b v="1"/>
    <s v="theater/plays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n v="1.0603"/>
    <x v="0"/>
    <n v="103.95098039215686"/>
    <s v="US"/>
    <s v="USD"/>
    <n v="1443018086"/>
    <n v="1441290086"/>
    <b v="0"/>
    <n v="102"/>
    <b v="1"/>
    <s v="theater/plays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n v="50.384615384615387"/>
    <s v="GB"/>
    <s v="GBP"/>
    <n v="1434285409"/>
    <n v="1431693409"/>
    <b v="0"/>
    <n v="104"/>
    <b v="1"/>
    <s v="theater/plays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n v="13.6"/>
    <s v="GB"/>
    <s v="GBP"/>
    <n v="1456444800"/>
    <n v="1454337589"/>
    <b v="0"/>
    <n v="20"/>
    <b v="1"/>
    <s v="theater/plays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n v="28.571428571428573"/>
    <s v="GB"/>
    <s v="GBP"/>
    <n v="1411510135"/>
    <n v="1408918135"/>
    <b v="0"/>
    <n v="35"/>
    <b v="1"/>
    <s v="theater/plays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n v="63.829787234042556"/>
    <s v="US"/>
    <s v="USD"/>
    <n v="1427469892"/>
    <n v="1424881492"/>
    <b v="0"/>
    <n v="94"/>
    <b v="1"/>
    <s v="theater/plays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n v="8.8571428571428577"/>
    <s v="GB"/>
    <s v="GBP"/>
    <n v="1427842740"/>
    <n v="1425428206"/>
    <b v="0"/>
    <n v="14"/>
    <b v="1"/>
    <s v="theater/plays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n v="1.1692307692307693"/>
    <x v="0"/>
    <n v="50.666666666666664"/>
    <s v="US"/>
    <s v="USD"/>
    <n v="1434159780"/>
    <n v="1431412196"/>
    <b v="0"/>
    <n v="15"/>
    <b v="1"/>
    <s v="theater/plays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n v="60.784313725490193"/>
    <s v="GB"/>
    <s v="GBP"/>
    <n v="1449255686"/>
    <n v="1446663686"/>
    <b v="0"/>
    <n v="51"/>
    <b v="1"/>
    <s v="theater/plays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n v="113.42105263157895"/>
    <s v="US"/>
    <s v="USD"/>
    <n v="1436511600"/>
    <n v="1434415812"/>
    <b v="0"/>
    <n v="19"/>
    <b v="1"/>
    <s v="theater/plays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n v="104.56521739130434"/>
    <s v="US"/>
    <s v="USD"/>
    <n v="1464971400"/>
    <n v="1462379066"/>
    <b v="0"/>
    <n v="23"/>
    <b v="1"/>
    <s v="theater/plays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n v="98.30927835051547"/>
    <s v="GB"/>
    <s v="GBP"/>
    <n v="1443826800"/>
    <n v="1441606869"/>
    <b v="0"/>
    <n v="97"/>
    <b v="1"/>
    <s v="theater/plays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n v="35.039473684210527"/>
    <s v="GB"/>
    <s v="GBP"/>
    <n v="1464863118"/>
    <n v="1462443918"/>
    <b v="0"/>
    <n v="76"/>
    <b v="1"/>
    <s v="theater/plays"/>
    <x v="1"/>
    <s v="plays"/>
    <x v="2825"/>
    <x v="2829"/>
  </r>
  <r>
    <n v="2830"/>
    <s v="Nakhtik and Avalon"/>
    <s v="Avalon is a new South African Township play and Nakhtik is a  danced political lecture."/>
    <n v="3000"/>
    <n v="3000"/>
    <n v="1"/>
    <x v="0"/>
    <n v="272.72727272727275"/>
    <s v="US"/>
    <s v="USD"/>
    <n v="1399867140"/>
    <n v="1398802148"/>
    <b v="0"/>
    <n v="11"/>
    <b v="1"/>
    <s v="theater/plays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n v="1.1066666666666667"/>
    <x v="0"/>
    <n v="63.846153846153847"/>
    <s v="US"/>
    <s v="USD"/>
    <n v="1437076070"/>
    <n v="1434484070"/>
    <b v="0"/>
    <n v="52"/>
    <b v="1"/>
    <s v="theater/plays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n v="30.189368421052631"/>
    <s v="GB"/>
    <s v="GBP"/>
    <n v="1416780000"/>
    <n v="1414342894"/>
    <b v="0"/>
    <n v="95"/>
    <b v="1"/>
    <s v="theater/plays"/>
    <x v="1"/>
    <s v="plays"/>
    <x v="2828"/>
    <x v="2832"/>
  </r>
  <r>
    <n v="2833"/>
    <s v="Star Man Rocket Man"/>
    <s v="A new play about exploring outer space"/>
    <n v="2700"/>
    <n v="2923"/>
    <n v="1.0825925925925926"/>
    <x v="0"/>
    <n v="83.51428571428572"/>
    <s v="US"/>
    <s v="USD"/>
    <n v="1444528800"/>
    <n v="1442804633"/>
    <b v="0"/>
    <n v="35"/>
    <b v="1"/>
    <s v="theater/plays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n v="64.761904761904759"/>
    <s v="GB"/>
    <s v="GBP"/>
    <n v="1422658930"/>
    <n v="1421362930"/>
    <b v="0"/>
    <n v="21"/>
    <b v="1"/>
    <s v="theater/plays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n v="20.118172043010752"/>
    <s v="GB"/>
    <s v="GBP"/>
    <n v="1449273600"/>
    <n v="1446742417"/>
    <b v="0"/>
    <n v="93"/>
    <b v="1"/>
    <s v="theater/plays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n v="44.090909090909093"/>
    <s v="US"/>
    <s v="USD"/>
    <n v="1487393940"/>
    <n v="1484115418"/>
    <b v="0"/>
    <n v="11"/>
    <b v="1"/>
    <s v="theater/plays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n v="40.476190476190474"/>
    <s v="CA"/>
    <s v="CAD"/>
    <n v="1449701284"/>
    <n v="1446241684"/>
    <b v="0"/>
    <n v="21"/>
    <b v="1"/>
    <s v="theater/plays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n v="44.537037037037038"/>
    <s v="US"/>
    <s v="USD"/>
    <n v="1407967200"/>
    <n v="1406039696"/>
    <b v="0"/>
    <n v="54"/>
    <b v="1"/>
    <s v="theater/plays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n v="125.80645161290323"/>
    <s v="US"/>
    <s v="USD"/>
    <n v="1408942740"/>
    <n v="1406958354"/>
    <b v="0"/>
    <n v="31"/>
    <b v="1"/>
    <s v="theater/plays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n v="19.696969696969695"/>
    <s v="GB"/>
    <s v="GBP"/>
    <n v="1426698000"/>
    <n v="1424825479"/>
    <b v="0"/>
    <n v="132"/>
    <b v="1"/>
    <s v="theater/plays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n v="10"/>
    <s v="GB"/>
    <s v="GBP"/>
    <n v="1450032297"/>
    <n v="1444844697"/>
    <b v="0"/>
    <n v="1"/>
    <b v="0"/>
    <s v="theater/plays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e v="#DIV/0!"/>
    <s v="GB"/>
    <s v="GBP"/>
    <n v="1403348400"/>
    <n v="1401058295"/>
    <b v="0"/>
    <n v="0"/>
    <b v="0"/>
    <s v="theater/plays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e v="#DIV/0!"/>
    <s v="US"/>
    <s v="USD"/>
    <n v="1465790400"/>
    <n v="1462210950"/>
    <b v="0"/>
    <n v="0"/>
    <b v="0"/>
    <s v="theater/plays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n v="30"/>
    <s v="AT"/>
    <s v="EUR"/>
    <n v="1483535180"/>
    <n v="1480943180"/>
    <b v="0"/>
    <n v="1"/>
    <b v="0"/>
    <s v="theater/plays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n v="60.666666666666664"/>
    <s v="US"/>
    <s v="USD"/>
    <n v="1433723033"/>
    <n v="1428539033"/>
    <b v="0"/>
    <n v="39"/>
    <b v="0"/>
    <s v="theater/plays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e v="#DIV/0!"/>
    <s v="US"/>
    <s v="USD"/>
    <n v="1432917394"/>
    <n v="1429029394"/>
    <b v="0"/>
    <n v="0"/>
    <b v="0"/>
    <s v="theater/plays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n v="0"/>
    <x v="2"/>
    <e v="#DIV/0!"/>
    <s v="US"/>
    <s v="USD"/>
    <n v="1464031265"/>
    <n v="1458847265"/>
    <b v="0"/>
    <n v="0"/>
    <b v="0"/>
    <s v="theater/plays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n v="23.333333333333332"/>
    <s v="US"/>
    <s v="USD"/>
    <n v="1432913659"/>
    <n v="1430321659"/>
    <b v="0"/>
    <n v="3"/>
    <b v="0"/>
    <s v="theater/plays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n v="0.01"/>
    <x v="2"/>
    <n v="5"/>
    <s v="GB"/>
    <s v="GBP"/>
    <n v="1461406600"/>
    <n v="1458814600"/>
    <b v="0"/>
    <n v="1"/>
    <b v="0"/>
    <s v="theater/plays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n v="23.923076923076923"/>
    <s v="US"/>
    <s v="USD"/>
    <n v="1409962211"/>
    <n v="1407370211"/>
    <b v="0"/>
    <n v="13"/>
    <b v="0"/>
    <s v="theater/plays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e v="#DIV/0!"/>
    <s v="IE"/>
    <s v="EUR"/>
    <n v="1454109420"/>
    <n v="1453334629"/>
    <b v="0"/>
    <n v="0"/>
    <b v="0"/>
    <s v="theater/plays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n v="1.9E-2"/>
    <x v="2"/>
    <n v="15.833333333333334"/>
    <s v="US"/>
    <s v="USD"/>
    <n v="1403312703"/>
    <n v="1400720703"/>
    <b v="0"/>
    <n v="6"/>
    <b v="0"/>
    <s v="theater/plays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e v="#DIV/0!"/>
    <s v="CA"/>
    <s v="CAD"/>
    <n v="1410669297"/>
    <n v="1405485297"/>
    <b v="0"/>
    <n v="0"/>
    <b v="0"/>
    <s v="theater/plays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n v="29.785714285714285"/>
    <s v="GB"/>
    <s v="GBP"/>
    <n v="1431018719"/>
    <n v="1429290719"/>
    <b v="0"/>
    <n v="14"/>
    <b v="0"/>
    <s v="theater/plays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n v="60"/>
    <s v="US"/>
    <s v="USD"/>
    <n v="1454110440"/>
    <n v="1451607071"/>
    <b v="0"/>
    <n v="5"/>
    <b v="0"/>
    <s v="theater/plays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n v="24.333333333333332"/>
    <s v="US"/>
    <s v="USD"/>
    <n v="1439069640"/>
    <n v="1433897647"/>
    <b v="0"/>
    <n v="6"/>
    <b v="0"/>
    <s v="theater/plays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n v="500"/>
    <s v="MX"/>
    <s v="MXN"/>
    <n v="1487613600"/>
    <n v="1482444295"/>
    <b v="0"/>
    <n v="15"/>
    <b v="0"/>
    <s v="theater/plays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n v="0"/>
    <x v="2"/>
    <e v="#DIV/0!"/>
    <s v="NL"/>
    <s v="EUR"/>
    <n v="1417778880"/>
    <n v="1415711095"/>
    <b v="0"/>
    <n v="0"/>
    <b v="0"/>
    <s v="theater/plays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n v="1.7500000000000002E-2"/>
    <x v="2"/>
    <n v="35"/>
    <s v="AU"/>
    <s v="AUD"/>
    <n v="1444984904"/>
    <n v="1439800904"/>
    <b v="0"/>
    <n v="1"/>
    <b v="0"/>
    <s v="theater/plays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n v="29.555555555555557"/>
    <s v="US"/>
    <s v="USD"/>
    <n v="1466363576"/>
    <n v="1461179576"/>
    <b v="0"/>
    <n v="9"/>
    <b v="0"/>
    <s v="theater/plays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n v="0.32"/>
    <x v="2"/>
    <n v="26.666666666666668"/>
    <s v="AU"/>
    <s v="AUD"/>
    <n v="1443103848"/>
    <n v="1441894248"/>
    <b v="0"/>
    <n v="3"/>
    <b v="0"/>
    <s v="theater/plays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n v="18.333333333333332"/>
    <s v="US"/>
    <s v="USD"/>
    <n v="1403636229"/>
    <n v="1401044229"/>
    <b v="0"/>
    <n v="3"/>
    <b v="0"/>
    <s v="theater/plays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n v="20"/>
    <s v="US"/>
    <s v="USD"/>
    <n v="1410279123"/>
    <n v="1405095123"/>
    <b v="0"/>
    <n v="1"/>
    <b v="0"/>
    <s v="theater/plays"/>
    <x v="1"/>
    <s v="plays"/>
    <x v="2859"/>
    <x v="2863"/>
  </r>
  <r>
    <n v="2864"/>
    <s v="'Haunting Julia' by Alan Ayckbourn"/>
    <s v="Accessible, original theatre for all!"/>
    <n v="2500"/>
    <n v="40"/>
    <n v="1.6E-2"/>
    <x v="2"/>
    <n v="13.333333333333334"/>
    <s v="GB"/>
    <s v="GBP"/>
    <n v="1437139080"/>
    <n v="1434552207"/>
    <b v="0"/>
    <n v="3"/>
    <b v="0"/>
    <s v="theater/plays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n v="0"/>
    <x v="2"/>
    <e v="#DIV/0!"/>
    <s v="US"/>
    <s v="USD"/>
    <n v="1420512259"/>
    <n v="1415328259"/>
    <b v="0"/>
    <n v="0"/>
    <b v="0"/>
    <s v="theater/plays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n v="22.5"/>
    <s v="US"/>
    <s v="USD"/>
    <n v="1476482400"/>
    <n v="1473893721"/>
    <b v="0"/>
    <n v="2"/>
    <b v="0"/>
    <s v="theater/plays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n v="50.4"/>
    <s v="US"/>
    <s v="USD"/>
    <n v="1467604800"/>
    <n v="1465533672"/>
    <b v="0"/>
    <n v="10"/>
    <b v="0"/>
    <s v="theater/plays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n v="105.02933333333334"/>
    <s v="US"/>
    <s v="USD"/>
    <n v="1475697054"/>
    <n v="1473105054"/>
    <b v="0"/>
    <n v="60"/>
    <b v="0"/>
    <s v="theater/plays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n v="35.4"/>
    <s v="US"/>
    <s v="USD"/>
    <n v="1468937681"/>
    <n v="1466345681"/>
    <b v="0"/>
    <n v="5"/>
    <b v="0"/>
    <s v="theater/plays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n v="83.333333333333329"/>
    <s v="US"/>
    <s v="USD"/>
    <n v="1400301165"/>
    <n v="1397709165"/>
    <b v="0"/>
    <n v="9"/>
    <b v="0"/>
    <s v="theater/plays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n v="35.92307692307692"/>
    <s v="US"/>
    <s v="USD"/>
    <n v="1419183813"/>
    <n v="1417455813"/>
    <b v="0"/>
    <n v="13"/>
    <b v="0"/>
    <s v="theater/plays"/>
    <x v="1"/>
    <s v="plays"/>
    <x v="2867"/>
    <x v="2871"/>
  </r>
  <r>
    <n v="2872"/>
    <s v="Loud Arts"/>
    <s v="Local Theatre group in Loudoun County, Virginia. Looking for funds to start producing shows!"/>
    <n v="3000"/>
    <n v="0"/>
    <n v="0"/>
    <x v="2"/>
    <e v="#DIV/0!"/>
    <s v="US"/>
    <s v="USD"/>
    <n v="1434768438"/>
    <n v="1429584438"/>
    <b v="0"/>
    <n v="0"/>
    <b v="0"/>
    <s v="theater/plays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n v="119.125"/>
    <s v="US"/>
    <s v="USD"/>
    <n v="1422473831"/>
    <n v="1419881831"/>
    <b v="0"/>
    <n v="8"/>
    <b v="0"/>
    <s v="theater/plays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n v="90.333333333333329"/>
    <s v="US"/>
    <s v="USD"/>
    <n v="1484684186"/>
    <n v="1482092186"/>
    <b v="0"/>
    <n v="3"/>
    <b v="0"/>
    <s v="theater/plays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n v="2.3333333333333335"/>
    <s v="US"/>
    <s v="USD"/>
    <n v="1462417493"/>
    <n v="1459825493"/>
    <b v="0"/>
    <n v="3"/>
    <b v="0"/>
    <s v="theater/plays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e v="#DIV/0!"/>
    <s v="US"/>
    <s v="USD"/>
    <n v="1437069079"/>
    <n v="1434477079"/>
    <b v="0"/>
    <n v="0"/>
    <b v="0"/>
    <s v="theater/plays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n v="108.33333333333333"/>
    <s v="US"/>
    <s v="USD"/>
    <n v="1480525200"/>
    <n v="1477781724"/>
    <b v="0"/>
    <n v="6"/>
    <b v="0"/>
    <s v="theater/plays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n v="15.75"/>
    <s v="GB"/>
    <s v="GBP"/>
    <n v="1435934795"/>
    <n v="1430750795"/>
    <b v="0"/>
    <n v="4"/>
    <b v="0"/>
    <s v="theater/plays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n v="29"/>
    <s v="US"/>
    <s v="USD"/>
    <n v="1453310661"/>
    <n v="1450718661"/>
    <b v="0"/>
    <n v="1"/>
    <b v="0"/>
    <s v="theater/plays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n v="96.551724137931032"/>
    <s v="US"/>
    <s v="USD"/>
    <n v="1440090300"/>
    <n v="1436305452"/>
    <b v="0"/>
    <n v="29"/>
    <b v="0"/>
    <s v="theater/plays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e v="#DIV/0!"/>
    <s v="US"/>
    <s v="USD"/>
    <n v="1417620036"/>
    <n v="1412432436"/>
    <b v="0"/>
    <n v="0"/>
    <b v="0"/>
    <s v="theater/plays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n v="63"/>
    <s v="US"/>
    <s v="USD"/>
    <n v="1462112318"/>
    <n v="1459520318"/>
    <b v="0"/>
    <n v="4"/>
    <b v="0"/>
    <s v="theater/plays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n v="381.6"/>
    <s v="US"/>
    <s v="USD"/>
    <n v="1454734740"/>
    <n v="1451684437"/>
    <b v="0"/>
    <n v="5"/>
    <b v="0"/>
    <s v="theater/plays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n v="4.1111111111111114E-3"/>
    <x v="2"/>
    <n v="46.25"/>
    <s v="US"/>
    <s v="USD"/>
    <n v="1417800435"/>
    <n v="1415208435"/>
    <b v="0"/>
    <n v="4"/>
    <b v="0"/>
    <s v="theater/plays"/>
    <x v="1"/>
    <s v="plays"/>
    <x v="2880"/>
    <x v="2884"/>
  </r>
  <r>
    <n v="2885"/>
    <s v="The Wedding"/>
    <s v="An historic and proud work of Polish nationalistic literature performed on stage."/>
    <n v="400"/>
    <n v="130"/>
    <n v="0.32500000000000001"/>
    <x v="2"/>
    <n v="26"/>
    <s v="US"/>
    <s v="USD"/>
    <n v="1426294201"/>
    <n v="1423705801"/>
    <b v="0"/>
    <n v="5"/>
    <b v="0"/>
    <s v="theater/plays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n v="10"/>
    <s v="US"/>
    <s v="USD"/>
    <n v="1442635140"/>
    <n v="1442243484"/>
    <b v="0"/>
    <n v="1"/>
    <b v="0"/>
    <s v="theater/plays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n v="5"/>
    <s v="US"/>
    <s v="USD"/>
    <n v="1420971324"/>
    <n v="1418379324"/>
    <b v="0"/>
    <n v="1"/>
    <b v="0"/>
    <s v="theater/plays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e v="#DIV/0!"/>
    <s v="US"/>
    <s v="USD"/>
    <n v="1413608340"/>
    <n v="1412945440"/>
    <b v="0"/>
    <n v="0"/>
    <b v="0"/>
    <s v="theater/plays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n v="81.571428571428569"/>
    <s v="US"/>
    <s v="USD"/>
    <n v="1409344985"/>
    <n v="1406752985"/>
    <b v="0"/>
    <n v="14"/>
    <b v="0"/>
    <s v="theater/plays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n v="7"/>
    <s v="US"/>
    <s v="USD"/>
    <n v="1407553200"/>
    <n v="1405100992"/>
    <b v="0"/>
    <n v="3"/>
    <b v="0"/>
    <s v="theater/plays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n v="27.3"/>
    <s v="US"/>
    <s v="USD"/>
    <n v="1460751128"/>
    <n v="1455570728"/>
    <b v="0"/>
    <n v="10"/>
    <b v="0"/>
    <s v="theater/plays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n v="29.411764705882351"/>
    <s v="US"/>
    <s v="USD"/>
    <n v="1409000400"/>
    <n v="1408381704"/>
    <b v="0"/>
    <n v="17"/>
    <b v="0"/>
    <s v="theater/plays"/>
    <x v="1"/>
    <s v="plays"/>
    <x v="2888"/>
    <x v="2892"/>
  </r>
  <r>
    <n v="2893"/>
    <s v="REDISCOVERING KIA THE PLAY"/>
    <s v="Fundraising for REDISCOVERING KIA THE PLAY"/>
    <n v="5000"/>
    <n v="25"/>
    <n v="5.0000000000000001E-3"/>
    <x v="2"/>
    <n v="12.5"/>
    <s v="US"/>
    <s v="USD"/>
    <n v="1420768800"/>
    <n v="1415644395"/>
    <b v="0"/>
    <n v="2"/>
    <b v="0"/>
    <s v="theater/plays"/>
    <x v="1"/>
    <s v="plays"/>
    <x v="2889"/>
    <x v="2893"/>
  </r>
  <r>
    <n v="2894"/>
    <s v="How Could You Do This To Me (The Stage Play)"/>
    <s v="This Is A Story About A Woman A Man And A Woman"/>
    <n v="50000"/>
    <n v="0"/>
    <n v="0"/>
    <x v="2"/>
    <e v="#DIV/0!"/>
    <s v="US"/>
    <s v="USD"/>
    <n v="1428100815"/>
    <n v="1422920415"/>
    <b v="0"/>
    <n v="0"/>
    <b v="0"/>
    <s v="theater/plays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n v="5.75"/>
    <s v="US"/>
    <s v="USD"/>
    <n v="1403470800"/>
    <n v="1403356792"/>
    <b v="0"/>
    <n v="4"/>
    <b v="0"/>
    <s v="theater/plays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n v="52.083333333333336"/>
    <s v="US"/>
    <s v="USD"/>
    <n v="1481522400"/>
    <n v="1480283321"/>
    <b v="0"/>
    <n v="12"/>
    <b v="0"/>
    <s v="theater/plays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n v="183.33333333333334"/>
    <s v="US"/>
    <s v="USD"/>
    <n v="1444577345"/>
    <n v="1441985458"/>
    <b v="0"/>
    <n v="3"/>
    <b v="0"/>
    <s v="theater/plays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n v="26.333333333333332"/>
    <s v="US"/>
    <s v="USD"/>
    <n v="1446307053"/>
    <n v="1443715053"/>
    <b v="0"/>
    <n v="12"/>
    <b v="0"/>
    <s v="theater/plays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e v="#DIV/0!"/>
    <s v="US"/>
    <s v="USD"/>
    <n v="1469325158"/>
    <n v="1464141158"/>
    <b v="0"/>
    <n v="0"/>
    <b v="0"/>
    <s v="theater/plays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n v="486.42857142857144"/>
    <s v="US"/>
    <s v="USD"/>
    <n v="1407562632"/>
    <n v="1404970632"/>
    <b v="0"/>
    <n v="7"/>
    <b v="0"/>
    <s v="theater/plays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n v="3"/>
    <s v="US"/>
    <s v="USD"/>
    <n v="1423345339"/>
    <n v="1418161339"/>
    <b v="0"/>
    <n v="2"/>
    <b v="0"/>
    <s v="theater/plays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n v="25"/>
    <s v="US"/>
    <s v="USD"/>
    <n v="1440412396"/>
    <n v="1437820396"/>
    <b v="0"/>
    <n v="1"/>
    <b v="0"/>
    <s v="theater/plays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n v="9.75"/>
    <s v="US"/>
    <s v="USD"/>
    <n v="1441771218"/>
    <n v="1436587218"/>
    <b v="0"/>
    <n v="4"/>
    <b v="0"/>
    <s v="theater/plays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n v="18.75"/>
    <s v="GB"/>
    <s v="GBP"/>
    <n v="1415534400"/>
    <n v="1414538031"/>
    <b v="0"/>
    <n v="4"/>
    <b v="0"/>
    <s v="theater/plays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n v="36.588235294117645"/>
    <s v="US"/>
    <s v="USD"/>
    <n v="1473211313"/>
    <n v="1472001713"/>
    <b v="0"/>
    <n v="17"/>
    <b v="0"/>
    <s v="theater/plays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n v="80.714285714285708"/>
    <s v="US"/>
    <s v="USD"/>
    <n v="1438390800"/>
    <n v="1436888066"/>
    <b v="0"/>
    <n v="7"/>
    <b v="0"/>
    <s v="theater/plays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n v="1"/>
    <s v="US"/>
    <s v="USD"/>
    <n v="1463259837"/>
    <n v="1458075837"/>
    <b v="0"/>
    <n v="2"/>
    <b v="0"/>
    <s v="theater/plays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n v="52.8"/>
    <s v="US"/>
    <s v="USD"/>
    <n v="1465407219"/>
    <n v="1462815219"/>
    <b v="0"/>
    <n v="5"/>
    <b v="0"/>
    <s v="theater/plays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n v="20"/>
    <s v="US"/>
    <s v="USD"/>
    <n v="1416944760"/>
    <n v="1413527001"/>
    <b v="0"/>
    <n v="1"/>
    <b v="0"/>
    <s v="theater/plays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n v="1"/>
    <s v="GB"/>
    <s v="GBP"/>
    <n v="1434139887"/>
    <n v="1428955887"/>
    <b v="0"/>
    <n v="1"/>
    <b v="0"/>
    <s v="theater/plays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n v="46.928571428571431"/>
    <s v="US"/>
    <s v="USD"/>
    <n v="1435429626"/>
    <n v="1431973626"/>
    <b v="0"/>
    <n v="14"/>
    <b v="0"/>
    <s v="theater/plays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n v="78.07692307692308"/>
    <s v="US"/>
    <s v="USD"/>
    <n v="1452827374"/>
    <n v="1450235374"/>
    <b v="0"/>
    <n v="26"/>
    <b v="0"/>
    <s v="theater/plays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n v="1"/>
    <s v="US"/>
    <s v="USD"/>
    <n v="1410041339"/>
    <n v="1404857339"/>
    <b v="0"/>
    <n v="2"/>
    <b v="0"/>
    <s v="theater/plays"/>
    <x v="1"/>
    <s v="plays"/>
    <x v="2909"/>
    <x v="2913"/>
  </r>
  <r>
    <n v="2914"/>
    <s v="Hercules the Panto"/>
    <s v="Hercules must complete four challenges in order to meet the father he never knew"/>
    <n v="25000"/>
    <n v="1"/>
    <n v="4.0000000000000003E-5"/>
    <x v="2"/>
    <n v="1"/>
    <s v="GB"/>
    <s v="GBP"/>
    <n v="1426365994"/>
    <n v="1421185594"/>
    <b v="0"/>
    <n v="1"/>
    <b v="0"/>
    <s v="theater/plays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n v="203.66666666666666"/>
    <s v="GB"/>
    <s v="GBP"/>
    <n v="1458117190"/>
    <n v="1455528790"/>
    <b v="0"/>
    <n v="3"/>
    <b v="0"/>
    <s v="theater/plays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n v="20.714285714285715"/>
    <s v="GB"/>
    <s v="GBP"/>
    <n v="1400498789"/>
    <n v="1398511589"/>
    <b v="0"/>
    <n v="7"/>
    <b v="0"/>
    <s v="theater/plays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n v="48.555555555555557"/>
    <s v="US"/>
    <s v="USD"/>
    <n v="1442381847"/>
    <n v="1440826647"/>
    <b v="0"/>
    <n v="9"/>
    <b v="0"/>
    <s v="theater/plays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n v="68.099999999999994"/>
    <s v="US"/>
    <s v="USD"/>
    <n v="1446131207"/>
    <n v="1443712007"/>
    <b v="0"/>
    <n v="20"/>
    <b v="0"/>
    <s v="theater/plays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n v="8.5000000000000006E-2"/>
    <x v="2"/>
    <n v="8.5"/>
    <s v="US"/>
    <s v="USD"/>
    <n v="1407250329"/>
    <n v="1404658329"/>
    <b v="0"/>
    <n v="6"/>
    <b v="0"/>
    <s v="theater/plays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n v="51.615384615384613"/>
    <s v="CA"/>
    <s v="CAD"/>
    <n v="1427306470"/>
    <n v="1424718070"/>
    <b v="0"/>
    <n v="13"/>
    <b v="0"/>
    <s v="theater/plays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n v="43"/>
    <s v="US"/>
    <s v="USD"/>
    <n v="1411679804"/>
    <n v="1409087804"/>
    <b v="0"/>
    <n v="3"/>
    <b v="1"/>
    <s v="theater/musical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n v="83.333333333333329"/>
    <s v="GB"/>
    <s v="GBP"/>
    <n v="1431982727"/>
    <n v="1428094727"/>
    <b v="0"/>
    <n v="6"/>
    <b v="1"/>
    <s v="theater/musical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n v="1"/>
    <x v="0"/>
    <n v="30"/>
    <s v="US"/>
    <s v="USD"/>
    <n v="1422068400"/>
    <n v="1420774779"/>
    <b v="0"/>
    <n v="10"/>
    <b v="1"/>
    <s v="theater/musical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n v="175.51020408163265"/>
    <s v="US"/>
    <s v="USD"/>
    <n v="1431143940"/>
    <n v="1428585710"/>
    <b v="0"/>
    <n v="147"/>
    <b v="1"/>
    <s v="theater/musical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n v="231.66175879396985"/>
    <s v="US"/>
    <s v="USD"/>
    <n v="1410444068"/>
    <n v="1407852068"/>
    <b v="0"/>
    <n v="199"/>
    <b v="1"/>
    <s v="theater/musical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n v="75"/>
    <s v="US"/>
    <s v="USD"/>
    <n v="1424715779"/>
    <n v="1423506179"/>
    <b v="0"/>
    <n v="50"/>
    <b v="1"/>
    <s v="theater/musical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n v="112.14285714285714"/>
    <s v="US"/>
    <s v="USD"/>
    <n v="1405400400"/>
    <n v="1402934629"/>
    <b v="0"/>
    <n v="21"/>
    <b v="1"/>
    <s v="theater/musical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n v="1"/>
    <x v="0"/>
    <n v="41.666666666666664"/>
    <s v="US"/>
    <s v="USD"/>
    <n v="1457135846"/>
    <n v="1454543846"/>
    <b v="0"/>
    <n v="24"/>
    <b v="1"/>
    <s v="theater/musical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n v="255.17343750000001"/>
    <s v="US"/>
    <s v="USD"/>
    <n v="1401024758"/>
    <n v="1398432758"/>
    <b v="0"/>
    <n v="32"/>
    <b v="1"/>
    <s v="theater/musical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n v="162.7741935483871"/>
    <s v="GB"/>
    <s v="GBP"/>
    <n v="1431007264"/>
    <n v="1428415264"/>
    <b v="0"/>
    <n v="62"/>
    <b v="1"/>
    <s v="theater/musical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n v="88.333333333333329"/>
    <s v="CA"/>
    <s v="CAD"/>
    <n v="1410761280"/>
    <n v="1408604363"/>
    <b v="0"/>
    <n v="9"/>
    <b v="1"/>
    <s v="theater/musical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n v="85.736842105263165"/>
    <s v="AU"/>
    <s v="AUD"/>
    <n v="1424516400"/>
    <n v="1421812637"/>
    <b v="0"/>
    <n v="38"/>
    <b v="1"/>
    <s v="theater/musical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n v="47.574074074074076"/>
    <s v="US"/>
    <s v="USD"/>
    <n v="1465081053"/>
    <n v="1462489053"/>
    <b v="0"/>
    <n v="54"/>
    <b v="1"/>
    <s v="theater/musical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n v="1.08"/>
    <x v="0"/>
    <n v="72.972972972972968"/>
    <s v="CA"/>
    <s v="CAD"/>
    <n v="1402845364"/>
    <n v="1400253364"/>
    <b v="0"/>
    <n v="37"/>
    <b v="1"/>
    <s v="theater/musical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n v="90.538461538461533"/>
    <s v="US"/>
    <s v="USD"/>
    <n v="1472490000"/>
    <n v="1467468008"/>
    <b v="0"/>
    <n v="39"/>
    <b v="1"/>
    <s v="theater/musical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n v="37.647058823529413"/>
    <s v="US"/>
    <s v="USD"/>
    <n v="1413176340"/>
    <n v="1412091423"/>
    <b v="0"/>
    <n v="34"/>
    <b v="1"/>
    <s v="theater/musical"/>
    <x v="1"/>
    <s v="musical"/>
    <x v="2932"/>
    <x v="2936"/>
  </r>
  <r>
    <n v="2937"/>
    <s v="UCAS"/>
    <s v="UCAS is a new British musical premiering at the Edinburgh Fringe Festival 2014."/>
    <n v="1500"/>
    <n v="2000"/>
    <n v="1.3333333333333333"/>
    <x v="0"/>
    <n v="36.363636363636367"/>
    <s v="GB"/>
    <s v="GBP"/>
    <n v="1405249113"/>
    <n v="1402657113"/>
    <b v="0"/>
    <n v="55"/>
    <b v="1"/>
    <s v="theater/musical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n v="126.71875"/>
    <s v="US"/>
    <s v="USD"/>
    <n v="1422636814"/>
    <n v="1420044814"/>
    <b v="0"/>
    <n v="32"/>
    <b v="1"/>
    <s v="theater/musical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n v="329.2"/>
    <s v="US"/>
    <s v="USD"/>
    <n v="1409187600"/>
    <n v="1406316312"/>
    <b v="0"/>
    <n v="25"/>
    <b v="1"/>
    <s v="theater/musical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n v="81.242424242424249"/>
    <s v="US"/>
    <s v="USD"/>
    <n v="1421606018"/>
    <n v="1418150018"/>
    <b v="0"/>
    <n v="33"/>
    <b v="1"/>
    <s v="theater/musical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n v="1"/>
    <s v="US"/>
    <s v="USD"/>
    <n v="1425250955"/>
    <n v="1422658955"/>
    <b v="0"/>
    <n v="1"/>
    <b v="0"/>
    <s v="theater/spaces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n v="202.22772277227722"/>
    <s v="CA"/>
    <s v="CAD"/>
    <n v="1450297080"/>
    <n v="1448565459"/>
    <b v="0"/>
    <n v="202"/>
    <b v="0"/>
    <s v="theater/spaces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e v="#DIV/0!"/>
    <s v="US"/>
    <s v="USD"/>
    <n v="1428894380"/>
    <n v="1426302380"/>
    <b v="0"/>
    <n v="0"/>
    <b v="0"/>
    <s v="theater/spaces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n v="100"/>
    <s v="US"/>
    <s v="USD"/>
    <n v="1433714198"/>
    <n v="1431122198"/>
    <b v="0"/>
    <n v="1"/>
    <b v="0"/>
    <s v="theater/spaces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e v="#DIV/0!"/>
    <s v="US"/>
    <s v="USD"/>
    <n v="1432437660"/>
    <n v="1429845660"/>
    <b v="0"/>
    <n v="0"/>
    <b v="0"/>
    <s v="theater/spaces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n v="1"/>
    <s v="GB"/>
    <s v="GBP"/>
    <n v="1471265092"/>
    <n v="1468673092"/>
    <b v="0"/>
    <n v="2"/>
    <b v="0"/>
    <s v="theater/spaces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n v="82.461538461538467"/>
    <s v="US"/>
    <s v="USD"/>
    <n v="1480007460"/>
    <n v="1475760567"/>
    <b v="0"/>
    <n v="13"/>
    <b v="0"/>
    <s v="theater/spaces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n v="2.6666666666666665"/>
    <s v="US"/>
    <s v="USD"/>
    <n v="1433259293"/>
    <n v="1428075293"/>
    <b v="0"/>
    <n v="9"/>
    <b v="0"/>
    <s v="theater/spaces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n v="12.5"/>
    <s v="US"/>
    <s v="USD"/>
    <n v="1447965917"/>
    <n v="1445370317"/>
    <b v="0"/>
    <n v="2"/>
    <b v="0"/>
    <s v="theater/spaces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e v="#DIV/0!"/>
    <s v="US"/>
    <s v="USD"/>
    <n v="1453538752"/>
    <n v="1450946752"/>
    <b v="0"/>
    <n v="0"/>
    <b v="0"/>
    <s v="theater/spaces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n v="18.896551724137932"/>
    <s v="US"/>
    <s v="USD"/>
    <n v="1412536573"/>
    <n v="1408648573"/>
    <b v="0"/>
    <n v="58"/>
    <b v="0"/>
    <s v="theater/spaces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n v="200.625"/>
    <s v="US"/>
    <s v="USD"/>
    <n v="1476676800"/>
    <n v="1473957239"/>
    <b v="0"/>
    <n v="8"/>
    <b v="0"/>
    <s v="theater/spaces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n v="201.66666666666666"/>
    <s v="US"/>
    <s v="USD"/>
    <n v="1444330821"/>
    <n v="1441738821"/>
    <b v="0"/>
    <n v="3"/>
    <b v="0"/>
    <s v="theater/spaces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e v="#DIV/0!"/>
    <s v="US"/>
    <s v="USD"/>
    <n v="1489669203"/>
    <n v="1487944803"/>
    <b v="0"/>
    <n v="0"/>
    <b v="0"/>
    <s v="theater/spaces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n v="65"/>
    <s v="US"/>
    <s v="USD"/>
    <n v="1434476849"/>
    <n v="1431884849"/>
    <b v="0"/>
    <n v="11"/>
    <b v="0"/>
    <s v="theater/spaces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n v="66.099999999999994"/>
    <s v="US"/>
    <s v="USD"/>
    <n v="1462402850"/>
    <n v="1459810850"/>
    <b v="0"/>
    <n v="20"/>
    <b v="0"/>
    <s v="theater/spaces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n v="93.333333333333329"/>
    <s v="US"/>
    <s v="USD"/>
    <n v="1427498172"/>
    <n v="1422317772"/>
    <b v="0"/>
    <n v="3"/>
    <b v="0"/>
    <s v="theater/spaces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n v="0"/>
    <x v="1"/>
    <e v="#DIV/0!"/>
    <s v="US"/>
    <s v="USD"/>
    <n v="1462729317"/>
    <n v="1457548917"/>
    <b v="0"/>
    <n v="0"/>
    <b v="0"/>
    <s v="theater/spaces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e v="#DIV/0!"/>
    <s v="GB"/>
    <s v="GBP"/>
    <n v="1465258325"/>
    <n v="1462666325"/>
    <b v="0"/>
    <n v="0"/>
    <b v="0"/>
    <s v="theater/spaces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e v="#DIV/0!"/>
    <s v="US"/>
    <s v="USD"/>
    <n v="1410459023"/>
    <n v="1407867023"/>
    <b v="0"/>
    <n v="0"/>
    <b v="0"/>
    <s v="theater/spaces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n v="50.75"/>
    <s v="US"/>
    <s v="USD"/>
    <n v="1427342400"/>
    <n v="1424927159"/>
    <b v="0"/>
    <n v="108"/>
    <b v="1"/>
    <s v="theater/plays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n v="60.9"/>
    <s v="US"/>
    <s v="USD"/>
    <n v="1425193140"/>
    <n v="1422769906"/>
    <b v="0"/>
    <n v="20"/>
    <b v="1"/>
    <s v="theater/plays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n v="109.03061224489795"/>
    <s v="US"/>
    <s v="USD"/>
    <n v="1435835824"/>
    <n v="1433243824"/>
    <b v="0"/>
    <n v="98"/>
    <b v="1"/>
    <s v="theater/plays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n v="25.692295918367346"/>
    <s v="US"/>
    <s v="USD"/>
    <n v="1407360720"/>
    <n v="1404769819"/>
    <b v="0"/>
    <n v="196"/>
    <b v="1"/>
    <s v="theater/plays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n v="41.92307692307692"/>
    <s v="US"/>
    <s v="USD"/>
    <n v="1436290233"/>
    <n v="1433698233"/>
    <b v="0"/>
    <n v="39"/>
    <b v="1"/>
    <s v="theater/plays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n v="88.7734375"/>
    <s v="US"/>
    <s v="USD"/>
    <n v="1442425412"/>
    <n v="1439833412"/>
    <b v="0"/>
    <n v="128"/>
    <b v="1"/>
    <s v="theater/plays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n v="80.225352112676063"/>
    <s v="US"/>
    <s v="USD"/>
    <n v="1425872692"/>
    <n v="1423284292"/>
    <b v="0"/>
    <n v="71"/>
    <b v="1"/>
    <s v="theater/plays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n v="1.06"/>
    <x v="0"/>
    <n v="78.936170212765958"/>
    <s v="US"/>
    <s v="USD"/>
    <n v="1471406340"/>
    <n v="1470227660"/>
    <b v="0"/>
    <n v="47"/>
    <b v="1"/>
    <s v="theater/plays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n v="95.588235294117652"/>
    <s v="CA"/>
    <s v="CAD"/>
    <n v="1430693460"/>
    <n v="1428087153"/>
    <b v="0"/>
    <n v="17"/>
    <b v="1"/>
    <s v="theater/plays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n v="69.890109890109883"/>
    <s v="US"/>
    <s v="USD"/>
    <n v="1405699451"/>
    <n v="1403107451"/>
    <b v="0"/>
    <n v="91"/>
    <b v="1"/>
    <s v="theater/plays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n v="74.534883720930239"/>
    <s v="US"/>
    <s v="USD"/>
    <n v="1409500078"/>
    <n v="1406908078"/>
    <b v="0"/>
    <n v="43"/>
    <b v="1"/>
    <s v="theater/plays"/>
    <x v="1"/>
    <s v="plays"/>
    <x v="2967"/>
    <x v="2971"/>
  </r>
  <r>
    <n v="2972"/>
    <s v="A Bad Plan"/>
    <s v="A group of artists. A mythical art piece. A harrowing quest. And some margaritas."/>
    <n v="2000"/>
    <n v="2107"/>
    <n v="1.0535000000000001"/>
    <x v="0"/>
    <n v="123.94117647058823"/>
    <s v="US"/>
    <s v="USD"/>
    <n v="1480899600"/>
    <n v="1479609520"/>
    <b v="0"/>
    <n v="17"/>
    <b v="1"/>
    <s v="theater/plays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n v="264.84848484848487"/>
    <s v="US"/>
    <s v="USD"/>
    <n v="1451620800"/>
    <n v="1449171508"/>
    <b v="0"/>
    <n v="33"/>
    <b v="1"/>
    <s v="theater/plays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n v="58.620689655172413"/>
    <s v="US"/>
    <s v="USD"/>
    <n v="1411695300"/>
    <n v="1409275671"/>
    <b v="0"/>
    <n v="87"/>
    <b v="1"/>
    <s v="theater/plays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n v="70.884955752212392"/>
    <s v="US"/>
    <s v="USD"/>
    <n v="1417057200"/>
    <n v="1414599886"/>
    <b v="0"/>
    <n v="113"/>
    <b v="1"/>
    <s v="theater/plays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n v="1.7142857142857142"/>
    <x v="0"/>
    <n v="8.5714285714285712"/>
    <s v="GB"/>
    <s v="GBP"/>
    <n v="1457870400"/>
    <n v="1456421530"/>
    <b v="0"/>
    <n v="14"/>
    <b v="1"/>
    <s v="theater/plays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n v="113.56666666666666"/>
    <s v="US"/>
    <s v="USD"/>
    <n v="1427076840"/>
    <n v="1421960934"/>
    <b v="0"/>
    <n v="30"/>
    <b v="1"/>
    <s v="theater/plays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n v="60.6875"/>
    <s v="US"/>
    <s v="USD"/>
    <n v="1413784740"/>
    <n v="1412954547"/>
    <b v="0"/>
    <n v="16"/>
    <b v="1"/>
    <s v="theater/plays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n v="1.014"/>
    <x v="0"/>
    <n v="110.21739130434783"/>
    <s v="US"/>
    <s v="USD"/>
    <n v="1420524000"/>
    <n v="1419104823"/>
    <b v="0"/>
    <n v="46"/>
    <b v="1"/>
    <s v="theater/plays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n v="1.0916666666666666"/>
    <x v="0"/>
    <n v="136.45833333333334"/>
    <s v="US"/>
    <s v="USD"/>
    <n v="1440381600"/>
    <n v="1438639130"/>
    <b v="0"/>
    <n v="24"/>
    <b v="1"/>
    <s v="theater/plays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n v="53.164948453608247"/>
    <s v="IE"/>
    <s v="EUR"/>
    <n v="1443014756"/>
    <n v="1439126756"/>
    <b v="1"/>
    <n v="97"/>
    <b v="1"/>
    <s v="theater/spaces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n v="86.491525423728817"/>
    <s v="GB"/>
    <s v="GBP"/>
    <n v="1455208143"/>
    <n v="1452616143"/>
    <b v="1"/>
    <n v="59"/>
    <b v="1"/>
    <s v="theater/spaces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n v="155.23827397260274"/>
    <s v="US"/>
    <s v="USD"/>
    <n v="1415722236"/>
    <n v="1410534636"/>
    <b v="1"/>
    <n v="1095"/>
    <b v="1"/>
    <s v="theater/spaces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n v="115.08256880733946"/>
    <s v="US"/>
    <s v="USD"/>
    <n v="1472020881"/>
    <n v="1469428881"/>
    <b v="1"/>
    <n v="218"/>
    <b v="1"/>
    <s v="theater/spaces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n v="109.5945945945946"/>
    <s v="NZ"/>
    <s v="NZD"/>
    <n v="1477886400"/>
    <n v="1476228128"/>
    <b v="0"/>
    <n v="111"/>
    <b v="1"/>
    <s v="theater/spaces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n v="45.214285714285715"/>
    <s v="GB"/>
    <s v="GBP"/>
    <n v="1462100406"/>
    <n v="1456920006"/>
    <b v="0"/>
    <n v="56"/>
    <b v="1"/>
    <s v="theater/spaces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n v="104.15169811320754"/>
    <s v="US"/>
    <s v="USD"/>
    <n v="1476316800"/>
    <n v="1473837751"/>
    <b v="0"/>
    <n v="265"/>
    <b v="1"/>
    <s v="theater/spaces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n v="35.714285714285715"/>
    <s v="GB"/>
    <s v="GBP"/>
    <n v="1466412081"/>
    <n v="1463820081"/>
    <b v="0"/>
    <n v="28"/>
    <b v="1"/>
    <s v="theater/spaces"/>
    <x v="1"/>
    <s v="spaces"/>
    <x v="2984"/>
    <x v="2988"/>
  </r>
  <r>
    <n v="2989"/>
    <s v="Let's Light Up The Gem!"/>
    <s v="Bring the movies back to Bethel, Maine."/>
    <n v="20000"/>
    <n v="35307"/>
    <n v="1.76535"/>
    <x v="0"/>
    <n v="96.997252747252745"/>
    <s v="US"/>
    <s v="USD"/>
    <n v="1450673940"/>
    <n v="1448756962"/>
    <b v="0"/>
    <n v="364"/>
    <b v="1"/>
    <s v="theater/spaces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n v="370.37037037037038"/>
    <s v="US"/>
    <s v="USD"/>
    <n v="1452174420"/>
    <n v="1449150420"/>
    <b v="0"/>
    <n v="27"/>
    <b v="1"/>
    <s v="theater/spaces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n v="94.408602150537632"/>
    <s v="US"/>
    <s v="USD"/>
    <n v="1485547530"/>
    <n v="1483646730"/>
    <b v="0"/>
    <n v="93"/>
    <b v="1"/>
    <s v="theater/spaces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n v="48.984375"/>
    <s v="US"/>
    <s v="USD"/>
    <n v="1476037510"/>
    <n v="1473445510"/>
    <b v="0"/>
    <n v="64"/>
    <b v="1"/>
    <s v="theater/spaces"/>
    <x v="1"/>
    <s v="spaces"/>
    <x v="2988"/>
    <x v="2992"/>
  </r>
  <r>
    <n v="2993"/>
    <s v="TRUE WEST: Think, Dog! Productions"/>
    <s v="Help us build the Kitchen from Hell!"/>
    <n v="1000"/>
    <n v="1003"/>
    <n v="1.0029999999999999"/>
    <x v="0"/>
    <n v="45.590909090909093"/>
    <s v="US"/>
    <s v="USD"/>
    <n v="1455998867"/>
    <n v="1453406867"/>
    <b v="0"/>
    <n v="22"/>
    <b v="1"/>
    <s v="theater/spaces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n v="23.275254237288134"/>
    <s v="GB"/>
    <s v="GBP"/>
    <n v="1412335772"/>
    <n v="1409743772"/>
    <b v="0"/>
    <n v="59"/>
    <b v="1"/>
    <s v="theater/spaces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n v="63.2289156626506"/>
    <s v="US"/>
    <s v="USD"/>
    <n v="1484841471"/>
    <n v="1482249471"/>
    <b v="0"/>
    <n v="249"/>
    <b v="1"/>
    <s v="theater/spaces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n v="1.7194285714285715"/>
    <x v="0"/>
    <n v="153.5204081632653"/>
    <s v="US"/>
    <s v="USD"/>
    <n v="1432677240"/>
    <n v="1427493240"/>
    <b v="0"/>
    <n v="392"/>
    <b v="1"/>
    <s v="theater/spaces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n v="90.2"/>
    <s v="US"/>
    <s v="USD"/>
    <n v="1488171540"/>
    <n v="1486661793"/>
    <b v="0"/>
    <n v="115"/>
    <b v="1"/>
    <s v="theater/spaces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n v="118.97113163972287"/>
    <s v="US"/>
    <s v="USD"/>
    <n v="1402892700"/>
    <n v="1400474329"/>
    <b v="0"/>
    <n v="433"/>
    <b v="1"/>
    <s v="theater/spaces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n v="80.25"/>
    <s v="US"/>
    <s v="USD"/>
    <n v="1488333600"/>
    <n v="1487094360"/>
    <b v="0"/>
    <n v="20"/>
    <b v="1"/>
    <s v="theater/spaces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n v="62.5"/>
    <s v="US"/>
    <s v="USD"/>
    <n v="1485885600"/>
    <n v="1484682670"/>
    <b v="0"/>
    <n v="8"/>
    <b v="1"/>
    <s v="theater/spaces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n v="131.37719999999999"/>
    <s v="US"/>
    <s v="USD"/>
    <n v="1468445382"/>
    <n v="1465853382"/>
    <b v="0"/>
    <n v="175"/>
    <b v="1"/>
    <s v="theater/spaces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n v="73.032980769230775"/>
    <s v="US"/>
    <s v="USD"/>
    <n v="1356552252"/>
    <n v="1353960252"/>
    <b v="0"/>
    <n v="104"/>
    <b v="1"/>
    <s v="theater/spaces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n v="178.52941176470588"/>
    <s v="US"/>
    <s v="USD"/>
    <n v="1456811940"/>
    <n v="1454098976"/>
    <b v="0"/>
    <n v="17"/>
    <b v="1"/>
    <s v="theater/spaces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n v="162.90974729241879"/>
    <s v="US"/>
    <s v="USD"/>
    <n v="1416089324"/>
    <n v="1413493724"/>
    <b v="0"/>
    <n v="277"/>
    <b v="1"/>
    <s v="theater/spaces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n v="108.24237288135593"/>
    <s v="US"/>
    <s v="USD"/>
    <n v="1412611905"/>
    <n v="1410019905"/>
    <b v="0"/>
    <n v="118"/>
    <b v="1"/>
    <s v="theater/spaces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n v="1.0774999999999999"/>
    <x v="0"/>
    <n v="88.865979381443296"/>
    <s v="CA"/>
    <s v="CAD"/>
    <n v="1418580591"/>
    <n v="1415988591"/>
    <b v="0"/>
    <n v="97"/>
    <b v="1"/>
    <s v="theater/spaces"/>
    <x v="1"/>
    <s v="spaces"/>
    <x v="3001"/>
    <x v="3006"/>
  </r>
  <r>
    <n v="3007"/>
    <s v="Bethlem"/>
    <s v="Consuite for 2015 CoreCon.  An adventure into insanity."/>
    <n v="600"/>
    <n v="1080"/>
    <n v="1.8"/>
    <x v="0"/>
    <n v="54"/>
    <s v="US"/>
    <s v="USD"/>
    <n v="1429938683"/>
    <n v="1428124283"/>
    <b v="0"/>
    <n v="20"/>
    <b v="1"/>
    <s v="theater/spaces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n v="116.73076923076923"/>
    <s v="US"/>
    <s v="USD"/>
    <n v="1453352719"/>
    <n v="1450760719"/>
    <b v="0"/>
    <n v="26"/>
    <b v="1"/>
    <s v="theater/spaces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n v="233.8984375"/>
    <s v="US"/>
    <s v="USD"/>
    <n v="1417012840"/>
    <n v="1414417240"/>
    <b v="0"/>
    <n v="128"/>
    <b v="1"/>
    <s v="theater/spaces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n v="158"/>
    <s v="US"/>
    <s v="USD"/>
    <n v="1424548719"/>
    <n v="1419364719"/>
    <b v="0"/>
    <n v="15"/>
    <b v="1"/>
    <s v="theater/spaces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n v="14.84"/>
    <s v="ES"/>
    <s v="EUR"/>
    <n v="1450911540"/>
    <n v="1448536516"/>
    <b v="0"/>
    <n v="25"/>
    <b v="1"/>
    <s v="theater/spaces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n v="85.181818181818187"/>
    <s v="US"/>
    <s v="USD"/>
    <n v="1423587130"/>
    <n v="1421772730"/>
    <b v="0"/>
    <n v="55"/>
    <b v="1"/>
    <s v="theater/spaces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n v="146.69158878504672"/>
    <s v="US"/>
    <s v="USD"/>
    <n v="1434917049"/>
    <n v="1432325049"/>
    <b v="0"/>
    <n v="107"/>
    <b v="1"/>
    <s v="theater/spaces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n v="50.764811490125673"/>
    <s v="US"/>
    <s v="USD"/>
    <n v="1415163600"/>
    <n v="1412737080"/>
    <b v="0"/>
    <n v="557"/>
    <b v="1"/>
    <s v="theater/spaces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n v="1.0317647058823529"/>
    <x v="0"/>
    <n v="87.7"/>
    <s v="US"/>
    <s v="USD"/>
    <n v="1402459200"/>
    <n v="1401125238"/>
    <b v="0"/>
    <n v="40"/>
    <b v="1"/>
    <s v="theater/spaces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n v="242.27777777777777"/>
    <s v="US"/>
    <s v="USD"/>
    <n v="1405688952"/>
    <n v="1400504952"/>
    <b v="0"/>
    <n v="36"/>
    <b v="1"/>
    <s v="theater/spaces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n v="146.44654088050314"/>
    <s v="US"/>
    <s v="USD"/>
    <n v="1408566243"/>
    <n v="1405974243"/>
    <b v="0"/>
    <n v="159"/>
    <b v="1"/>
    <s v="theater/spaces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n v="103.17073170731707"/>
    <s v="FR"/>
    <s v="EUR"/>
    <n v="1437429600"/>
    <n v="1433747376"/>
    <b v="0"/>
    <n v="41"/>
    <b v="1"/>
    <s v="theater/spaces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n v="80.464601769911511"/>
    <s v="US"/>
    <s v="USD"/>
    <n v="1401159600"/>
    <n v="1398801620"/>
    <b v="0"/>
    <n v="226"/>
    <b v="1"/>
    <s v="theater/spaces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n v="234.66666666666666"/>
    <s v="US"/>
    <s v="USD"/>
    <n v="1439583533"/>
    <n v="1434399533"/>
    <b v="0"/>
    <n v="30"/>
    <b v="1"/>
    <s v="theater/spaces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n v="50.689320388349515"/>
    <s v="US"/>
    <s v="USD"/>
    <n v="1479794340"/>
    <n v="1476715869"/>
    <b v="0"/>
    <n v="103"/>
    <b v="1"/>
    <s v="theater/spaces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n v="162.70967741935485"/>
    <s v="US"/>
    <s v="USD"/>
    <n v="1472338409"/>
    <n v="1468450409"/>
    <b v="0"/>
    <n v="62"/>
    <b v="1"/>
    <s v="theater/spaces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n v="120.16666666666667"/>
    <s v="GB"/>
    <s v="GBP"/>
    <n v="1434039186"/>
    <n v="1430151186"/>
    <b v="0"/>
    <n v="6"/>
    <b v="1"/>
    <s v="theater/spaces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n v="67.697802197802204"/>
    <s v="US"/>
    <s v="USD"/>
    <n v="1349567475"/>
    <n v="1346975475"/>
    <b v="0"/>
    <n v="182"/>
    <b v="1"/>
    <s v="theater/spaces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n v="52.103448275862071"/>
    <s v="GB"/>
    <s v="GBP"/>
    <n v="1401465600"/>
    <n v="1399032813"/>
    <b v="0"/>
    <n v="145"/>
    <b v="1"/>
    <s v="theater/spaces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n v="51.6"/>
    <s v="GB"/>
    <s v="GBP"/>
    <n v="1488538892"/>
    <n v="1487329292"/>
    <b v="0"/>
    <n v="25"/>
    <b v="1"/>
    <s v="theater/spaces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n v="164.3"/>
    <s v="US"/>
    <s v="USD"/>
    <n v="1426866851"/>
    <n v="1424278451"/>
    <b v="0"/>
    <n v="320"/>
    <b v="1"/>
    <s v="theater/spaces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n v="1.6801999999999999"/>
    <x v="0"/>
    <n v="84.858585858585855"/>
    <s v="US"/>
    <s v="USD"/>
    <n v="1471242025"/>
    <n v="1468650025"/>
    <b v="0"/>
    <n v="99"/>
    <b v="1"/>
    <s v="theater/spaces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n v="94.548850574712645"/>
    <s v="US"/>
    <s v="USD"/>
    <n v="1416285300"/>
    <n v="1413824447"/>
    <b v="0"/>
    <n v="348"/>
    <b v="1"/>
    <s v="theater/spaces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n v="45.536585365853661"/>
    <s v="US"/>
    <s v="USD"/>
    <n v="1442426171"/>
    <n v="1439834171"/>
    <b v="0"/>
    <n v="41"/>
    <b v="1"/>
    <s v="theater/spaces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n v="51.724137931034484"/>
    <s v="US"/>
    <s v="USD"/>
    <n v="1476479447"/>
    <n v="1471295447"/>
    <b v="0"/>
    <n v="29"/>
    <b v="1"/>
    <s v="theater/spaces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n v="50.88"/>
    <s v="US"/>
    <s v="USD"/>
    <n v="1441933459"/>
    <n v="1439341459"/>
    <b v="0"/>
    <n v="25"/>
    <b v="1"/>
    <s v="theater/spaces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n v="191.13043478260869"/>
    <s v="US"/>
    <s v="USD"/>
    <n v="1471487925"/>
    <n v="1468895925"/>
    <b v="0"/>
    <n v="23"/>
    <b v="1"/>
    <s v="theater/spaces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n v="89.314285714285717"/>
    <s v="US"/>
    <s v="USD"/>
    <n v="1477972740"/>
    <n v="1475326255"/>
    <b v="0"/>
    <n v="1260"/>
    <b v="1"/>
    <s v="theater/spaces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n v="1.0878684000000001"/>
    <x v="0"/>
    <n v="88.588631921824103"/>
    <s v="US"/>
    <s v="USD"/>
    <n v="1367674009"/>
    <n v="1365082009"/>
    <b v="0"/>
    <n v="307"/>
    <b v="1"/>
    <s v="theater/spaces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n v="96.300911854103347"/>
    <s v="US"/>
    <s v="USD"/>
    <n v="1376654340"/>
    <n v="1373568644"/>
    <b v="0"/>
    <n v="329"/>
    <b v="1"/>
    <s v="theater/spaces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n v="33.3125"/>
    <s v="US"/>
    <s v="USD"/>
    <n v="1285995540"/>
    <n v="1279574773"/>
    <b v="0"/>
    <n v="32"/>
    <b v="1"/>
    <s v="theater/spaces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n v="37.222222222222221"/>
    <s v="US"/>
    <s v="USD"/>
    <n v="1457071397"/>
    <n v="1451887397"/>
    <b v="0"/>
    <n v="27"/>
    <b v="1"/>
    <s v="theater/spaces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n v="92.130423728813554"/>
    <s v="US"/>
    <s v="USD"/>
    <n v="1388303940"/>
    <n v="1386011038"/>
    <b v="0"/>
    <n v="236"/>
    <b v="1"/>
    <s v="theater/spaces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n v="1.075"/>
    <x v="0"/>
    <n v="76.785714285714292"/>
    <s v="US"/>
    <s v="USD"/>
    <n v="1435359600"/>
    <n v="1434999621"/>
    <b v="0"/>
    <n v="42"/>
    <b v="1"/>
    <s v="theater/spaces"/>
    <x v="1"/>
    <s v="spaces"/>
    <x v="3035"/>
    <x v="3040"/>
  </r>
  <r>
    <n v="3041"/>
    <s v="Lend a Hand in Our Home"/>
    <s v="Privet! Hello! Bon Jour! We are the Arlekin Players Theatre and we need a home."/>
    <n v="8300"/>
    <n v="9170"/>
    <n v="1.1048192771084338"/>
    <x v="0"/>
    <n v="96.526315789473685"/>
    <s v="US"/>
    <s v="USD"/>
    <n v="1453323048"/>
    <n v="1450731048"/>
    <b v="0"/>
    <n v="95"/>
    <b v="1"/>
    <s v="theater/spaces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n v="51.891891891891895"/>
    <s v="GB"/>
    <s v="GBP"/>
    <n v="1444149047"/>
    <n v="1441557047"/>
    <b v="0"/>
    <n v="37"/>
    <b v="1"/>
    <s v="theater/spaces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n v="128.9140625"/>
    <s v="CA"/>
    <s v="CAD"/>
    <n v="1429152600"/>
    <n v="1426815699"/>
    <b v="0"/>
    <n v="128"/>
    <b v="1"/>
    <s v="theater/spaces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n v="84.108974358974365"/>
    <s v="US"/>
    <s v="USD"/>
    <n v="1454433998"/>
    <n v="1453137998"/>
    <b v="0"/>
    <n v="156"/>
    <b v="1"/>
    <s v="theater/spaces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n v="82.941562500000003"/>
    <s v="US"/>
    <s v="USD"/>
    <n v="1408679055"/>
    <n v="1406087055"/>
    <b v="0"/>
    <n v="64"/>
    <b v="1"/>
    <s v="theater/spaces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n v="259.94827586206895"/>
    <s v="US"/>
    <s v="USD"/>
    <n v="1410324720"/>
    <n v="1407784586"/>
    <b v="0"/>
    <n v="58"/>
    <b v="1"/>
    <s v="theater/spaces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n v="1.49"/>
    <x v="0"/>
    <n v="37.25"/>
    <s v="US"/>
    <s v="USD"/>
    <n v="1461762960"/>
    <n v="1457999054"/>
    <b v="0"/>
    <n v="20"/>
    <b v="1"/>
    <s v="theater/spaces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n v="177.02127659574469"/>
    <s v="US"/>
    <s v="USD"/>
    <n v="1420060920"/>
    <n v="1417556262"/>
    <b v="0"/>
    <n v="47"/>
    <b v="1"/>
    <s v="theater/spaces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n v="74.074074074074076"/>
    <s v="US"/>
    <s v="USD"/>
    <n v="1434241255"/>
    <n v="1431649255"/>
    <b v="0"/>
    <n v="54"/>
    <b v="1"/>
    <s v="theater/spaces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n v="1.06"/>
    <x v="0"/>
    <n v="70.666666666666671"/>
    <s v="US"/>
    <s v="USD"/>
    <n v="1462420960"/>
    <n v="1459828960"/>
    <b v="0"/>
    <n v="9"/>
    <b v="1"/>
    <s v="theater/spaces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n v="23.62857142857143"/>
    <s v="GB"/>
    <s v="GBP"/>
    <n v="1486547945"/>
    <n v="1483955945"/>
    <b v="1"/>
    <n v="35"/>
    <b v="0"/>
    <s v="theater/spaces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n v="37.5"/>
    <s v="US"/>
    <s v="USD"/>
    <n v="1432828740"/>
    <n v="1430237094"/>
    <b v="0"/>
    <n v="2"/>
    <b v="0"/>
    <s v="theater/spaces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n v="13.333333333333334"/>
    <s v="US"/>
    <s v="USD"/>
    <n v="1412222340"/>
    <n v="1407781013"/>
    <b v="0"/>
    <n v="3"/>
    <b v="0"/>
    <s v="theater/spaces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e v="#DIV/0!"/>
    <s v="US"/>
    <s v="USD"/>
    <n v="1425258240"/>
    <n v="1422043154"/>
    <b v="0"/>
    <n v="0"/>
    <b v="0"/>
    <s v="theater/spaces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n v="1"/>
    <s v="US"/>
    <s v="USD"/>
    <n v="1420844390"/>
    <n v="1415660390"/>
    <b v="0"/>
    <n v="1"/>
    <b v="0"/>
    <s v="theater/spaces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e v="#DIV/0!"/>
    <s v="US"/>
    <s v="USD"/>
    <n v="1412003784"/>
    <n v="1406819784"/>
    <b v="0"/>
    <n v="0"/>
    <b v="0"/>
    <s v="theater/spaces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e v="#DIV/0!"/>
    <s v="GB"/>
    <s v="GBP"/>
    <n v="1459694211"/>
    <n v="1457105811"/>
    <b v="0"/>
    <n v="0"/>
    <b v="0"/>
    <s v="theater/spaces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n v="1"/>
    <s v="IT"/>
    <s v="EUR"/>
    <n v="1463734740"/>
    <n v="1459414740"/>
    <b v="0"/>
    <n v="3"/>
    <b v="0"/>
    <s v="theater/spaces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n v="41"/>
    <s v="US"/>
    <s v="USD"/>
    <n v="1407536846"/>
    <n v="1404944846"/>
    <b v="0"/>
    <n v="11"/>
    <b v="0"/>
    <s v="theater/spaces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n v="1.5227272727272728E-3"/>
    <x v="2"/>
    <n v="55.833333333333336"/>
    <s v="US"/>
    <s v="USD"/>
    <n v="1443422134"/>
    <n v="1440830134"/>
    <b v="0"/>
    <n v="6"/>
    <b v="0"/>
    <s v="theater/spaces"/>
    <x v="1"/>
    <s v="spaces"/>
    <x v="3055"/>
    <x v="3060"/>
  </r>
  <r>
    <n v="3061"/>
    <s v="Help Save Parkway Cinemas!"/>
    <s v="Save a historic Local theater."/>
    <n v="1000000"/>
    <n v="0"/>
    <n v="0"/>
    <x v="2"/>
    <e v="#DIV/0!"/>
    <s v="US"/>
    <s v="USD"/>
    <n v="1407955748"/>
    <n v="1405363748"/>
    <b v="0"/>
    <n v="0"/>
    <b v="0"/>
    <s v="theater/spaces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n v="99.761194029850742"/>
    <s v="US"/>
    <s v="USD"/>
    <n v="1443636000"/>
    <n v="1441111892"/>
    <b v="0"/>
    <n v="67"/>
    <b v="0"/>
    <s v="theater/spaces"/>
    <x v="1"/>
    <s v="spaces"/>
    <x v="3057"/>
    <x v="3062"/>
  </r>
  <r>
    <n v="3063"/>
    <s v="Spec Haus"/>
    <s v="Members of the local Miami music scene are putting together a venue/creative space in Kendall!"/>
    <n v="3000"/>
    <n v="587"/>
    <n v="0.19566666666666666"/>
    <x v="2"/>
    <n v="25.521739130434781"/>
    <s v="US"/>
    <s v="USD"/>
    <n v="1477174138"/>
    <n v="1474150138"/>
    <b v="0"/>
    <n v="23"/>
    <b v="0"/>
    <s v="theater/spaces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n v="0.11294666666666667"/>
    <x v="2"/>
    <n v="117.65277777777777"/>
    <s v="US"/>
    <s v="USD"/>
    <n v="1448175540"/>
    <n v="1445483246"/>
    <b v="0"/>
    <n v="72"/>
    <b v="0"/>
    <s v="theater/spaces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n v="5"/>
    <s v="US"/>
    <s v="USD"/>
    <n v="1406683172"/>
    <n v="1404523172"/>
    <b v="0"/>
    <n v="2"/>
    <b v="0"/>
    <s v="theater/spaces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n v="2796.6666666666665"/>
    <s v="AU"/>
    <s v="AUD"/>
    <n v="1468128537"/>
    <n v="1465536537"/>
    <b v="0"/>
    <n v="15"/>
    <b v="0"/>
    <s v="theater/spaces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n v="200"/>
    <s v="NZ"/>
    <s v="NZD"/>
    <n v="1441837879"/>
    <n v="1439245879"/>
    <b v="0"/>
    <n v="1"/>
    <b v="0"/>
    <s v="theater/spaces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n v="87.5"/>
    <s v="US"/>
    <s v="USD"/>
    <n v="1445013352"/>
    <n v="1442421352"/>
    <b v="0"/>
    <n v="2"/>
    <b v="0"/>
    <s v="theater/spaces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n v="20.142857142857142"/>
    <s v="US"/>
    <s v="USD"/>
    <n v="1418587234"/>
    <n v="1415995234"/>
    <b v="0"/>
    <n v="7"/>
    <b v="0"/>
    <s v="theater/spaces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n v="20.875"/>
    <s v="GB"/>
    <s v="GBP"/>
    <n v="1481132169"/>
    <n v="1479317769"/>
    <b v="0"/>
    <n v="16"/>
    <b v="0"/>
    <s v="theater/spaces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n v="0.59775"/>
    <x v="2"/>
    <n v="61.307692307692307"/>
    <s v="US"/>
    <s v="USD"/>
    <n v="1429595940"/>
    <n v="1428082481"/>
    <b v="0"/>
    <n v="117"/>
    <b v="0"/>
    <s v="theater/spaces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n v="1"/>
    <s v="US"/>
    <s v="USD"/>
    <n v="1477791960"/>
    <n v="1476549262"/>
    <b v="0"/>
    <n v="2"/>
    <b v="0"/>
    <s v="theater/spaces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n v="92.142857142857139"/>
    <s v="US"/>
    <s v="USD"/>
    <n v="1434309540"/>
    <n v="1429287900"/>
    <b v="0"/>
    <n v="7"/>
    <b v="0"/>
    <s v="theater/spaces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n v="7.333333333333333"/>
    <s v="FR"/>
    <s v="EUR"/>
    <n v="1457617359"/>
    <n v="1455025359"/>
    <b v="0"/>
    <n v="3"/>
    <b v="0"/>
    <s v="theater/spaces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n v="64.8"/>
    <s v="US"/>
    <s v="USD"/>
    <n v="1471573640"/>
    <n v="1467253640"/>
    <b v="0"/>
    <n v="20"/>
    <b v="0"/>
    <s v="theater/spaces"/>
    <x v="1"/>
    <s v="spaces"/>
    <x v="3070"/>
    <x v="3075"/>
  </r>
  <r>
    <n v="3076"/>
    <s v="10,000 Hours"/>
    <s v="Helping female comedians get in their 10,000 Hours of practice!"/>
    <n v="10000"/>
    <n v="1506"/>
    <n v="0.15060000000000001"/>
    <x v="2"/>
    <n v="30.12"/>
    <s v="US"/>
    <s v="USD"/>
    <n v="1444405123"/>
    <n v="1439221123"/>
    <b v="0"/>
    <n v="50"/>
    <b v="0"/>
    <s v="theater/spaces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n v="52.5"/>
    <s v="CA"/>
    <s v="CAD"/>
    <n v="1488495478"/>
    <n v="1485903478"/>
    <b v="0"/>
    <n v="2"/>
    <b v="0"/>
    <s v="theater/spaces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n v="23.666666666666668"/>
    <s v="US"/>
    <s v="USD"/>
    <n v="1424920795"/>
    <n v="1422328795"/>
    <b v="0"/>
    <n v="3"/>
    <b v="0"/>
    <s v="theater/spaces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n v="415.77777777777777"/>
    <s v="US"/>
    <s v="USD"/>
    <n v="1427040435"/>
    <n v="1424452035"/>
    <b v="0"/>
    <n v="27"/>
    <b v="0"/>
    <s v="theater/spaces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n v="53.714285714285715"/>
    <s v="US"/>
    <s v="USD"/>
    <n v="1419644444"/>
    <n v="1414456844"/>
    <b v="0"/>
    <n v="7"/>
    <b v="0"/>
    <s v="theater/spaces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n v="420.6"/>
    <s v="US"/>
    <s v="USD"/>
    <n v="1442722891"/>
    <n v="1440130891"/>
    <b v="0"/>
    <n v="5"/>
    <b v="0"/>
    <s v="theater/spaces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e v="#DIV/0!"/>
    <s v="US"/>
    <s v="USD"/>
    <n v="1447628946"/>
    <n v="1445033346"/>
    <b v="0"/>
    <n v="0"/>
    <b v="0"/>
    <s v="theater/spaces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n v="18.666666666666668"/>
    <s v="US"/>
    <s v="USD"/>
    <n v="1409547600"/>
    <n v="1406986278"/>
    <b v="0"/>
    <n v="3"/>
    <b v="0"/>
    <s v="theater/spaces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n v="78.333333333333329"/>
    <s v="US"/>
    <s v="USD"/>
    <n v="1430851680"/>
    <n v="1428340931"/>
    <b v="0"/>
    <n v="6"/>
    <b v="0"/>
    <s v="theater/spaces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n v="67.777777777777771"/>
    <s v="US"/>
    <s v="USD"/>
    <n v="1443561159"/>
    <n v="1440969159"/>
    <b v="0"/>
    <n v="9"/>
    <b v="0"/>
    <s v="theater/spaces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n v="16.666666666666668"/>
    <s v="IT"/>
    <s v="EUR"/>
    <n v="1439827559"/>
    <n v="1434643559"/>
    <b v="0"/>
    <n v="3"/>
    <b v="0"/>
    <s v="theater/spaces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n v="62.5"/>
    <s v="US"/>
    <s v="USD"/>
    <n v="1482294990"/>
    <n v="1477107390"/>
    <b v="0"/>
    <n v="2"/>
    <b v="0"/>
    <s v="theater/spaces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n v="42"/>
    <s v="US"/>
    <s v="USD"/>
    <n v="1420724460"/>
    <n v="1418046247"/>
    <b v="0"/>
    <n v="3"/>
    <b v="0"/>
    <s v="theater/spaces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n v="130.0888888888889"/>
    <s v="US"/>
    <s v="USD"/>
    <n v="1468029540"/>
    <n v="1465304483"/>
    <b v="0"/>
    <n v="45"/>
    <b v="0"/>
    <s v="theater/spaces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n v="1270.2222222222222"/>
    <s v="US"/>
    <s v="USD"/>
    <n v="1430505545"/>
    <n v="1425325145"/>
    <b v="0"/>
    <n v="9"/>
    <b v="0"/>
    <s v="theater/spaces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n v="88.444444444444443"/>
    <s v="US"/>
    <s v="USD"/>
    <n v="1471214743"/>
    <n v="1468622743"/>
    <b v="0"/>
    <n v="9"/>
    <b v="0"/>
    <s v="theater/spaces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n v="56.342380952380957"/>
    <s v="US"/>
    <s v="USD"/>
    <n v="1444946400"/>
    <n v="1441723912"/>
    <b v="0"/>
    <n v="21"/>
    <b v="0"/>
    <s v="theater/spaces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n v="53.529411764705884"/>
    <s v="CA"/>
    <s v="CAD"/>
    <n v="1401595140"/>
    <n v="1398980941"/>
    <b v="0"/>
    <n v="17"/>
    <b v="0"/>
    <s v="theater/spaces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n v="25"/>
    <s v="US"/>
    <s v="USD"/>
    <n v="1442775956"/>
    <n v="1437591956"/>
    <b v="0"/>
    <n v="1"/>
    <b v="0"/>
    <s v="theater/spaces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n v="50"/>
    <s v="US"/>
    <s v="USD"/>
    <n v="1470011780"/>
    <n v="1464827780"/>
    <b v="0"/>
    <n v="1"/>
    <b v="0"/>
    <s v="theater/spaces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n v="56.785714285714285"/>
    <s v="US"/>
    <s v="USD"/>
    <n v="1432151326"/>
    <n v="1429559326"/>
    <b v="0"/>
    <n v="14"/>
    <b v="0"/>
    <s v="theater/spaces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n v="40.833333333333336"/>
    <s v="GB"/>
    <s v="GBP"/>
    <n v="1475848800"/>
    <n v="1474027501"/>
    <b v="0"/>
    <n v="42"/>
    <b v="0"/>
    <s v="theater/spaces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n v="65.111111111111114"/>
    <s v="US"/>
    <s v="USD"/>
    <n v="1454890620"/>
    <n v="1450724449"/>
    <b v="0"/>
    <n v="27"/>
    <b v="0"/>
    <s v="theater/spaces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n v="55.6"/>
    <s v="US"/>
    <s v="USD"/>
    <n v="1455251591"/>
    <n v="1452659591"/>
    <b v="0"/>
    <n v="5"/>
    <b v="0"/>
    <s v="theater/spaces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n v="140.53846153846155"/>
    <s v="US"/>
    <s v="USD"/>
    <n v="1413816975"/>
    <n v="1411224975"/>
    <b v="0"/>
    <n v="13"/>
    <b v="0"/>
    <s v="theater/spaces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n v="25"/>
    <s v="FR"/>
    <s v="EUR"/>
    <n v="1437033360"/>
    <n v="1434445937"/>
    <b v="0"/>
    <n v="12"/>
    <b v="0"/>
    <s v="theater/spaces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n v="69.533333333333331"/>
    <s v="GB"/>
    <s v="GBP"/>
    <n v="1471939818"/>
    <n v="1467619818"/>
    <b v="0"/>
    <n v="90"/>
    <b v="0"/>
    <s v="theater/spaces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n v="2.6829268292682929E-3"/>
    <x v="2"/>
    <n v="5.5"/>
    <s v="US"/>
    <s v="USD"/>
    <n v="1434080706"/>
    <n v="1428896706"/>
    <b v="0"/>
    <n v="2"/>
    <b v="0"/>
    <s v="theater/spaces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n v="237"/>
    <s v="AU"/>
    <s v="AUD"/>
    <n v="1422928800"/>
    <n v="1420235311"/>
    <b v="0"/>
    <n v="5"/>
    <b v="0"/>
    <s v="theater/spaces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n v="79.870967741935488"/>
    <s v="US"/>
    <s v="USD"/>
    <n v="1413694800"/>
    <n v="1408986916"/>
    <b v="0"/>
    <n v="31"/>
    <b v="0"/>
    <s v="theater/spaces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n v="10.25"/>
    <s v="GB"/>
    <s v="GBP"/>
    <n v="1442440800"/>
    <n v="1440497876"/>
    <b v="0"/>
    <n v="4"/>
    <b v="0"/>
    <s v="theater/spaces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n v="272.58620689655174"/>
    <s v="US"/>
    <s v="USD"/>
    <n v="1431372751"/>
    <n v="1430767951"/>
    <b v="0"/>
    <n v="29"/>
    <b v="0"/>
    <s v="theater/spaces"/>
    <x v="1"/>
    <s v="spaces"/>
    <x v="3101"/>
    <x v="3107"/>
  </r>
  <r>
    <n v="3108"/>
    <s v="Funding a home for our Children's Theater"/>
    <s v="We need a permanent home for the theater!"/>
    <n v="50000"/>
    <n v="26"/>
    <n v="5.1999999999999995E-4"/>
    <x v="2"/>
    <n v="13"/>
    <s v="US"/>
    <s v="USD"/>
    <n v="1430234394"/>
    <n v="1425053994"/>
    <b v="0"/>
    <n v="2"/>
    <b v="0"/>
    <s v="theater/spaces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n v="58.184210526315788"/>
    <s v="US"/>
    <s v="USD"/>
    <n v="1409194810"/>
    <n v="1406170810"/>
    <b v="0"/>
    <n v="114"/>
    <b v="0"/>
    <s v="theater/spaces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n v="10"/>
    <s v="US"/>
    <s v="USD"/>
    <n v="1487465119"/>
    <n v="1484009119"/>
    <b v="0"/>
    <n v="1"/>
    <b v="0"/>
    <s v="theater/spaces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n v="70.10526315789474"/>
    <s v="US"/>
    <s v="USD"/>
    <n v="1412432220"/>
    <n v="1409753820"/>
    <b v="0"/>
    <n v="76"/>
    <b v="0"/>
    <s v="theater/spaces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n v="57.888888888888886"/>
    <s v="US"/>
    <s v="USD"/>
    <n v="1477968934"/>
    <n v="1472784934"/>
    <b v="0"/>
    <n v="9"/>
    <b v="0"/>
    <s v="theater/spaces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n v="125.27027027027027"/>
    <s v="US"/>
    <s v="USD"/>
    <n v="1429291982"/>
    <n v="1426699982"/>
    <b v="0"/>
    <n v="37"/>
    <b v="0"/>
    <s v="theater/spaces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e v="#DIV/0!"/>
    <s v="US"/>
    <s v="USD"/>
    <n v="1411312250"/>
    <n v="1406128250"/>
    <b v="0"/>
    <n v="0"/>
    <b v="0"/>
    <s v="theater/spaces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n v="0.03"/>
    <x v="2"/>
    <n v="300"/>
    <s v="SE"/>
    <s v="SEK"/>
    <n v="1465123427"/>
    <n v="1462531427"/>
    <b v="0"/>
    <n v="1"/>
    <b v="0"/>
    <s v="theater/spaces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n v="0.57333333333333336"/>
    <x v="2"/>
    <n v="43"/>
    <s v="US"/>
    <s v="USD"/>
    <n v="1427890925"/>
    <n v="1426681325"/>
    <b v="0"/>
    <n v="10"/>
    <b v="0"/>
    <s v="theater/spaces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n v="1E-3"/>
    <x v="2"/>
    <n v="1"/>
    <s v="GB"/>
    <s v="GBP"/>
    <n v="1464354720"/>
    <n v="1463648360"/>
    <b v="0"/>
    <n v="1"/>
    <b v="0"/>
    <s v="theater/spaces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n v="3.0999999999999999E-3"/>
    <x v="2"/>
    <n v="775"/>
    <s v="SE"/>
    <s v="SEK"/>
    <n v="1467473723"/>
    <n v="1465832123"/>
    <b v="0"/>
    <n v="2"/>
    <b v="0"/>
    <s v="theater/spaces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n v="5"/>
    <s v="US"/>
    <s v="USD"/>
    <n v="1427414732"/>
    <n v="1424826332"/>
    <b v="0"/>
    <n v="1"/>
    <b v="0"/>
    <s v="theater/spaces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n v="12.8"/>
    <s v="NL"/>
    <s v="EUR"/>
    <n v="1462484196"/>
    <n v="1457303796"/>
    <b v="0"/>
    <n v="10"/>
    <b v="0"/>
    <s v="theater/spaces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n v="10"/>
    <s v="CA"/>
    <s v="CAD"/>
    <n v="1411748335"/>
    <n v="1406564335"/>
    <b v="0"/>
    <n v="1"/>
    <b v="0"/>
    <s v="theater/spaces"/>
    <x v="1"/>
    <s v="spaces"/>
    <x v="3115"/>
    <x v="3121"/>
  </r>
  <r>
    <n v="3122"/>
    <s v="be back soon (Canceled)"/>
    <s v="cancelled until further notice"/>
    <n v="199"/>
    <n v="116"/>
    <n v="0.58291457286432158"/>
    <x v="1"/>
    <n v="58"/>
    <s v="US"/>
    <s v="USD"/>
    <n v="1478733732"/>
    <n v="1478298132"/>
    <b v="0"/>
    <n v="2"/>
    <b v="0"/>
    <s v="theater/spaces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n v="244.80459770114942"/>
    <s v="US"/>
    <s v="USD"/>
    <n v="1468108198"/>
    <n v="1465516198"/>
    <b v="0"/>
    <n v="348"/>
    <b v="0"/>
    <s v="theater/spaces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n v="6.5"/>
    <s v="US"/>
    <s v="USD"/>
    <n v="1422902601"/>
    <n v="1417718601"/>
    <b v="0"/>
    <n v="4"/>
    <b v="0"/>
    <s v="theater/spaces"/>
    <x v="1"/>
    <s v="spaces"/>
    <x v="3118"/>
    <x v="3124"/>
  </r>
  <r>
    <n v="3125"/>
    <s v="N/A (Canceled)"/>
    <s v="N/A"/>
    <n v="1500000"/>
    <n v="0"/>
    <n v="0"/>
    <x v="1"/>
    <e v="#DIV/0!"/>
    <s v="US"/>
    <s v="USD"/>
    <n v="1452142672"/>
    <n v="1449550672"/>
    <b v="0"/>
    <n v="0"/>
    <b v="0"/>
    <s v="theater/spaces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n v="61.176470588235297"/>
    <s v="US"/>
    <s v="USD"/>
    <n v="1459121162"/>
    <n v="1456532762"/>
    <b v="0"/>
    <n v="17"/>
    <b v="0"/>
    <s v="theater/spaces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e v="#DIV/0!"/>
    <s v="US"/>
    <s v="USD"/>
    <n v="1425242029"/>
    <n v="1422650029"/>
    <b v="0"/>
    <n v="0"/>
    <b v="0"/>
    <s v="theater/spaces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n v="139.23931623931625"/>
    <s v="US"/>
    <s v="USD"/>
    <n v="1489690141"/>
    <n v="1487101741"/>
    <b v="0"/>
    <n v="117"/>
    <b v="0"/>
    <s v="theater/plays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n v="10"/>
    <s v="US"/>
    <s v="USD"/>
    <n v="1492542819"/>
    <n v="1489090419"/>
    <b v="0"/>
    <n v="1"/>
    <b v="0"/>
    <s v="theater/plays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n v="3.7499999999999999E-2"/>
    <x v="3"/>
    <n v="93.75"/>
    <s v="US"/>
    <s v="USD"/>
    <n v="1492145940"/>
    <n v="1489504916"/>
    <b v="0"/>
    <n v="4"/>
    <b v="0"/>
    <s v="theater/plays"/>
    <x v="1"/>
    <s v="plays"/>
    <x v="3124"/>
    <x v="3130"/>
  </r>
  <r>
    <n v="3131"/>
    <s v="SNAKE EYES"/>
    <s v="A Staged Reading of &quot;Snake Eyes,&quot; a new play by Alex Rafala"/>
    <n v="4100"/>
    <n v="645"/>
    <n v="0.15731707317073171"/>
    <x v="3"/>
    <n v="53.75"/>
    <s v="US"/>
    <s v="USD"/>
    <n v="1491656045"/>
    <n v="1489067645"/>
    <b v="0"/>
    <n v="12"/>
    <b v="0"/>
    <s v="theater/plays"/>
    <x v="1"/>
    <s v="plays"/>
    <x v="3125"/>
    <x v="3131"/>
  </r>
  <r>
    <n v="3132"/>
    <s v="A Bite of a Snake Play"/>
    <s v="Smells Like Money, Drips Like Honey, Taste Like Mocha, Better Run AWAY"/>
    <n v="30000"/>
    <n v="10"/>
    <n v="3.3333333333333332E-4"/>
    <x v="3"/>
    <n v="10"/>
    <s v="US"/>
    <s v="USD"/>
    <n v="1492759460"/>
    <n v="1487579060"/>
    <b v="0"/>
    <n v="1"/>
    <b v="0"/>
    <s v="theater/plays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n v="33.75"/>
    <s v="GB"/>
    <s v="GBP"/>
    <n v="1490358834"/>
    <n v="1487770434"/>
    <b v="0"/>
    <n v="16"/>
    <b v="0"/>
    <s v="theater/plays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n v="18.75"/>
    <s v="GB"/>
    <s v="GBP"/>
    <n v="1490631419"/>
    <n v="1488820619"/>
    <b v="0"/>
    <n v="12"/>
    <b v="0"/>
    <s v="theater/plays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n v="23.142857142857142"/>
    <s v="US"/>
    <s v="USD"/>
    <n v="1491277121"/>
    <n v="1489376321"/>
    <b v="0"/>
    <n v="7"/>
    <b v="0"/>
    <s v="theater/plays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n v="1.278"/>
    <x v="3"/>
    <n v="29.045454545454547"/>
    <s v="GB"/>
    <s v="GBP"/>
    <n v="1491001140"/>
    <n v="1487847954"/>
    <b v="0"/>
    <n v="22"/>
    <b v="0"/>
    <s v="theater/plays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n v="50"/>
    <s v="US"/>
    <s v="USD"/>
    <n v="1493838720"/>
    <n v="1489439669"/>
    <b v="0"/>
    <n v="1"/>
    <b v="0"/>
    <s v="theater/plays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e v="#DIV/0!"/>
    <s v="GB"/>
    <s v="GBP"/>
    <n v="1491233407"/>
    <n v="1489591807"/>
    <b v="0"/>
    <n v="0"/>
    <b v="0"/>
    <s v="theater/plays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n v="450"/>
    <s v="MX"/>
    <s v="MXN"/>
    <n v="1490416380"/>
    <n v="1487485760"/>
    <b v="0"/>
    <n v="6"/>
    <b v="0"/>
    <s v="theater/plays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n v="24"/>
    <s v="FR"/>
    <s v="EUR"/>
    <n v="1491581703"/>
    <n v="1488993303"/>
    <b v="0"/>
    <n v="4"/>
    <b v="0"/>
    <s v="theater/plays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n v="32.25"/>
    <s v="NL"/>
    <s v="EUR"/>
    <n v="1492372800"/>
    <n v="1488823488"/>
    <b v="0"/>
    <n v="8"/>
    <b v="0"/>
    <s v="theater/plays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n v="15"/>
    <s v="GB"/>
    <s v="GBP"/>
    <n v="1489922339"/>
    <n v="1487333939"/>
    <b v="0"/>
    <n v="3"/>
    <b v="0"/>
    <s v="theater/plays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e v="#DIV/0!"/>
    <s v="GB"/>
    <s v="GBP"/>
    <n v="1491726956"/>
    <n v="1489480556"/>
    <b v="0"/>
    <n v="0"/>
    <b v="0"/>
    <s v="theater/plays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n v="251.33333333333334"/>
    <s v="US"/>
    <s v="USD"/>
    <n v="1489903200"/>
    <n v="1488459307"/>
    <b v="0"/>
    <n v="30"/>
    <b v="0"/>
    <s v="theater/plays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n v="0"/>
    <x v="3"/>
    <e v="#DIV/0!"/>
    <s v="US"/>
    <s v="USD"/>
    <n v="1490659134"/>
    <n v="1485478734"/>
    <b v="0"/>
    <n v="0"/>
    <b v="0"/>
    <s v="theater/plays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n v="0.105"/>
    <x v="3"/>
    <n v="437.5"/>
    <s v="MX"/>
    <s v="MXN"/>
    <n v="1492356166"/>
    <n v="1488471766"/>
    <b v="0"/>
    <n v="12"/>
    <b v="0"/>
    <s v="theater/plays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n v="110.35211267605634"/>
    <s v="US"/>
    <s v="USD"/>
    <n v="1415319355"/>
    <n v="1411859755"/>
    <b v="1"/>
    <n v="213"/>
    <b v="1"/>
    <s v="theater/plays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n v="1.3116666666666668"/>
    <x v="0"/>
    <n v="41.421052631578945"/>
    <s v="US"/>
    <s v="USD"/>
    <n v="1412136000"/>
    <n v="1410278284"/>
    <b v="1"/>
    <n v="57"/>
    <b v="1"/>
    <s v="theater/plays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n v="52"/>
    <s v="US"/>
    <s v="USD"/>
    <n v="1354845600"/>
    <n v="1352766300"/>
    <b v="1"/>
    <n v="25"/>
    <b v="1"/>
    <s v="theater/plays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n v="33.990384615384613"/>
    <s v="US"/>
    <s v="USD"/>
    <n v="1295928000"/>
    <n v="1288160403"/>
    <b v="1"/>
    <n v="104"/>
    <b v="1"/>
    <s v="theater/plays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n v="103.35294117647059"/>
    <s v="US"/>
    <s v="USD"/>
    <n v="1410379774"/>
    <n v="1407787774"/>
    <b v="1"/>
    <n v="34"/>
    <b v="1"/>
    <s v="theater/plays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n v="34.791044776119406"/>
    <s v="GB"/>
    <s v="GBP"/>
    <n v="1383425367"/>
    <n v="1380833367"/>
    <b v="1"/>
    <n v="67"/>
    <b v="1"/>
    <s v="theater/plays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n v="3.3558333333333334"/>
    <x v="0"/>
    <n v="41.773858921161825"/>
    <s v="US"/>
    <s v="USD"/>
    <n v="1304225940"/>
    <n v="1301542937"/>
    <b v="1"/>
    <n v="241"/>
    <b v="1"/>
    <s v="theater/plays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n v="64.268292682926827"/>
    <s v="US"/>
    <s v="USD"/>
    <n v="1333310458"/>
    <n v="1330722058"/>
    <b v="1"/>
    <n v="123"/>
    <b v="1"/>
    <s v="theater/plays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n v="31.209370860927152"/>
    <s v="GB"/>
    <s v="GBP"/>
    <n v="1356004725"/>
    <n v="1353412725"/>
    <b v="1"/>
    <n v="302"/>
    <b v="1"/>
    <s v="theater/plays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n v="62.921348314606739"/>
    <s v="US"/>
    <s v="USD"/>
    <n v="1338591144"/>
    <n v="1335567144"/>
    <b v="1"/>
    <n v="89"/>
    <b v="1"/>
    <s v="theater/plays"/>
    <x v="1"/>
    <s v="plays"/>
    <x v="3150"/>
    <x v="3156"/>
  </r>
  <r>
    <n v="3157"/>
    <s v="Summer FourPlay"/>
    <s v="Four Directors.  Four One Acts.  Four Genres.  For You."/>
    <n v="4000"/>
    <n v="4040"/>
    <n v="1.01"/>
    <x v="0"/>
    <n v="98.536585365853654"/>
    <s v="US"/>
    <s v="USD"/>
    <n v="1405746000"/>
    <n v="1404932105"/>
    <b v="1"/>
    <n v="41"/>
    <b v="1"/>
    <s v="theater/plays"/>
    <x v="1"/>
    <s v="plays"/>
    <x v="3151"/>
    <x v="3157"/>
  </r>
  <r>
    <n v="3158"/>
    <s v="Nursery Crimes"/>
    <s v="A 40s crime-noir play using nursery rhyme characters."/>
    <n v="5000"/>
    <n v="5700"/>
    <n v="1.1399999999999999"/>
    <x v="0"/>
    <n v="82.608695652173907"/>
    <s v="US"/>
    <s v="USD"/>
    <n v="1374523752"/>
    <n v="1371931752"/>
    <b v="1"/>
    <n v="69"/>
    <b v="1"/>
    <s v="theater/plays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n v="1.3348133333333334"/>
    <x v="0"/>
    <n v="38.504230769230773"/>
    <s v="US"/>
    <s v="USD"/>
    <n v="1326927600"/>
    <n v="1323221761"/>
    <b v="1"/>
    <n v="52"/>
    <b v="1"/>
    <s v="theater/plays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n v="80.15789473684211"/>
    <s v="US"/>
    <s v="USD"/>
    <n v="1407905940"/>
    <n v="1405923687"/>
    <b v="1"/>
    <n v="57"/>
    <b v="1"/>
    <s v="theater/plays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n v="28.405405405405407"/>
    <s v="GB"/>
    <s v="GBP"/>
    <n v="1413377522"/>
    <n v="1410785522"/>
    <b v="1"/>
    <n v="74"/>
    <b v="1"/>
    <s v="theater/plays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n v="80.730158730158735"/>
    <s v="US"/>
    <s v="USD"/>
    <n v="1404698400"/>
    <n v="1402331262"/>
    <b v="1"/>
    <n v="63"/>
    <b v="1"/>
    <s v="theater/plays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n v="200.69444444444446"/>
    <s v="US"/>
    <s v="USD"/>
    <n v="1402855525"/>
    <n v="1400263525"/>
    <b v="1"/>
    <n v="72"/>
    <b v="1"/>
    <s v="theater/plays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n v="37.591549295774648"/>
    <s v="US"/>
    <s v="USD"/>
    <n v="1402341615"/>
    <n v="1399490415"/>
    <b v="1"/>
    <n v="71"/>
    <b v="1"/>
    <s v="theater/plays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n v="58.095238095238095"/>
    <s v="US"/>
    <s v="USD"/>
    <n v="1304395140"/>
    <n v="1302493760"/>
    <b v="1"/>
    <n v="21"/>
    <b v="1"/>
    <s v="theater/plays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n v="60.300892473118282"/>
    <s v="US"/>
    <s v="USD"/>
    <n v="1416988740"/>
    <n v="1414514153"/>
    <b v="1"/>
    <n v="930"/>
    <b v="1"/>
    <s v="theater/plays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n v="1.1616666666666666"/>
    <x v="0"/>
    <n v="63.363636363636367"/>
    <s v="US"/>
    <s v="USD"/>
    <n v="1406952781"/>
    <n v="1405743181"/>
    <b v="1"/>
    <n v="55"/>
    <b v="1"/>
    <s v="theater/plays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n v="1.242"/>
    <x v="0"/>
    <n v="50.901639344262293"/>
    <s v="US"/>
    <s v="USD"/>
    <n v="1402696800"/>
    <n v="1399948353"/>
    <b v="1"/>
    <n v="61"/>
    <b v="1"/>
    <s v="theater/plays"/>
    <x v="1"/>
    <s v="plays"/>
    <x v="3161"/>
    <x v="3168"/>
  </r>
  <r>
    <n v="3169"/>
    <s v="The Window"/>
    <s v="We're bringing The Window to the Cherry Lane Theater in January 2014."/>
    <n v="8000"/>
    <n v="8241"/>
    <n v="1.030125"/>
    <x v="0"/>
    <n v="100.5"/>
    <s v="US"/>
    <s v="USD"/>
    <n v="1386910740"/>
    <n v="1384364561"/>
    <b v="1"/>
    <n v="82"/>
    <b v="1"/>
    <s v="theater/plays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n v="31.619718309859156"/>
    <s v="US"/>
    <s v="USD"/>
    <n v="1404273600"/>
    <n v="1401414944"/>
    <b v="1"/>
    <n v="71"/>
    <b v="1"/>
    <s v="theater/plays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n v="65.102564102564102"/>
    <s v="GB"/>
    <s v="GBP"/>
    <n v="1462545358"/>
    <n v="1459953358"/>
    <b v="1"/>
    <n v="117"/>
    <b v="1"/>
    <s v="theater/plays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n v="79.310344827586206"/>
    <s v="US"/>
    <s v="USD"/>
    <n v="1329240668"/>
    <n v="1326648668"/>
    <b v="1"/>
    <n v="29"/>
    <b v="1"/>
    <s v="theater/plays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n v="139.18918918918919"/>
    <s v="US"/>
    <s v="USD"/>
    <n v="1411765492"/>
    <n v="1409173492"/>
    <b v="1"/>
    <n v="74"/>
    <b v="1"/>
    <s v="theater/plays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n v="131.91304347826087"/>
    <s v="US"/>
    <s v="USD"/>
    <n v="1408999508"/>
    <n v="1407789908"/>
    <b v="1"/>
    <n v="23"/>
    <b v="1"/>
    <s v="theater/plays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n v="91.3"/>
    <s v="US"/>
    <s v="USD"/>
    <n v="1297977427"/>
    <n v="1292793427"/>
    <b v="1"/>
    <n v="60"/>
    <b v="1"/>
    <s v="theater/plays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n v="39.672727272727272"/>
    <s v="US"/>
    <s v="USD"/>
    <n v="1376838000"/>
    <n v="1374531631"/>
    <b v="1"/>
    <n v="55"/>
    <b v="1"/>
    <s v="theater/plays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n v="57.549019607843135"/>
    <s v="US"/>
    <s v="USD"/>
    <n v="1403366409"/>
    <n v="1400774409"/>
    <b v="1"/>
    <n v="51"/>
    <b v="1"/>
    <s v="theater/plays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n v="33.025641025641029"/>
    <s v="GB"/>
    <s v="GBP"/>
    <n v="1405521075"/>
    <n v="1402929075"/>
    <b v="1"/>
    <n v="78"/>
    <b v="1"/>
    <s v="theater/plays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n v="1.1416238095238094"/>
    <x v="0"/>
    <n v="77.335806451612896"/>
    <s v="US"/>
    <s v="USD"/>
    <n v="1367859071"/>
    <n v="1365699071"/>
    <b v="1"/>
    <n v="62"/>
    <b v="1"/>
    <s v="theater/plays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n v="31.933333333333334"/>
    <s v="GB"/>
    <s v="GBP"/>
    <n v="1403258049"/>
    <n v="1400666049"/>
    <b v="1"/>
    <n v="45"/>
    <b v="1"/>
    <s v="theater/plays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n v="36.333333333333336"/>
    <s v="GB"/>
    <s v="GBP"/>
    <n v="1402848000"/>
    <n v="1400570787"/>
    <b v="1"/>
    <n v="15"/>
    <b v="1"/>
    <s v="theater/plays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n v="46.768211920529801"/>
    <s v="US"/>
    <s v="USD"/>
    <n v="1328029200"/>
    <n v="1323211621"/>
    <b v="1"/>
    <n v="151"/>
    <b v="1"/>
    <s v="theater/plays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n v="1.0900000000000001"/>
    <x v="0"/>
    <n v="40.073529411764703"/>
    <s v="US"/>
    <s v="USD"/>
    <n v="1377284669"/>
    <n v="1375729469"/>
    <b v="1"/>
    <n v="68"/>
    <b v="1"/>
    <s v="theater/plays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n v="1.0720930232558139"/>
    <x v="0"/>
    <n v="100.21739130434783"/>
    <s v="US"/>
    <s v="USD"/>
    <n v="1404258631"/>
    <n v="1401666631"/>
    <b v="1"/>
    <n v="46"/>
    <b v="1"/>
    <s v="theater/plays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n v="41.666666666666664"/>
    <s v="GB"/>
    <s v="GBP"/>
    <n v="1405553241"/>
    <n v="1404948441"/>
    <b v="1"/>
    <n v="24"/>
    <b v="1"/>
    <s v="theater/plays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n v="46.714285714285715"/>
    <s v="GB"/>
    <s v="GBP"/>
    <n v="1410901200"/>
    <n v="1408313438"/>
    <b v="1"/>
    <n v="70"/>
    <b v="1"/>
    <s v="theater/plays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n v="71.491803278688522"/>
    <s v="US"/>
    <s v="USD"/>
    <n v="1407167973"/>
    <n v="1405439973"/>
    <b v="1"/>
    <n v="244"/>
    <b v="1"/>
    <s v="theater/plays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n v="14.444444444444445"/>
    <s v="GB"/>
    <s v="GBP"/>
    <n v="1433930302"/>
    <n v="1432115902"/>
    <b v="0"/>
    <n v="9"/>
    <b v="0"/>
    <s v="theater/musical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n v="356.84210526315792"/>
    <s v="SE"/>
    <s v="SEK"/>
    <n v="1432455532"/>
    <n v="1429863532"/>
    <b v="0"/>
    <n v="19"/>
    <b v="0"/>
    <s v="theater/musical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n v="0"/>
    <x v="2"/>
    <e v="#DIV/0!"/>
    <s v="CA"/>
    <s v="CAD"/>
    <n v="1481258275"/>
    <n v="1478662675"/>
    <b v="0"/>
    <n v="0"/>
    <b v="0"/>
    <s v="theater/musical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n v="37.75"/>
    <s v="US"/>
    <s v="USD"/>
    <n v="1471370869"/>
    <n v="1466186869"/>
    <b v="0"/>
    <n v="4"/>
    <b v="0"/>
    <s v="theater/musical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n v="12.75"/>
    <s v="GB"/>
    <s v="GBP"/>
    <n v="1425160800"/>
    <n v="1421274859"/>
    <b v="0"/>
    <n v="8"/>
    <b v="0"/>
    <s v="theater/musical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n v="24.458333333333332"/>
    <s v="GB"/>
    <s v="GBP"/>
    <n v="1424474056"/>
    <n v="1420586056"/>
    <b v="0"/>
    <n v="24"/>
    <b v="0"/>
    <s v="theater/musical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e v="#DIV/0!"/>
    <s v="US"/>
    <s v="USD"/>
    <n v="1437960598"/>
    <n v="1435368598"/>
    <b v="0"/>
    <n v="0"/>
    <b v="0"/>
    <s v="theater/musical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n v="53.07692307692308"/>
    <s v="US"/>
    <s v="USD"/>
    <n v="1423750542"/>
    <n v="1421158542"/>
    <b v="0"/>
    <n v="39"/>
    <b v="0"/>
    <s v="theater/musical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n v="300"/>
    <s v="US"/>
    <s v="USD"/>
    <n v="1438437600"/>
    <n v="1433254875"/>
    <b v="0"/>
    <n v="6"/>
    <b v="0"/>
    <s v="theater/musical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n v="0.1145"/>
    <x v="2"/>
    <n v="286.25"/>
    <s v="NO"/>
    <s v="NOK"/>
    <n v="1423050618"/>
    <n v="1420458618"/>
    <b v="0"/>
    <n v="4"/>
    <b v="0"/>
    <s v="theater/musical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n v="36.666666666666664"/>
    <s v="DK"/>
    <s v="DKK"/>
    <n v="1424081477"/>
    <n v="1420798277"/>
    <b v="0"/>
    <n v="3"/>
    <b v="0"/>
    <s v="theater/musical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n v="49.20754716981132"/>
    <s v="US"/>
    <s v="USD"/>
    <n v="1410037200"/>
    <n v="1407435418"/>
    <b v="0"/>
    <n v="53"/>
    <b v="0"/>
    <s v="theater/musical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n v="1"/>
    <s v="US"/>
    <s v="USD"/>
    <n v="1461994440"/>
    <n v="1459410101"/>
    <b v="0"/>
    <n v="1"/>
    <b v="0"/>
    <s v="theater/musical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n v="12.5"/>
    <s v="GB"/>
    <s v="GBP"/>
    <n v="1409509477"/>
    <n v="1407695077"/>
    <b v="0"/>
    <n v="2"/>
    <b v="0"/>
    <s v="theater/musical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n v="109.04"/>
    <s v="US"/>
    <s v="USD"/>
    <n v="1450072740"/>
    <n v="1445027346"/>
    <b v="0"/>
    <n v="25"/>
    <b v="0"/>
    <s v="theater/musical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n v="41.666666666666664"/>
    <s v="US"/>
    <s v="USD"/>
    <n v="1443224622"/>
    <n v="1440632622"/>
    <b v="0"/>
    <n v="6"/>
    <b v="0"/>
    <s v="theater/musical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e v="#DIV/0!"/>
    <s v="US"/>
    <s v="USD"/>
    <n v="1437149640"/>
    <n v="1434558479"/>
    <b v="0"/>
    <n v="0"/>
    <b v="0"/>
    <s v="theater/musical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n v="22.75"/>
    <s v="GB"/>
    <s v="GBP"/>
    <n v="1430470772"/>
    <n v="1427878772"/>
    <b v="0"/>
    <n v="12"/>
    <b v="0"/>
    <s v="theater/musical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e v="#DIV/0!"/>
    <s v="US"/>
    <s v="USD"/>
    <n v="1442644651"/>
    <n v="1440052651"/>
    <b v="0"/>
    <n v="0"/>
    <b v="0"/>
    <s v="theater/musical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n v="70.833333333333329"/>
    <s v="US"/>
    <s v="USD"/>
    <n v="1429767607"/>
    <n v="1424587207"/>
    <b v="0"/>
    <n v="36"/>
    <b v="0"/>
    <s v="theater/musical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n v="63.109756097560975"/>
    <s v="US"/>
    <s v="USD"/>
    <n v="1406557877"/>
    <n v="1404743477"/>
    <b v="1"/>
    <n v="82"/>
    <b v="1"/>
    <s v="theater/plays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n v="50.157964601769912"/>
    <s v="US"/>
    <s v="USD"/>
    <n v="1403305200"/>
    <n v="1400512658"/>
    <b v="1"/>
    <n v="226"/>
    <b v="1"/>
    <s v="theater/plays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n v="62.883333333333333"/>
    <s v="US"/>
    <s v="USD"/>
    <n v="1338523140"/>
    <n v="1334442519"/>
    <b v="1"/>
    <n v="60"/>
    <b v="1"/>
    <s v="theater/plays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n v="85.531055900621112"/>
    <s v="US"/>
    <s v="USD"/>
    <n v="1408068000"/>
    <n v="1405346680"/>
    <b v="1"/>
    <n v="322"/>
    <b v="1"/>
    <s v="theater/plays"/>
    <x v="1"/>
    <s v="plays"/>
    <x v="3204"/>
    <x v="3211"/>
  </r>
  <r>
    <n v="3212"/>
    <s v="Campo Maldito"/>
    <s v="Help us bring our production of Campo Maldito to New York AND San Francisco!"/>
    <n v="4000"/>
    <n v="5050"/>
    <n v="1.2625"/>
    <x v="0"/>
    <n v="53.723404255319146"/>
    <s v="US"/>
    <s v="USD"/>
    <n v="1407524751"/>
    <n v="1404932751"/>
    <b v="1"/>
    <n v="94"/>
    <b v="1"/>
    <s v="theater/plays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n v="127.80851063829788"/>
    <s v="GB"/>
    <s v="GBP"/>
    <n v="1437934759"/>
    <n v="1434478759"/>
    <b v="1"/>
    <n v="47"/>
    <b v="1"/>
    <s v="theater/plays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n v="106.57391304347826"/>
    <s v="GB"/>
    <s v="GBP"/>
    <n v="1452038100"/>
    <n v="1448823673"/>
    <b v="1"/>
    <n v="115"/>
    <b v="1"/>
    <s v="theater/plays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n v="262.11194029850748"/>
    <s v="US"/>
    <s v="USD"/>
    <n v="1441857540"/>
    <n v="1438617471"/>
    <b v="1"/>
    <n v="134"/>
    <b v="1"/>
    <s v="theater/plays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n v="57.171428571428571"/>
    <s v="GB"/>
    <s v="GBP"/>
    <n v="1436625000"/>
    <n v="1433934371"/>
    <b v="1"/>
    <n v="35"/>
    <b v="1"/>
    <s v="theater/plays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n v="1.1602222222222223"/>
    <x v="0"/>
    <n v="50.20192307692308"/>
    <s v="US"/>
    <s v="USD"/>
    <n v="1478264784"/>
    <n v="1475672784"/>
    <b v="1"/>
    <n v="104"/>
    <b v="1"/>
    <s v="theater/plays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n v="66.586956521739125"/>
    <s v="GB"/>
    <s v="GBP"/>
    <n v="1419984000"/>
    <n v="1417132986"/>
    <b v="1"/>
    <n v="184"/>
    <b v="1"/>
    <s v="theater/plays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n v="168.25210084033614"/>
    <s v="US"/>
    <s v="USD"/>
    <n v="1427063747"/>
    <n v="1424043347"/>
    <b v="1"/>
    <n v="119"/>
    <b v="1"/>
    <s v="theater/plays"/>
    <x v="1"/>
    <s v="plays"/>
    <x v="3212"/>
    <x v="3219"/>
  </r>
  <r>
    <n v="3220"/>
    <s v="Burners"/>
    <s v="A sci-fi thriller for the stage opening March 10 in Los Angeles."/>
    <n v="15000"/>
    <n v="15126"/>
    <n v="1.0084"/>
    <x v="0"/>
    <n v="256.37288135593218"/>
    <s v="US"/>
    <s v="USD"/>
    <n v="1489352400"/>
    <n v="1486411204"/>
    <b v="1"/>
    <n v="59"/>
    <b v="1"/>
    <s v="theater/plays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n v="36.610619469026545"/>
    <s v="GB"/>
    <s v="GBP"/>
    <n v="1436114603"/>
    <n v="1433090603"/>
    <b v="1"/>
    <n v="113"/>
    <b v="1"/>
    <s v="theater/plays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n v="1.248"/>
    <x v="0"/>
    <n v="37.142857142857146"/>
    <s v="US"/>
    <s v="USD"/>
    <n v="1445722140"/>
    <n v="1443016697"/>
    <b v="1"/>
    <n v="84"/>
    <b v="1"/>
    <s v="theater/plays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n v="45.878378378378379"/>
    <s v="US"/>
    <s v="USD"/>
    <n v="1440100976"/>
    <n v="1437508976"/>
    <b v="1"/>
    <n v="74"/>
    <b v="1"/>
    <s v="theater/plays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n v="141.71296296296296"/>
    <s v="US"/>
    <s v="USD"/>
    <n v="1484024400"/>
    <n v="1479932713"/>
    <b v="1"/>
    <n v="216"/>
    <b v="1"/>
    <s v="theater/plays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n v="52.487179487179489"/>
    <s v="US"/>
    <s v="USD"/>
    <n v="1464987600"/>
    <n v="1463145938"/>
    <b v="1"/>
    <n v="39"/>
    <b v="1"/>
    <s v="theater/plays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n v="59.523809523809526"/>
    <s v="GB"/>
    <s v="GBP"/>
    <n v="1446213612"/>
    <n v="1443621612"/>
    <b v="1"/>
    <n v="21"/>
    <b v="1"/>
    <s v="theater/plays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n v="50"/>
    <s v="GB"/>
    <s v="GBP"/>
    <n v="1484687436"/>
    <n v="1482095436"/>
    <b v="0"/>
    <n v="30"/>
    <b v="1"/>
    <s v="theater/plays"/>
    <x v="1"/>
    <s v="plays"/>
    <x v="3220"/>
    <x v="3227"/>
  </r>
  <r>
    <n v="3228"/>
    <s v="Hear Me Roar: A Season of Powerful Women"/>
    <s v="A Season of Powerful Women. A Season of Defiance."/>
    <n v="7000"/>
    <n v="7164"/>
    <n v="1.0234285714285714"/>
    <x v="0"/>
    <n v="193.62162162162161"/>
    <s v="US"/>
    <s v="USD"/>
    <n v="1450328340"/>
    <n v="1447606884"/>
    <b v="1"/>
    <n v="37"/>
    <b v="1"/>
    <s v="theater/plays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n v="106.79702970297029"/>
    <s v="US"/>
    <s v="USD"/>
    <n v="1416470398"/>
    <n v="1413874798"/>
    <b v="1"/>
    <n v="202"/>
    <b v="1"/>
    <s v="theater/plays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n v="77.21621621621621"/>
    <s v="US"/>
    <s v="USD"/>
    <n v="1412135940"/>
    <n v="1410840126"/>
    <b v="1"/>
    <n v="37"/>
    <b v="1"/>
    <s v="theater/plays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n v="57.5"/>
    <s v="US"/>
    <s v="USD"/>
    <n v="1460846347"/>
    <n v="1458254347"/>
    <b v="0"/>
    <n v="28"/>
    <b v="1"/>
    <s v="theater/plays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n v="50.46153846153846"/>
    <s v="US"/>
    <s v="USD"/>
    <n v="1462334340"/>
    <n v="1459711917"/>
    <b v="1"/>
    <n v="26"/>
    <b v="1"/>
    <s v="theater/plays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n v="1.1879999999999999"/>
    <x v="0"/>
    <n v="97.377049180327873"/>
    <s v="US"/>
    <s v="USD"/>
    <n v="1488482355"/>
    <n v="1485890355"/>
    <b v="0"/>
    <n v="61"/>
    <b v="1"/>
    <s v="theater/plays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n v="34.91921739130435"/>
    <s v="GB"/>
    <s v="GBP"/>
    <n v="1485991860"/>
    <n v="1483124208"/>
    <b v="0"/>
    <n v="115"/>
    <b v="1"/>
    <s v="theater/plays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n v="85.530386740331494"/>
    <s v="US"/>
    <s v="USD"/>
    <n v="1467361251"/>
    <n v="1464769251"/>
    <b v="1"/>
    <n v="181"/>
    <b v="1"/>
    <s v="theater/plays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n v="182.90909090909091"/>
    <s v="US"/>
    <s v="USD"/>
    <n v="1482962433"/>
    <n v="1480370433"/>
    <b v="0"/>
    <n v="110"/>
    <b v="1"/>
    <s v="theater/plays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n v="131.13620817843866"/>
    <s v="US"/>
    <s v="USD"/>
    <n v="1443499140"/>
    <n v="1441452184"/>
    <b v="1"/>
    <n v="269"/>
    <b v="1"/>
    <s v="theater/plays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n v="39.810126582278478"/>
    <s v="GB"/>
    <s v="GBP"/>
    <n v="1435752898"/>
    <n v="1433160898"/>
    <b v="1"/>
    <n v="79"/>
    <b v="1"/>
    <s v="theater/plays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n v="59.701730769230764"/>
    <s v="GB"/>
    <s v="GBP"/>
    <n v="1445817540"/>
    <n v="1443665293"/>
    <b v="1"/>
    <n v="104"/>
    <b v="1"/>
    <s v="theater/plays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n v="88.735294117647058"/>
    <s v="GB"/>
    <s v="GBP"/>
    <n v="1487286000"/>
    <n v="1484843948"/>
    <b v="0"/>
    <n v="34"/>
    <b v="1"/>
    <s v="theater/plays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n v="58.688622754491021"/>
    <s v="US"/>
    <s v="USD"/>
    <n v="1413269940"/>
    <n v="1410421670"/>
    <b v="1"/>
    <n v="167"/>
    <b v="1"/>
    <s v="theater/plays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n v="1.273042"/>
    <x v="0"/>
    <n v="69.56513661202186"/>
    <s v="US"/>
    <s v="USD"/>
    <n v="1411150092"/>
    <n v="1408558092"/>
    <b v="1"/>
    <n v="183"/>
    <b v="1"/>
    <s v="theater/plays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n v="115.87323943661971"/>
    <s v="US"/>
    <s v="USD"/>
    <n v="1444348800"/>
    <n v="1442283562"/>
    <b v="1"/>
    <n v="71"/>
    <b v="1"/>
    <s v="theater/plays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n v="23.869565217391305"/>
    <s v="GB"/>
    <s v="GBP"/>
    <n v="1480613982"/>
    <n v="1478018382"/>
    <b v="0"/>
    <n v="69"/>
    <b v="1"/>
    <s v="theater/plays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n v="81.125925925925927"/>
    <s v="US"/>
    <s v="USD"/>
    <n v="1434074400"/>
    <n v="1431354258"/>
    <b v="0"/>
    <n v="270"/>
    <b v="1"/>
    <s v="theater/plays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n v="57.626943005181346"/>
    <s v="US"/>
    <s v="USD"/>
    <n v="1442030340"/>
    <n v="1439551200"/>
    <b v="1"/>
    <n v="193"/>
    <b v="1"/>
    <s v="theater/plays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n v="46.429824561403507"/>
    <s v="GB"/>
    <s v="GBP"/>
    <n v="1436696712"/>
    <n v="1434104712"/>
    <b v="1"/>
    <n v="57"/>
    <b v="1"/>
    <s v="theater/plays"/>
    <x v="1"/>
    <s v="plays"/>
    <x v="3239"/>
    <x v="3247"/>
  </r>
  <r>
    <n v="3248"/>
    <s v="Honest Accomplice Theatre 2015-16 Season"/>
    <s v="Honest Accomplice Theatre produces theatre for social change."/>
    <n v="12000"/>
    <n v="12095"/>
    <n v="1.0079166666666666"/>
    <x v="0"/>
    <n v="60.475000000000001"/>
    <s v="US"/>
    <s v="USD"/>
    <n v="1428178757"/>
    <n v="1425590357"/>
    <b v="1"/>
    <n v="200"/>
    <b v="1"/>
    <s v="theater/plays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n v="65.579545454545453"/>
    <s v="US"/>
    <s v="USD"/>
    <n v="1434822914"/>
    <n v="1432230914"/>
    <b v="1"/>
    <n v="88"/>
    <b v="1"/>
    <s v="theater/plays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n v="119.1924882629108"/>
    <s v="US"/>
    <s v="USD"/>
    <n v="1415213324"/>
    <n v="1412617724"/>
    <b v="1"/>
    <n v="213"/>
    <b v="1"/>
    <s v="theater/plays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n v="83.05"/>
    <s v="US"/>
    <s v="USD"/>
    <n v="1434907966"/>
    <n v="1432315966"/>
    <b v="1"/>
    <n v="20"/>
    <b v="1"/>
    <s v="theater/plays"/>
    <x v="1"/>
    <s v="plays"/>
    <x v="3243"/>
    <x v="3251"/>
  </r>
  <r>
    <n v="3252"/>
    <s v="Modern Love"/>
    <s v="How do we navigate the boundaries between friendship, sexual intimacy and obsessive desire?"/>
    <n v="2250"/>
    <n v="2876"/>
    <n v="1.2782222222222221"/>
    <x v="0"/>
    <n v="57.52"/>
    <s v="GB"/>
    <s v="GBP"/>
    <n v="1473247240"/>
    <n v="1470655240"/>
    <b v="1"/>
    <n v="50"/>
    <b v="1"/>
    <s v="theater/plays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n v="1.0182500000000001"/>
    <x v="0"/>
    <n v="177.08695652173913"/>
    <s v="US"/>
    <s v="USD"/>
    <n v="1473306300"/>
    <n v="1471701028"/>
    <b v="1"/>
    <n v="115"/>
    <b v="1"/>
    <s v="theater/plays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n v="70.771505376344081"/>
    <s v="GB"/>
    <s v="GBP"/>
    <n v="1427331809"/>
    <n v="1424743409"/>
    <b v="1"/>
    <n v="186"/>
    <b v="1"/>
    <s v="theater/plays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n v="29.166666666666668"/>
    <s v="GB"/>
    <s v="GBP"/>
    <n v="1412706375"/>
    <n v="1410114375"/>
    <b v="1"/>
    <n v="18"/>
    <b v="1"/>
    <s v="theater/plays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n v="72.76136363636364"/>
    <s v="US"/>
    <s v="USD"/>
    <n v="1433995140"/>
    <n v="1432129577"/>
    <b v="1"/>
    <n v="176"/>
    <b v="1"/>
    <s v="theater/plays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n v="51.853414634146333"/>
    <s v="GB"/>
    <s v="GBP"/>
    <n v="1487769952"/>
    <n v="1485177952"/>
    <b v="0"/>
    <n v="41"/>
    <b v="1"/>
    <s v="theater/plays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n v="1.052142857142857"/>
    <x v="0"/>
    <n v="98.2"/>
    <s v="US"/>
    <s v="USD"/>
    <n v="1420751861"/>
    <n v="1418159861"/>
    <b v="1"/>
    <n v="75"/>
    <b v="1"/>
    <s v="theater/plays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n v="251.7381443298969"/>
    <s v="US"/>
    <s v="USD"/>
    <n v="1475294340"/>
    <n v="1472753745"/>
    <b v="1"/>
    <n v="97"/>
    <b v="1"/>
    <s v="theater/plays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n v="74.821917808219183"/>
    <s v="US"/>
    <s v="USD"/>
    <n v="1448903318"/>
    <n v="1445875718"/>
    <b v="1"/>
    <n v="73"/>
    <b v="1"/>
    <s v="theater/plays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n v="67.65306122448979"/>
    <s v="US"/>
    <s v="USD"/>
    <n v="1437067476"/>
    <n v="1434475476"/>
    <b v="1"/>
    <n v="49"/>
    <b v="1"/>
    <s v="theater/plays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n v="1.0304098360655738"/>
    <x v="0"/>
    <n v="93.81343283582089"/>
    <s v="US"/>
    <s v="USD"/>
    <n v="1419220800"/>
    <n v="1416555262"/>
    <b v="1"/>
    <n v="134"/>
    <b v="1"/>
    <s v="theater/plays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n v="1.121664"/>
    <x v="0"/>
    <n v="41.237647058823526"/>
    <s v="US"/>
    <s v="USD"/>
    <n v="1446238800"/>
    <n v="1444220588"/>
    <b v="1"/>
    <n v="68"/>
    <b v="1"/>
    <s v="theater/plays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n v="1.03"/>
    <x v="0"/>
    <n v="52.551020408163268"/>
    <s v="US"/>
    <s v="USD"/>
    <n v="1422482400"/>
    <n v="1421089938"/>
    <b v="1"/>
    <n v="49"/>
    <b v="1"/>
    <s v="theater/plays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n v="70.285714285714292"/>
    <s v="IE"/>
    <s v="EUR"/>
    <n v="1449162000"/>
    <n v="1446570315"/>
    <b v="1"/>
    <n v="63"/>
    <b v="1"/>
    <s v="theater/plays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n v="1.3128333333333333"/>
    <x v="0"/>
    <n v="48.325153374233132"/>
    <s v="US"/>
    <s v="USD"/>
    <n v="1434142800"/>
    <n v="1431435122"/>
    <b v="1"/>
    <n v="163"/>
    <b v="1"/>
    <s v="theater/plays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n v="53.177083333333336"/>
    <s v="US"/>
    <s v="USD"/>
    <n v="1437156660"/>
    <n v="1434564660"/>
    <b v="1"/>
    <n v="288"/>
    <b v="1"/>
    <s v="theater/plays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n v="60.952380952380949"/>
    <s v="US"/>
    <s v="USD"/>
    <n v="1472074928"/>
    <n v="1470692528"/>
    <b v="1"/>
    <n v="42"/>
    <b v="1"/>
    <s v="theater/plays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n v="116"/>
    <s v="GB"/>
    <s v="GBP"/>
    <n v="1434452400"/>
    <n v="1431509397"/>
    <b v="1"/>
    <n v="70"/>
    <b v="1"/>
    <s v="theater/plays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n v="61"/>
    <s v="GB"/>
    <s v="GBP"/>
    <n v="1436705265"/>
    <n v="1434113265"/>
    <b v="1"/>
    <n v="30"/>
    <b v="1"/>
    <s v="theater/plays"/>
    <x v="1"/>
    <s v="plays"/>
    <x v="3262"/>
    <x v="3270"/>
  </r>
  <r>
    <n v="3271"/>
    <s v="Saxon Court at Southwark Playhouse"/>
    <s v="A razor sharp satire to darken your Christmas."/>
    <n v="1500"/>
    <n v="1950"/>
    <n v="1.3"/>
    <x v="0"/>
    <n v="38.235294117647058"/>
    <s v="GB"/>
    <s v="GBP"/>
    <n v="1414927775"/>
    <n v="1412332175"/>
    <b v="1"/>
    <n v="51"/>
    <b v="1"/>
    <s v="theater/plays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n v="106.50344827586207"/>
    <s v="US"/>
    <s v="USD"/>
    <n v="1446814809"/>
    <n v="1444219209"/>
    <b v="1"/>
    <n v="145"/>
    <b v="1"/>
    <s v="theater/plays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n v="204.57142857142858"/>
    <s v="US"/>
    <s v="USD"/>
    <n v="1473879600"/>
    <n v="1472498042"/>
    <b v="1"/>
    <n v="21"/>
    <b v="1"/>
    <s v="theater/plays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n v="54.912587412587413"/>
    <s v="US"/>
    <s v="USD"/>
    <n v="1458075600"/>
    <n v="1454259272"/>
    <b v="1"/>
    <n v="286"/>
    <b v="1"/>
    <s v="theater/plays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n v="150.41666666666666"/>
    <s v="US"/>
    <s v="USD"/>
    <n v="1423456200"/>
    <n v="1421183271"/>
    <b v="1"/>
    <n v="12"/>
    <b v="1"/>
    <s v="theater/plays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n v="52.58"/>
    <s v="CA"/>
    <s v="CAD"/>
    <n v="1459483140"/>
    <n v="1456526879"/>
    <b v="1"/>
    <n v="100"/>
    <b v="1"/>
    <s v="theater/plays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n v="54.3"/>
    <s v="GB"/>
    <s v="GBP"/>
    <n v="1416331406"/>
    <n v="1413735806"/>
    <b v="1"/>
    <n v="100"/>
    <b v="1"/>
    <s v="theater/plays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n v="76.029411764705884"/>
    <s v="GB"/>
    <s v="GBP"/>
    <n v="1433017303"/>
    <n v="1430425303"/>
    <b v="1"/>
    <n v="34"/>
    <b v="1"/>
    <s v="theater/plays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n v="105.2063492063492"/>
    <s v="US"/>
    <s v="USD"/>
    <n v="1459474059"/>
    <n v="1456885659"/>
    <b v="0"/>
    <n v="63"/>
    <b v="1"/>
    <s v="theater/plays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n v="68.666666666666671"/>
    <s v="US"/>
    <s v="USD"/>
    <n v="1433134800"/>
    <n v="1430158198"/>
    <b v="0"/>
    <n v="30"/>
    <b v="1"/>
    <s v="theater/plays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n v="129.36170212765958"/>
    <s v="US"/>
    <s v="USD"/>
    <n v="1441153705"/>
    <n v="1438561705"/>
    <b v="0"/>
    <n v="47"/>
    <b v="1"/>
    <s v="theater/plays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n v="134.26371308016877"/>
    <s v="US"/>
    <s v="USD"/>
    <n v="1461904788"/>
    <n v="1458103188"/>
    <b v="0"/>
    <n v="237"/>
    <b v="1"/>
    <s v="theater/plays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n v="17.829787234042552"/>
    <s v="GB"/>
    <s v="GBP"/>
    <n v="1455138000"/>
    <n v="1452448298"/>
    <b v="0"/>
    <n v="47"/>
    <b v="1"/>
    <s v="theater/plays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n v="1.016"/>
    <x v="0"/>
    <n v="203.2"/>
    <s v="US"/>
    <s v="USD"/>
    <n v="1454047140"/>
    <n v="1452546853"/>
    <b v="0"/>
    <n v="15"/>
    <b v="1"/>
    <s v="theater/plays"/>
    <x v="1"/>
    <s v="plays"/>
    <x v="3276"/>
    <x v="3284"/>
  </r>
  <r>
    <n v="3285"/>
    <s v="By Morning"/>
    <s v="A new play by Matthew Gasda"/>
    <n v="4999"/>
    <n v="5604"/>
    <n v="1.1210242048409682"/>
    <x v="0"/>
    <n v="69.18518518518519"/>
    <s v="US"/>
    <s v="USD"/>
    <n v="1488258000"/>
    <n v="1485556626"/>
    <b v="0"/>
    <n v="81"/>
    <b v="1"/>
    <s v="theater/plays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n v="125.12295081967213"/>
    <s v="US"/>
    <s v="USD"/>
    <n v="1471291782"/>
    <n v="1468699782"/>
    <b v="0"/>
    <n v="122"/>
    <b v="1"/>
    <s v="theater/plays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n v="1"/>
    <x v="0"/>
    <n v="73.529411764705884"/>
    <s v="CA"/>
    <s v="CAD"/>
    <n v="1448733628"/>
    <n v="1446573628"/>
    <b v="0"/>
    <n v="34"/>
    <b v="1"/>
    <s v="theater/plays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n v="48.437149758454105"/>
    <s v="GB"/>
    <s v="GBP"/>
    <n v="1466463600"/>
    <n v="1463337315"/>
    <b v="0"/>
    <n v="207"/>
    <b v="1"/>
    <s v="theater/plays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n v="26.608400000000003"/>
    <s v="GB"/>
    <s v="GBP"/>
    <n v="1487580602"/>
    <n v="1485161402"/>
    <b v="0"/>
    <n v="25"/>
    <b v="1"/>
    <s v="theater/plays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n v="33.666666666666664"/>
    <s v="GB"/>
    <s v="GBP"/>
    <n v="1489234891"/>
    <n v="1486642891"/>
    <b v="0"/>
    <n v="72"/>
    <b v="1"/>
    <s v="theater/plays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n v="40.714285714285715"/>
    <s v="US"/>
    <s v="USD"/>
    <n v="1442462340"/>
    <n v="1439743900"/>
    <b v="0"/>
    <n v="14"/>
    <b v="1"/>
    <s v="theater/plays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n v="19.266666666666666"/>
    <s v="GB"/>
    <s v="GBP"/>
    <n v="1449257348"/>
    <n v="1444069748"/>
    <b v="0"/>
    <n v="15"/>
    <b v="1"/>
    <s v="theater/plays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n v="84.285714285714292"/>
    <s v="NZ"/>
    <s v="NZD"/>
    <n v="1488622352"/>
    <n v="1486030352"/>
    <b v="0"/>
    <n v="91"/>
    <b v="1"/>
    <s v="theater/plays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n v="29.583333333333332"/>
    <s v="GB"/>
    <s v="GBP"/>
    <n v="1434459554"/>
    <n v="1431867554"/>
    <b v="0"/>
    <n v="24"/>
    <b v="1"/>
    <s v="theater/plays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n v="26.667037037037037"/>
    <s v="GB"/>
    <s v="GBP"/>
    <n v="1474886229"/>
    <n v="1472294229"/>
    <b v="0"/>
    <n v="27"/>
    <b v="1"/>
    <s v="theater/plays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n v="45.978723404255319"/>
    <s v="GB"/>
    <s v="GBP"/>
    <n v="1448229600"/>
    <n v="1446401372"/>
    <b v="0"/>
    <n v="47"/>
    <b v="1"/>
    <s v="theater/plays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n v="125.09090909090909"/>
    <s v="GB"/>
    <s v="GBP"/>
    <n v="1438037940"/>
    <n v="1436380256"/>
    <b v="0"/>
    <n v="44"/>
    <b v="1"/>
    <s v="theater/plays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n v="141.29166666666666"/>
    <s v="US"/>
    <s v="USD"/>
    <n v="1442102400"/>
    <n v="1440370768"/>
    <b v="0"/>
    <n v="72"/>
    <b v="1"/>
    <s v="theater/plays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n v="55.333333333333336"/>
    <s v="US"/>
    <s v="USD"/>
    <n v="1444860063"/>
    <n v="1442268063"/>
    <b v="0"/>
    <n v="63"/>
    <b v="1"/>
    <s v="theater/plays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n v="46.420454545454547"/>
    <s v="US"/>
    <s v="USD"/>
    <n v="1430329862"/>
    <n v="1428515462"/>
    <b v="0"/>
    <n v="88"/>
    <b v="1"/>
    <s v="theater/plays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n v="57.2"/>
    <s v="US"/>
    <s v="USD"/>
    <n v="1470034740"/>
    <n v="1466185176"/>
    <b v="0"/>
    <n v="70"/>
    <b v="1"/>
    <s v="theater/plays"/>
    <x v="1"/>
    <s v="plays"/>
    <x v="3293"/>
    <x v="3301"/>
  </r>
  <r>
    <n v="3302"/>
    <s v="El muro de BorÃ­s KiÃ©n"/>
    <s v="FilosofÃ­a de los anÃ³nimos"/>
    <n v="8400"/>
    <n v="8685"/>
    <n v="1.0339285714285715"/>
    <x v="0"/>
    <n v="173.7"/>
    <s v="ES"/>
    <s v="EUR"/>
    <n v="1481099176"/>
    <n v="1478507176"/>
    <b v="0"/>
    <n v="50"/>
    <b v="1"/>
    <s v="theater/plays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n v="59.6"/>
    <s v="US"/>
    <s v="USD"/>
    <n v="1427553484"/>
    <n v="1424533084"/>
    <b v="0"/>
    <n v="35"/>
    <b v="1"/>
    <s v="theater/plays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n v="89.585714285714289"/>
    <s v="US"/>
    <s v="USD"/>
    <n v="1482418752"/>
    <n v="1479826752"/>
    <b v="0"/>
    <n v="175"/>
    <b v="1"/>
    <s v="theater/plays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n v="204.05"/>
    <s v="US"/>
    <s v="USD"/>
    <n v="1438374748"/>
    <n v="1435782748"/>
    <b v="0"/>
    <n v="20"/>
    <b v="1"/>
    <s v="theater/plays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n v="48.703703703703702"/>
    <s v="US"/>
    <s v="USD"/>
    <n v="1465527600"/>
    <n v="1462252542"/>
    <b v="0"/>
    <n v="54"/>
    <b v="1"/>
    <s v="theater/plays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n v="53.339999999999996"/>
    <s v="US"/>
    <s v="USD"/>
    <n v="1463275339"/>
    <n v="1460683339"/>
    <b v="0"/>
    <n v="20"/>
    <b v="1"/>
    <s v="theater/plays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n v="75.087719298245617"/>
    <s v="US"/>
    <s v="USD"/>
    <n v="1460581365"/>
    <n v="1458766965"/>
    <b v="0"/>
    <n v="57"/>
    <b v="1"/>
    <s v="theater/plays"/>
    <x v="1"/>
    <s v="plays"/>
    <x v="3300"/>
    <x v="3308"/>
  </r>
  <r>
    <n v="3309"/>
    <s v="Collision Course"/>
    <s v="Two unlikely friends, a garage, tinned beans &amp; the end of the world."/>
    <n v="350"/>
    <n v="558"/>
    <n v="1.5942857142857143"/>
    <x v="0"/>
    <n v="18"/>
    <s v="GB"/>
    <s v="GBP"/>
    <n v="1476632178"/>
    <n v="1473953778"/>
    <b v="0"/>
    <n v="31"/>
    <b v="1"/>
    <s v="theater/plays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n v="1.0007692307692309"/>
    <x v="0"/>
    <n v="209.83870967741936"/>
    <s v="US"/>
    <s v="USD"/>
    <n v="1444169825"/>
    <n v="1441577825"/>
    <b v="0"/>
    <n v="31"/>
    <b v="1"/>
    <s v="theater/plays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n v="61.022222222222226"/>
    <s v="US"/>
    <s v="USD"/>
    <n v="1445065210"/>
    <n v="1442473210"/>
    <b v="0"/>
    <n v="45"/>
    <b v="1"/>
    <s v="theater/plays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n v="1.0004"/>
    <x v="0"/>
    <n v="61"/>
    <s v="US"/>
    <s v="USD"/>
    <n v="1478901600"/>
    <n v="1477077946"/>
    <b v="0"/>
    <n v="41"/>
    <b v="1"/>
    <s v="theater/plays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n v="80.034482758620683"/>
    <s v="US"/>
    <s v="USD"/>
    <n v="1453856400"/>
    <n v="1452664317"/>
    <b v="0"/>
    <n v="29"/>
    <b v="1"/>
    <s v="theater/plays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n v="29.068965517241381"/>
    <s v="GB"/>
    <s v="GBP"/>
    <n v="1431115500"/>
    <n v="1428733511"/>
    <b v="0"/>
    <n v="58"/>
    <b v="1"/>
    <s v="theater/plays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n v="49.438202247191015"/>
    <s v="GB"/>
    <s v="GBP"/>
    <n v="1462519041"/>
    <n v="1459927041"/>
    <b v="0"/>
    <n v="89"/>
    <b v="1"/>
    <s v="theater/plays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n v="93.977440000000001"/>
    <s v="US"/>
    <s v="USD"/>
    <n v="1407506040"/>
    <n v="1404680075"/>
    <b v="0"/>
    <n v="125"/>
    <b v="1"/>
    <s v="theater/plays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n v="61.944444444444443"/>
    <s v="US"/>
    <s v="USD"/>
    <n v="1465347424"/>
    <n v="1462755424"/>
    <b v="0"/>
    <n v="18"/>
    <b v="1"/>
    <s v="theater/plays"/>
    <x v="1"/>
    <s v="plays"/>
    <x v="3309"/>
    <x v="3317"/>
  </r>
  <r>
    <n v="3318"/>
    <s v="ROOMIES - Atlantic Canada Tour 2016-17"/>
    <s v="Help us strengthen and inspire disability arts in Atlantic Canada"/>
    <n v="2000"/>
    <n v="2512"/>
    <n v="1.256"/>
    <x v="0"/>
    <n v="78.5"/>
    <s v="CA"/>
    <s v="CAD"/>
    <n v="1460341800"/>
    <n v="1456902893"/>
    <b v="0"/>
    <n v="32"/>
    <b v="1"/>
    <s v="theater/plays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n v="33.75"/>
    <s v="GB"/>
    <s v="GBP"/>
    <n v="1422712986"/>
    <n v="1418824986"/>
    <b v="0"/>
    <n v="16"/>
    <b v="1"/>
    <s v="theater/plays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n v="1.01"/>
    <x v="0"/>
    <n v="66.44736842105263"/>
    <s v="US"/>
    <s v="USD"/>
    <n v="1466557557"/>
    <n v="1463965557"/>
    <b v="0"/>
    <n v="38"/>
    <b v="1"/>
    <s v="theater/plays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n v="35.799999999999997"/>
    <s v="US"/>
    <s v="USD"/>
    <n v="1413431940"/>
    <n v="1412216665"/>
    <b v="0"/>
    <n v="15"/>
    <b v="1"/>
    <s v="theater/plays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n v="145.65217391304347"/>
    <s v="US"/>
    <s v="USD"/>
    <n v="1466567700"/>
    <n v="1464653696"/>
    <b v="0"/>
    <n v="23"/>
    <b v="1"/>
    <s v="theater/plays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n v="25.693877551020407"/>
    <s v="GB"/>
    <s v="GBP"/>
    <n v="1474793208"/>
    <n v="1472201208"/>
    <b v="0"/>
    <n v="49"/>
    <b v="1"/>
    <s v="theater/plays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n v="1.0166666666666666"/>
    <x v="0"/>
    <n v="152.5"/>
    <s v="IE"/>
    <s v="EUR"/>
    <n v="1465135190"/>
    <n v="1463925590"/>
    <b v="0"/>
    <n v="10"/>
    <b v="1"/>
    <s v="theater/plays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n v="30"/>
    <s v="GB"/>
    <s v="GBP"/>
    <n v="1428256277"/>
    <n v="1425235877"/>
    <b v="0"/>
    <n v="15"/>
    <b v="1"/>
    <s v="theater/plays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n v="142.28070175438597"/>
    <s v="US"/>
    <s v="USD"/>
    <n v="1425830905"/>
    <n v="1423242505"/>
    <b v="0"/>
    <n v="57"/>
    <b v="1"/>
    <s v="theater/plays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n v="24.545454545454547"/>
    <s v="GB"/>
    <s v="GBP"/>
    <n v="1462697966"/>
    <n v="1460105966"/>
    <b v="0"/>
    <n v="33"/>
    <b v="1"/>
    <s v="theater/plays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n v="292.77777777777777"/>
    <s v="US"/>
    <s v="USD"/>
    <n v="1404522000"/>
    <n v="1404308883"/>
    <b v="0"/>
    <n v="9"/>
    <b v="1"/>
    <s v="theater/plays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n v="1.1679999999999999"/>
    <x v="0"/>
    <n v="44.92307692307692"/>
    <s v="GB"/>
    <s v="GBP"/>
    <n v="1406502000"/>
    <n v="1405583108"/>
    <b v="0"/>
    <n v="26"/>
    <b v="1"/>
    <s v="theater/plays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n v="23.10144927536232"/>
    <s v="GB"/>
    <s v="GBP"/>
    <n v="1427919468"/>
    <n v="1425331068"/>
    <b v="0"/>
    <n v="69"/>
    <b v="1"/>
    <s v="theater/plays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n v="80.400000000000006"/>
    <s v="US"/>
    <s v="USD"/>
    <n v="1444149886"/>
    <n v="1441125886"/>
    <b v="0"/>
    <n v="65"/>
    <b v="1"/>
    <s v="theater/plays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n v="1"/>
    <x v="0"/>
    <n v="72.289156626506028"/>
    <s v="US"/>
    <s v="USD"/>
    <n v="1405802330"/>
    <n v="1403210330"/>
    <b v="0"/>
    <n v="83"/>
    <b v="1"/>
    <s v="theater/plays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n v="32.972972972972975"/>
    <s v="US"/>
    <s v="USD"/>
    <n v="1434384880"/>
    <n v="1432484080"/>
    <b v="0"/>
    <n v="111"/>
    <b v="1"/>
    <s v="theater/plays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n v="116.65217391304348"/>
    <s v="US"/>
    <s v="USD"/>
    <n v="1438259422"/>
    <n v="1435667422"/>
    <b v="0"/>
    <n v="46"/>
    <b v="1"/>
    <s v="theater/plays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n v="79.61904761904762"/>
    <s v="GB"/>
    <s v="GBP"/>
    <n v="1407106800"/>
    <n v="1404749446"/>
    <b v="0"/>
    <n v="63"/>
    <b v="1"/>
    <s v="theater/plays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n v="1"/>
    <x v="0"/>
    <n v="27.777777777777779"/>
    <s v="GB"/>
    <s v="GBP"/>
    <n v="1459845246"/>
    <n v="1457429646"/>
    <b v="0"/>
    <n v="9"/>
    <b v="1"/>
    <s v="theater/plays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n v="81.029411764705884"/>
    <s v="GB"/>
    <s v="GBP"/>
    <n v="1412974800"/>
    <n v="1411109167"/>
    <b v="0"/>
    <n v="34"/>
    <b v="1"/>
    <s v="theater/plays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n v="1.0218"/>
    <x v="0"/>
    <n v="136.84821428571428"/>
    <s v="US"/>
    <s v="USD"/>
    <n v="1487944080"/>
    <n v="1486129680"/>
    <b v="0"/>
    <n v="112"/>
    <b v="1"/>
    <s v="theater/plays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n v="177.61702127659575"/>
    <s v="US"/>
    <s v="USD"/>
    <n v="1469721518"/>
    <n v="1467129518"/>
    <b v="0"/>
    <n v="47"/>
    <b v="1"/>
    <s v="theater/plays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n v="109.07894736842105"/>
    <s v="US"/>
    <s v="USD"/>
    <n v="1481066554"/>
    <n v="1478906554"/>
    <b v="0"/>
    <n v="38"/>
    <b v="1"/>
    <s v="theater/plays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n v="119.64285714285714"/>
    <s v="GB"/>
    <s v="GBP"/>
    <n v="1465750800"/>
    <n v="1463771421"/>
    <b v="0"/>
    <n v="28"/>
    <b v="1"/>
    <s v="theater/plays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n v="78.205128205128204"/>
    <s v="US"/>
    <s v="USD"/>
    <n v="1427864340"/>
    <n v="1425020810"/>
    <b v="0"/>
    <n v="78"/>
    <b v="1"/>
    <s v="theater/plays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n v="52.173913043478258"/>
    <s v="GB"/>
    <s v="GBP"/>
    <n v="1460553480"/>
    <n v="1458770384"/>
    <b v="0"/>
    <n v="23"/>
    <b v="1"/>
    <s v="theater/plays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n v="114.125"/>
    <s v="US"/>
    <s v="USD"/>
    <n v="1409374093"/>
    <n v="1406782093"/>
    <b v="0"/>
    <n v="40"/>
    <b v="1"/>
    <s v="theater/plays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n v="50"/>
    <s v="US"/>
    <s v="USD"/>
    <n v="1429317420"/>
    <n v="1424226768"/>
    <b v="0"/>
    <n v="13"/>
    <b v="1"/>
    <s v="theater/plays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n v="91.666666666666671"/>
    <s v="US"/>
    <s v="USD"/>
    <n v="1424910910"/>
    <n v="1424306110"/>
    <b v="0"/>
    <n v="18"/>
    <b v="1"/>
    <s v="theater/plays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n v="108.59090909090909"/>
    <s v="GB"/>
    <s v="GBP"/>
    <n v="1462741200"/>
    <n v="1461503654"/>
    <b v="0"/>
    <n v="22"/>
    <b v="1"/>
    <s v="theater/plays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n v="69.822784810126578"/>
    <s v="US"/>
    <s v="USD"/>
    <n v="1461988740"/>
    <n v="1459949080"/>
    <b v="0"/>
    <n v="79"/>
    <b v="1"/>
    <s v="theater/plays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n v="109.57142857142857"/>
    <s v="US"/>
    <s v="USD"/>
    <n v="1465837200"/>
    <n v="1463971172"/>
    <b v="0"/>
    <n v="14"/>
    <b v="1"/>
    <s v="theater/plays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n v="71.666666666666671"/>
    <s v="LU"/>
    <s v="EUR"/>
    <n v="1448838000"/>
    <n v="1445791811"/>
    <b v="0"/>
    <n v="51"/>
    <b v="1"/>
    <s v="theater/plays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n v="93.611111111111114"/>
    <s v="GB"/>
    <s v="GBP"/>
    <n v="1406113200"/>
    <n v="1402910965"/>
    <b v="0"/>
    <n v="54"/>
    <b v="1"/>
    <s v="theater/plays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n v="76.8"/>
    <s v="GB"/>
    <s v="GBP"/>
    <n v="1467414000"/>
    <n v="1462492178"/>
    <b v="0"/>
    <n v="70"/>
    <b v="1"/>
    <s v="theater/plays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n v="35.795454545454547"/>
    <s v="GB"/>
    <s v="GBP"/>
    <n v="1462230000"/>
    <n v="1461061350"/>
    <b v="0"/>
    <n v="44"/>
    <b v="1"/>
    <s v="theater/plays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n v="55.6"/>
    <s v="US"/>
    <s v="USD"/>
    <n v="1446091260"/>
    <n v="1443029206"/>
    <b v="0"/>
    <n v="55"/>
    <b v="1"/>
    <s v="theater/plays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n v="147.33333333333334"/>
    <s v="GB"/>
    <s v="GBP"/>
    <n v="1462879020"/>
    <n v="1461941527"/>
    <b v="0"/>
    <n v="15"/>
    <b v="1"/>
    <s v="theater/plays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n v="56.333333333333336"/>
    <s v="GB"/>
    <s v="GBP"/>
    <n v="1468611272"/>
    <n v="1466019272"/>
    <b v="0"/>
    <n v="27"/>
    <b v="1"/>
    <s v="theater/plays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n v="96.19047619047619"/>
    <s v="GB"/>
    <s v="GBP"/>
    <n v="1406887310"/>
    <n v="1404295310"/>
    <b v="0"/>
    <n v="21"/>
    <b v="1"/>
    <s v="theater/plays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n v="63.574074074074076"/>
    <s v="US"/>
    <s v="USD"/>
    <n v="1416385679"/>
    <n v="1413790079"/>
    <b v="0"/>
    <n v="162"/>
    <b v="1"/>
    <s v="theater/plays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n v="1.0625"/>
    <x v="0"/>
    <n v="184.78260869565219"/>
    <s v="US"/>
    <s v="USD"/>
    <n v="1487985734"/>
    <n v="1484097734"/>
    <b v="0"/>
    <n v="23"/>
    <b v="1"/>
    <s v="theater/plays"/>
    <x v="1"/>
    <s v="plays"/>
    <x v="3351"/>
    <x v="3359"/>
  </r>
  <r>
    <n v="3360"/>
    <s v="Pretty Butch"/>
    <s v="World Premiere, an M1 Singapore Fringe Festival 2017 commission."/>
    <n v="9000"/>
    <n v="9124"/>
    <n v="1.0137777777777779"/>
    <x v="0"/>
    <n v="126.72222222222223"/>
    <s v="SG"/>
    <s v="SGD"/>
    <n v="1481731140"/>
    <n v="1479866343"/>
    <b v="0"/>
    <n v="72"/>
    <b v="1"/>
    <s v="theater/plays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n v="83.42647058823529"/>
    <s v="US"/>
    <s v="USD"/>
    <n v="1409587140"/>
    <n v="1408062990"/>
    <b v="0"/>
    <n v="68"/>
    <b v="1"/>
    <s v="theater/plays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n v="54.5"/>
    <s v="US"/>
    <s v="USD"/>
    <n v="1425704100"/>
    <n v="1424484717"/>
    <b v="0"/>
    <n v="20"/>
    <b v="1"/>
    <s v="theater/plays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n v="302.30769230769232"/>
    <s v="US"/>
    <s v="USD"/>
    <n v="1408464000"/>
    <n v="1406831445"/>
    <b v="0"/>
    <n v="26"/>
    <b v="1"/>
    <s v="theater/plays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n v="44.138888888888886"/>
    <s v="GB"/>
    <s v="GBP"/>
    <n v="1458075600"/>
    <n v="1456183649"/>
    <b v="0"/>
    <n v="72"/>
    <b v="1"/>
    <s v="theater/plays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n v="866.66666666666663"/>
    <s v="US"/>
    <s v="USD"/>
    <n v="1449973592"/>
    <n v="1447381592"/>
    <b v="0"/>
    <n v="3"/>
    <b v="1"/>
    <s v="theater/plays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n v="61.388888888888886"/>
    <s v="US"/>
    <s v="USD"/>
    <n v="1431481037"/>
    <n v="1428889037"/>
    <b v="0"/>
    <n v="18"/>
    <b v="1"/>
    <s v="theater/plays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n v="29.666666666666668"/>
    <s v="GB"/>
    <s v="GBP"/>
    <n v="1438467894"/>
    <n v="1436307894"/>
    <b v="0"/>
    <n v="30"/>
    <b v="1"/>
    <s v="theater/plays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n v="45.478260869565219"/>
    <s v="US"/>
    <s v="USD"/>
    <n v="1420088400"/>
    <n v="1416977259"/>
    <b v="0"/>
    <n v="23"/>
    <b v="1"/>
    <s v="theater/plays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n v="96.203703703703709"/>
    <s v="IE"/>
    <s v="EUR"/>
    <n v="1484441980"/>
    <n v="1479257980"/>
    <b v="0"/>
    <n v="54"/>
    <b v="1"/>
    <s v="theater/plays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n v="67.92307692307692"/>
    <s v="US"/>
    <s v="USD"/>
    <n v="1481961600"/>
    <n v="1479283285"/>
    <b v="0"/>
    <n v="26"/>
    <b v="1"/>
    <s v="theater/plays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n v="1.385"/>
    <x v="0"/>
    <n v="30.777777777777779"/>
    <s v="US"/>
    <s v="USD"/>
    <n v="1449089965"/>
    <n v="1446670765"/>
    <b v="0"/>
    <n v="9"/>
    <b v="1"/>
    <s v="theater/plays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n v="1.0349999999999999"/>
    <x v="0"/>
    <n v="38.333333333333336"/>
    <s v="US"/>
    <s v="USD"/>
    <n v="1408942740"/>
    <n v="1407157756"/>
    <b v="0"/>
    <n v="27"/>
    <b v="1"/>
    <s v="theater/plays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n v="66.833333333333329"/>
    <s v="GB"/>
    <s v="GBP"/>
    <n v="1437235200"/>
    <n v="1435177840"/>
    <b v="0"/>
    <n v="30"/>
    <b v="1"/>
    <s v="theater/plays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n v="71.730769230769226"/>
    <s v="CA"/>
    <s v="CAD"/>
    <n v="1446053616"/>
    <n v="1443461616"/>
    <b v="0"/>
    <n v="52"/>
    <b v="1"/>
    <s v="theater/plays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n v="176.47058823529412"/>
    <s v="GB"/>
    <s v="GBP"/>
    <n v="1400423973"/>
    <n v="1399387173"/>
    <b v="0"/>
    <n v="17"/>
    <b v="1"/>
    <s v="theater/plays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n v="421.10526315789474"/>
    <s v="US"/>
    <s v="USD"/>
    <n v="1429976994"/>
    <n v="1424796594"/>
    <b v="0"/>
    <n v="19"/>
    <b v="1"/>
    <s v="theater/plays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n v="104.98701298701299"/>
    <s v="GB"/>
    <s v="GBP"/>
    <n v="1426870560"/>
    <n v="1424280899"/>
    <b v="0"/>
    <n v="77"/>
    <b v="1"/>
    <s v="theater/plays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n v="28.19047619047619"/>
    <s v="GB"/>
    <s v="GBP"/>
    <n v="1409490480"/>
    <n v="1407400306"/>
    <b v="0"/>
    <n v="21"/>
    <b v="1"/>
    <s v="theater/plays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n v="54.55263157894737"/>
    <s v="GB"/>
    <s v="GBP"/>
    <n v="1440630000"/>
    <n v="1439122800"/>
    <b v="0"/>
    <n v="38"/>
    <b v="1"/>
    <s v="theater/plays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n v="111.89285714285714"/>
    <s v="US"/>
    <s v="USD"/>
    <n v="1417305178"/>
    <n v="1414277578"/>
    <b v="0"/>
    <n v="28"/>
    <b v="1"/>
    <s v="theater/plays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n v="85.208333333333329"/>
    <s v="US"/>
    <s v="USD"/>
    <n v="1426044383"/>
    <n v="1423455983"/>
    <b v="0"/>
    <n v="48"/>
    <b v="1"/>
    <s v="theater/plays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n v="76.652173913043484"/>
    <s v="GB"/>
    <s v="GBP"/>
    <n v="1470092340"/>
    <n v="1467973256"/>
    <b v="0"/>
    <n v="46"/>
    <b v="1"/>
    <s v="theater/plays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n v="65.166666666666671"/>
    <s v="US"/>
    <s v="USD"/>
    <n v="1466707620"/>
    <n v="1464979620"/>
    <b v="0"/>
    <n v="30"/>
    <b v="1"/>
    <s v="theater/plays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n v="93.760312499999998"/>
    <s v="US"/>
    <s v="USD"/>
    <n v="1448074800"/>
    <n v="1444874768"/>
    <b v="0"/>
    <n v="64"/>
    <b v="1"/>
    <s v="theater/plays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n v="133.33333333333334"/>
    <s v="US"/>
    <s v="USD"/>
    <n v="1418244552"/>
    <n v="1415652552"/>
    <b v="0"/>
    <n v="15"/>
    <b v="1"/>
    <s v="theater/plays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n v="51.219512195121951"/>
    <s v="US"/>
    <s v="USD"/>
    <n v="1417620506"/>
    <n v="1415028506"/>
    <b v="0"/>
    <n v="41"/>
    <b v="1"/>
    <s v="theater/plays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n v="100.17142857142858"/>
    <s v="US"/>
    <s v="USD"/>
    <n v="1418581088"/>
    <n v="1415125088"/>
    <b v="0"/>
    <n v="35"/>
    <b v="1"/>
    <s v="theater/plays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n v="1.038"/>
    <x v="0"/>
    <n v="34.6"/>
    <s v="GB"/>
    <s v="GBP"/>
    <n v="1434625441"/>
    <n v="1432033441"/>
    <b v="0"/>
    <n v="45"/>
    <b v="1"/>
    <s v="theater/plays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n v="184.67741935483872"/>
    <s v="US"/>
    <s v="USD"/>
    <n v="1464960682"/>
    <n v="1462368682"/>
    <b v="0"/>
    <n v="62"/>
    <b v="1"/>
    <s v="theater/plays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n v="69.818181818181813"/>
    <s v="US"/>
    <s v="USD"/>
    <n v="1405017345"/>
    <n v="1403721345"/>
    <b v="0"/>
    <n v="22"/>
    <b v="1"/>
    <s v="theater/plays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n v="61.944444444444443"/>
    <s v="US"/>
    <s v="USD"/>
    <n v="1407536880"/>
    <n v="1404997548"/>
    <b v="0"/>
    <n v="18"/>
    <b v="1"/>
    <s v="theater/plays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n v="1"/>
    <x v="0"/>
    <n v="41.666666666666664"/>
    <s v="GB"/>
    <s v="GBP"/>
    <n v="1462565855"/>
    <n v="1458245855"/>
    <b v="0"/>
    <n v="12"/>
    <b v="1"/>
    <s v="theater/plays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n v="36.06818181818182"/>
    <s v="US"/>
    <s v="USD"/>
    <n v="1415234760"/>
    <n v="1413065230"/>
    <b v="0"/>
    <n v="44"/>
    <b v="1"/>
    <s v="theater/plays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n v="29"/>
    <s v="GB"/>
    <s v="GBP"/>
    <n v="1406470645"/>
    <n v="1403878645"/>
    <b v="0"/>
    <n v="27"/>
    <b v="1"/>
    <s v="theater/plays"/>
    <x v="1"/>
    <s v="plays"/>
    <x v="3384"/>
    <x v="3394"/>
  </r>
  <r>
    <n v="3395"/>
    <s v="MIRAMAR"/>
    <s v="Miramar is a a darkly funny play exploring what it is we call â€˜homeâ€™."/>
    <n v="500"/>
    <n v="920"/>
    <n v="1.84"/>
    <x v="0"/>
    <n v="24.210526315789473"/>
    <s v="GB"/>
    <s v="GBP"/>
    <n v="1433009400"/>
    <n v="1431795944"/>
    <b v="0"/>
    <n v="38"/>
    <b v="1"/>
    <s v="theater/plays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n v="55.892857142857146"/>
    <s v="US"/>
    <s v="USD"/>
    <n v="1401595140"/>
    <n v="1399286589"/>
    <b v="0"/>
    <n v="28"/>
    <b v="1"/>
    <s v="theater/plays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n v="11.666666666666666"/>
    <s v="GB"/>
    <s v="GBP"/>
    <n v="1455832800"/>
    <n v="1452338929"/>
    <b v="0"/>
    <n v="24"/>
    <b v="1"/>
    <s v="theater/plays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n v="68.353846153846149"/>
    <s v="US"/>
    <s v="USD"/>
    <n v="1416589200"/>
    <n v="1414605776"/>
    <b v="0"/>
    <n v="65"/>
    <b v="1"/>
    <s v="theater/plays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n v="27.065217391304348"/>
    <s v="GB"/>
    <s v="GBP"/>
    <n v="1424556325"/>
    <n v="1421964325"/>
    <b v="0"/>
    <n v="46"/>
    <b v="1"/>
    <s v="theater/plays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n v="118.12941176470588"/>
    <s v="US"/>
    <s v="USD"/>
    <n v="1409266414"/>
    <n v="1405378414"/>
    <b v="0"/>
    <n v="85"/>
    <b v="1"/>
    <s v="theater/plays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n v="44.757575757575758"/>
    <s v="GB"/>
    <s v="GBP"/>
    <n v="1438968146"/>
    <n v="1436376146"/>
    <b v="0"/>
    <n v="66"/>
    <b v="1"/>
    <s v="theater/plays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n v="99.787878787878782"/>
    <s v="US"/>
    <s v="USD"/>
    <n v="1447295460"/>
    <n v="1444747843"/>
    <b v="0"/>
    <n v="165"/>
    <b v="1"/>
    <s v="theater/plays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n v="117.64705882352941"/>
    <s v="GB"/>
    <s v="GBP"/>
    <n v="1435230324"/>
    <n v="1432638324"/>
    <b v="0"/>
    <n v="17"/>
    <b v="1"/>
    <s v="theater/plays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n v="203.33333333333334"/>
    <s v="US"/>
    <s v="USD"/>
    <n v="1434542702"/>
    <n v="1432814702"/>
    <b v="0"/>
    <n v="3"/>
    <b v="1"/>
    <s v="theater/plays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n v="28.323529411764707"/>
    <s v="GB"/>
    <s v="GBP"/>
    <n v="1456876740"/>
    <n v="1455063886"/>
    <b v="0"/>
    <n v="17"/>
    <b v="1"/>
    <s v="theater/plays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n v="1.0031000000000001"/>
    <x v="0"/>
    <n v="110.23076923076923"/>
    <s v="US"/>
    <s v="USD"/>
    <n v="1405511376"/>
    <n v="1401623376"/>
    <b v="0"/>
    <n v="91"/>
    <b v="1"/>
    <s v="theater/plays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n v="31.970149253731343"/>
    <s v="GB"/>
    <s v="GBP"/>
    <n v="1404641289"/>
    <n v="1402049289"/>
    <b v="0"/>
    <n v="67"/>
    <b v="1"/>
    <s v="theater/plays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n v="58.611111111111114"/>
    <s v="US"/>
    <s v="USD"/>
    <n v="1405727304"/>
    <n v="1403135304"/>
    <b v="0"/>
    <n v="18"/>
    <b v="1"/>
    <s v="theater/plays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n v="1.236"/>
    <x v="0"/>
    <n v="29.428571428571427"/>
    <s v="GB"/>
    <s v="GBP"/>
    <n v="1469998680"/>
    <n v="1466710358"/>
    <b v="0"/>
    <n v="21"/>
    <b v="1"/>
    <s v="theater/plays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n v="81.375"/>
    <s v="US"/>
    <s v="USD"/>
    <n v="1465196400"/>
    <n v="1462841990"/>
    <b v="0"/>
    <n v="40"/>
    <b v="1"/>
    <s v="theater/plays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n v="199.16666666666666"/>
    <s v="US"/>
    <s v="USD"/>
    <n v="1444264372"/>
    <n v="1442536372"/>
    <b v="0"/>
    <n v="78"/>
    <b v="1"/>
    <s v="theater/plays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n v="115.38461538461539"/>
    <s v="GB"/>
    <s v="GBP"/>
    <n v="1411858862"/>
    <n v="1409266862"/>
    <b v="0"/>
    <n v="26"/>
    <b v="1"/>
    <s v="theater/plays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n v="46.428571428571431"/>
    <s v="US"/>
    <s v="USD"/>
    <n v="1425099540"/>
    <n v="1424280938"/>
    <b v="0"/>
    <n v="14"/>
    <b v="1"/>
    <s v="theater/plays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n v="70.568181818181813"/>
    <s v="US"/>
    <s v="USD"/>
    <n v="1480579140"/>
    <n v="1478030325"/>
    <b v="0"/>
    <n v="44"/>
    <b v="1"/>
    <s v="theater/plays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n v="1"/>
    <x v="0"/>
    <n v="22.222222222222221"/>
    <s v="US"/>
    <s v="USD"/>
    <n v="1460935800"/>
    <n v="1459999656"/>
    <b v="0"/>
    <n v="9"/>
    <b v="1"/>
    <s v="theater/plays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n v="159.46666666666667"/>
    <s v="GB"/>
    <s v="GBP"/>
    <n v="1429813800"/>
    <n v="1427363645"/>
    <b v="0"/>
    <n v="30"/>
    <b v="1"/>
    <s v="theater/plays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n v="37.777999999999999"/>
    <s v="US"/>
    <s v="USD"/>
    <n v="1414284180"/>
    <n v="1410558948"/>
    <b v="0"/>
    <n v="45"/>
    <b v="1"/>
    <s v="theater/plays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n v="72.053571428571431"/>
    <s v="US"/>
    <s v="USD"/>
    <n v="1400875307"/>
    <n v="1398283307"/>
    <b v="0"/>
    <n v="56"/>
    <b v="1"/>
    <s v="theater/plays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n v="63.695652173913047"/>
    <s v="IE"/>
    <s v="EUR"/>
    <n v="1459978200"/>
    <n v="1458416585"/>
    <b v="0"/>
    <n v="46"/>
    <b v="1"/>
    <s v="theater/plays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n v="1.38"/>
    <x v="0"/>
    <n v="28.411764705882351"/>
    <s v="GB"/>
    <s v="GBP"/>
    <n v="1455408000"/>
    <n v="1454638202"/>
    <b v="0"/>
    <n v="34"/>
    <b v="1"/>
    <s v="theater/plays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n v="103.21428571428571"/>
    <s v="US"/>
    <s v="USD"/>
    <n v="1425495563"/>
    <n v="1422903563"/>
    <b v="0"/>
    <n v="98"/>
    <b v="1"/>
    <s v="theater/plays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n v="71.152173913043484"/>
    <s v="GB"/>
    <s v="GBP"/>
    <n v="1450051200"/>
    <n v="1447594176"/>
    <b v="0"/>
    <n v="46"/>
    <b v="1"/>
    <s v="theater/plays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n v="1.4"/>
    <x v="0"/>
    <n v="35"/>
    <s v="US"/>
    <s v="USD"/>
    <n v="1429912341"/>
    <n v="1427320341"/>
    <b v="0"/>
    <n v="10"/>
    <b v="1"/>
    <s v="theater/plays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n v="81.776315789473685"/>
    <s v="US"/>
    <s v="USD"/>
    <n v="1423119540"/>
    <n v="1421252084"/>
    <b v="0"/>
    <n v="76"/>
    <b v="1"/>
    <s v="theater/plays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n v="297.02980769230766"/>
    <s v="US"/>
    <s v="USD"/>
    <n v="1412434136"/>
    <n v="1409669336"/>
    <b v="0"/>
    <n v="104"/>
    <b v="1"/>
    <s v="theater/plays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n v="1.0813333333333333"/>
    <x v="0"/>
    <n v="46.609195402298852"/>
    <s v="US"/>
    <s v="USD"/>
    <n v="1411264800"/>
    <n v="1409620903"/>
    <b v="0"/>
    <n v="87"/>
    <b v="1"/>
    <s v="theater/plays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n v="1"/>
    <x v="0"/>
    <n v="51.724137931034484"/>
    <s v="GB"/>
    <s v="GBP"/>
    <n v="1404314952"/>
    <n v="1401722952"/>
    <b v="0"/>
    <n v="29"/>
    <b v="1"/>
    <s v="theater/plays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n v="40.294117647058826"/>
    <s v="GB"/>
    <s v="GBP"/>
    <n v="1425142800"/>
    <n v="1422983847"/>
    <b v="0"/>
    <n v="51"/>
    <b v="1"/>
    <s v="theater/plays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n v="16.25"/>
    <s v="GB"/>
    <s v="GBP"/>
    <n v="1478046661"/>
    <n v="1476837061"/>
    <b v="0"/>
    <n v="12"/>
    <b v="1"/>
    <s v="theater/plays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n v="30.152638888888887"/>
    <s v="GB"/>
    <s v="GBP"/>
    <n v="1406760101"/>
    <n v="1404168101"/>
    <b v="0"/>
    <n v="72"/>
    <b v="1"/>
    <s v="theater/plays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n v="95.238095238095241"/>
    <s v="US"/>
    <s v="USD"/>
    <n v="1408383153"/>
    <n v="1405791153"/>
    <b v="0"/>
    <n v="21"/>
    <b v="1"/>
    <s v="theater/plays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n v="1.0965"/>
    <x v="0"/>
    <n v="52.214285714285715"/>
    <s v="US"/>
    <s v="USD"/>
    <n v="1454709600"/>
    <n v="1452520614"/>
    <b v="0"/>
    <n v="42"/>
    <b v="1"/>
    <s v="theater/plays"/>
    <x v="1"/>
    <s v="plays"/>
    <x v="3420"/>
    <x v="3432"/>
  </r>
  <r>
    <n v="3433"/>
    <s v="The Dybbuk"/>
    <s v="death&amp;pretzels presents their first Chicago based project:_x000a_The Dybbuk by S. Ansky"/>
    <n v="9500"/>
    <n v="9525"/>
    <n v="1.0026315789473683"/>
    <x v="0"/>
    <n v="134.1549295774648"/>
    <s v="US"/>
    <s v="USD"/>
    <n v="1402974000"/>
    <n v="1400290255"/>
    <b v="0"/>
    <n v="71"/>
    <b v="1"/>
    <s v="theater/plays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n v="62.827380952380949"/>
    <s v="US"/>
    <s v="USD"/>
    <n v="1404983269"/>
    <n v="1402391269"/>
    <b v="0"/>
    <n v="168"/>
    <b v="1"/>
    <s v="theater/plays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n v="58.94736842105263"/>
    <s v="US"/>
    <s v="USD"/>
    <n v="1470538800"/>
    <n v="1469112493"/>
    <b v="0"/>
    <n v="19"/>
    <b v="1"/>
    <s v="theater/plays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n v="143.1081081081081"/>
    <s v="US"/>
    <s v="USD"/>
    <n v="1408638480"/>
    <n v="1406811593"/>
    <b v="0"/>
    <n v="37"/>
    <b v="1"/>
    <s v="theater/plays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n v="84.166666666666671"/>
    <s v="US"/>
    <s v="USD"/>
    <n v="1440003820"/>
    <n v="1437411820"/>
    <b v="0"/>
    <n v="36"/>
    <b v="1"/>
    <s v="theater/plays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n v="1.042"/>
    <x v="0"/>
    <n v="186.07142857142858"/>
    <s v="GB"/>
    <s v="GBP"/>
    <n v="1430600400"/>
    <n v="1428358567"/>
    <b v="0"/>
    <n v="14"/>
    <b v="1"/>
    <s v="theater/plays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n v="89.785555555555561"/>
    <s v="US"/>
    <s v="USD"/>
    <n v="1453179540"/>
    <n v="1452030730"/>
    <b v="0"/>
    <n v="18"/>
    <b v="1"/>
    <s v="theater/plays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n v="64.157560975609755"/>
    <s v="US"/>
    <s v="USD"/>
    <n v="1405095300"/>
    <n v="1403146628"/>
    <b v="0"/>
    <n v="82"/>
    <b v="1"/>
    <s v="theater/plays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n v="59.651162790697676"/>
    <s v="US"/>
    <s v="USD"/>
    <n v="1447445820"/>
    <n v="1445077121"/>
    <b v="0"/>
    <n v="43"/>
    <b v="1"/>
    <s v="theater/plays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n v="31.25"/>
    <s v="US"/>
    <s v="USD"/>
    <n v="1433016672"/>
    <n v="1430424672"/>
    <b v="0"/>
    <n v="8"/>
    <b v="1"/>
    <s v="theater/plays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n v="41.222222222222221"/>
    <s v="US"/>
    <s v="USD"/>
    <n v="1410266146"/>
    <n v="1407674146"/>
    <b v="0"/>
    <n v="45"/>
    <b v="1"/>
    <s v="theater/plays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n v="43.35"/>
    <s v="AU"/>
    <s v="AUD"/>
    <n v="1465394340"/>
    <n v="1464677986"/>
    <b v="0"/>
    <n v="20"/>
    <b v="1"/>
    <s v="theater/plays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n v="64.516129032258064"/>
    <s v="GB"/>
    <s v="GBP"/>
    <n v="1445604236"/>
    <n v="1443185036"/>
    <b v="0"/>
    <n v="31"/>
    <b v="1"/>
    <s v="theater/plays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n v="43.28"/>
    <s v="GB"/>
    <s v="GBP"/>
    <n v="1423138800"/>
    <n v="1421092725"/>
    <b v="0"/>
    <n v="25"/>
    <b v="1"/>
    <s v="theater/plays"/>
    <x v="1"/>
    <s v="plays"/>
    <x v="3434"/>
    <x v="3446"/>
  </r>
  <r>
    <n v="3447"/>
    <s v="The Vagabond Halfback"/>
    <s v="&quot;He was a poet, a vagrant, a philosopher, a lady's man and a hard drinker&quot;"/>
    <n v="1000"/>
    <n v="1078"/>
    <n v="1.0780000000000001"/>
    <x v="0"/>
    <n v="77"/>
    <s v="US"/>
    <s v="USD"/>
    <n v="1458332412"/>
    <n v="1454448012"/>
    <b v="0"/>
    <n v="14"/>
    <b v="1"/>
    <s v="theater/plays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n v="51.222222222222221"/>
    <s v="US"/>
    <s v="USD"/>
    <n v="1418784689"/>
    <n v="1416192689"/>
    <b v="0"/>
    <n v="45"/>
    <b v="1"/>
    <s v="theater/plays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n v="68.25"/>
    <s v="US"/>
    <s v="USD"/>
    <n v="1468036800"/>
    <n v="1465607738"/>
    <b v="0"/>
    <n v="20"/>
    <b v="1"/>
    <s v="theater/plays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n v="19.487179487179485"/>
    <s v="GB"/>
    <s v="GBP"/>
    <n v="1427990071"/>
    <n v="1422809671"/>
    <b v="0"/>
    <n v="39"/>
    <b v="1"/>
    <s v="theater/plays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n v="41.125"/>
    <s v="US"/>
    <s v="USD"/>
    <n v="1429636927"/>
    <n v="1427304127"/>
    <b v="0"/>
    <n v="16"/>
    <b v="1"/>
    <s v="theater/plays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n v="41.405405405405403"/>
    <s v="US"/>
    <s v="USD"/>
    <n v="1406087940"/>
    <n v="1404141626"/>
    <b v="0"/>
    <n v="37"/>
    <b v="1"/>
    <s v="theater/plays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n v="27.5"/>
    <s v="GB"/>
    <s v="GBP"/>
    <n v="1471130956"/>
    <n v="1465946956"/>
    <b v="0"/>
    <n v="14"/>
    <b v="1"/>
    <s v="theater/plays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n v="33.571428571428569"/>
    <s v="GB"/>
    <s v="GBP"/>
    <n v="1406825159"/>
    <n v="1404233159"/>
    <b v="0"/>
    <n v="21"/>
    <b v="1"/>
    <s v="theater/plays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n v="145.86956521739131"/>
    <s v="US"/>
    <s v="USD"/>
    <n v="1476381627"/>
    <n v="1473789627"/>
    <b v="0"/>
    <n v="69"/>
    <b v="1"/>
    <s v="theater/plays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n v="358.6875"/>
    <s v="US"/>
    <s v="USD"/>
    <n v="1406876340"/>
    <n v="1404190567"/>
    <b v="0"/>
    <n v="16"/>
    <b v="1"/>
    <s v="theater/plays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n v="1.4019999999999999"/>
    <x v="0"/>
    <n v="50.981818181818184"/>
    <s v="US"/>
    <s v="USD"/>
    <n v="1423720740"/>
    <n v="1421081857"/>
    <b v="0"/>
    <n v="55"/>
    <b v="1"/>
    <s v="theater/plays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n v="45.037037037037038"/>
    <s v="US"/>
    <s v="USD"/>
    <n v="1422937620"/>
    <n v="1420606303"/>
    <b v="0"/>
    <n v="27"/>
    <b v="1"/>
    <s v="theater/plays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n v="17.527777777777779"/>
    <s v="GB"/>
    <s v="GBP"/>
    <n v="1463743860"/>
    <n v="1461151860"/>
    <b v="0"/>
    <n v="36"/>
    <b v="1"/>
    <s v="theater/plays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n v="1.9"/>
    <x v="0"/>
    <n v="50"/>
    <s v="GB"/>
    <s v="GBP"/>
    <n v="1408106352"/>
    <n v="1406896752"/>
    <b v="0"/>
    <n v="19"/>
    <b v="1"/>
    <s v="theater/plays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n v="57.916666666666664"/>
    <s v="US"/>
    <s v="USD"/>
    <n v="1477710000"/>
    <n v="1475248279"/>
    <b v="0"/>
    <n v="12"/>
    <b v="1"/>
    <s v="theater/plays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n v="29.705882352941178"/>
    <s v="US"/>
    <s v="USD"/>
    <n v="1436551200"/>
    <n v="1435181628"/>
    <b v="0"/>
    <n v="17"/>
    <b v="1"/>
    <s v="theater/plays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n v="90.684210526315795"/>
    <s v="CA"/>
    <s v="CAD"/>
    <n v="1476158340"/>
    <n v="1472594585"/>
    <b v="0"/>
    <n v="114"/>
    <b v="1"/>
    <s v="theater/plays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n v="55.012688172043013"/>
    <s v="US"/>
    <s v="USD"/>
    <n v="1471921637"/>
    <n v="1469329637"/>
    <b v="0"/>
    <n v="93"/>
    <b v="1"/>
    <s v="theater/plays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n v="57.222222222222221"/>
    <s v="GB"/>
    <s v="GBP"/>
    <n v="1439136000"/>
    <n v="1436972472"/>
    <b v="0"/>
    <n v="36"/>
    <b v="1"/>
    <s v="theater/plays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n v="72.950819672131146"/>
    <s v="US"/>
    <s v="USD"/>
    <n v="1461108450"/>
    <n v="1455928050"/>
    <b v="0"/>
    <n v="61"/>
    <b v="1"/>
    <s v="theater/plays"/>
    <x v="1"/>
    <s v="plays"/>
    <x v="3454"/>
    <x v="3466"/>
  </r>
  <r>
    <n v="3467"/>
    <s v="Venus in Fur, Los Angeles."/>
    <s v="Venus in Fur, By David Ives."/>
    <n v="3000"/>
    <n v="3030"/>
    <n v="1.01"/>
    <x v="0"/>
    <n v="64.468085106382972"/>
    <s v="US"/>
    <s v="USD"/>
    <n v="1426864032"/>
    <n v="1424275632"/>
    <b v="0"/>
    <n v="47"/>
    <b v="1"/>
    <s v="theater/plays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n v="716.35294117647061"/>
    <s v="US"/>
    <s v="USD"/>
    <n v="1474426800"/>
    <n v="1471976529"/>
    <b v="0"/>
    <n v="17"/>
    <b v="1"/>
    <s v="theater/plays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n v="50.396825396825399"/>
    <s v="US"/>
    <s v="USD"/>
    <n v="1461857045"/>
    <n v="1459265045"/>
    <b v="0"/>
    <n v="63"/>
    <b v="1"/>
    <s v="theater/plays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n v="1.5"/>
    <x v="0"/>
    <n v="41.666666666666664"/>
    <s v="US"/>
    <s v="USD"/>
    <n v="1468618680"/>
    <n v="1465345902"/>
    <b v="0"/>
    <n v="9"/>
    <b v="1"/>
    <s v="theater/plays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n v="35.766666666666666"/>
    <s v="GB"/>
    <s v="GBP"/>
    <n v="1409515200"/>
    <n v="1405971690"/>
    <b v="0"/>
    <n v="30"/>
    <b v="1"/>
    <s v="theater/plays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n v="88.739130434782609"/>
    <s v="US"/>
    <s v="USD"/>
    <n v="1415253540"/>
    <n v="1413432331"/>
    <b v="0"/>
    <n v="23"/>
    <b v="1"/>
    <s v="theater/plays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n v="1"/>
    <x v="0"/>
    <n v="148.4848484848485"/>
    <s v="US"/>
    <s v="USD"/>
    <n v="1426883220"/>
    <n v="1425067296"/>
    <b v="0"/>
    <n v="33"/>
    <b v="1"/>
    <s v="theater/plays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n v="51.794871794871796"/>
    <s v="GB"/>
    <s v="GBP"/>
    <n v="1469016131"/>
    <n v="1466424131"/>
    <b v="0"/>
    <n v="39"/>
    <b v="1"/>
    <s v="theater/plays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n v="1.1333333333333333"/>
    <x v="0"/>
    <n v="20"/>
    <s v="GB"/>
    <s v="GBP"/>
    <n v="1414972800"/>
    <n v="1412629704"/>
    <b v="0"/>
    <n v="17"/>
    <b v="1"/>
    <s v="theater/plays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n v="52"/>
    <s v="US"/>
    <s v="USD"/>
    <n v="1414378800"/>
    <n v="1412836990"/>
    <b v="0"/>
    <n v="6"/>
    <b v="1"/>
    <s v="theater/plays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n v="53.230769230769234"/>
    <s v="US"/>
    <s v="USD"/>
    <n v="1431831600"/>
    <n v="1430761243"/>
    <b v="0"/>
    <n v="39"/>
    <b v="1"/>
    <s v="theater/plays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n v="39.596491228070178"/>
    <s v="US"/>
    <s v="USD"/>
    <n v="1426539600"/>
    <n v="1424296822"/>
    <b v="0"/>
    <n v="57"/>
    <b v="1"/>
    <s v="theater/plays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n v="1.2786666666666666"/>
    <x v="0"/>
    <n v="34.25"/>
    <s v="GB"/>
    <s v="GBP"/>
    <n v="1403382680"/>
    <n v="1400790680"/>
    <b v="0"/>
    <n v="56"/>
    <b v="1"/>
    <s v="theater/plays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n v="164.61538461538461"/>
    <s v="US"/>
    <s v="USD"/>
    <n v="1436562000"/>
    <n v="1434440227"/>
    <b v="0"/>
    <n v="13"/>
    <b v="1"/>
    <s v="theater/plays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n v="125.05263157894737"/>
    <s v="AU"/>
    <s v="AUD"/>
    <n v="1420178188"/>
    <n v="1418709388"/>
    <b v="0"/>
    <n v="95"/>
    <b v="1"/>
    <s v="theater/plays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n v="51.875"/>
    <s v="GB"/>
    <s v="GBP"/>
    <n v="1404671466"/>
    <n v="1402079466"/>
    <b v="0"/>
    <n v="80"/>
    <b v="1"/>
    <s v="theater/plays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n v="40.285714285714285"/>
    <s v="US"/>
    <s v="USD"/>
    <n v="1404403381"/>
    <n v="1401811381"/>
    <b v="0"/>
    <n v="133"/>
    <b v="1"/>
    <s v="theater/plays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n v="64.909090909090907"/>
    <s v="US"/>
    <s v="USD"/>
    <n v="1466014499"/>
    <n v="1463422499"/>
    <b v="0"/>
    <n v="44"/>
    <b v="1"/>
    <s v="theater/plays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n v="55.333333333333336"/>
    <s v="US"/>
    <s v="USD"/>
    <n v="1454431080"/>
    <n v="1451839080"/>
    <b v="0"/>
    <n v="30"/>
    <b v="1"/>
    <s v="theater/plays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n v="83.142857142857139"/>
    <s v="US"/>
    <s v="USD"/>
    <n v="1433314740"/>
    <n v="1430600401"/>
    <b v="0"/>
    <n v="56"/>
    <b v="1"/>
    <s v="theater/plays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n v="38.712121212121211"/>
    <s v="GB"/>
    <s v="GBP"/>
    <n v="1435185252"/>
    <n v="1432593252"/>
    <b v="0"/>
    <n v="66"/>
    <b v="1"/>
    <s v="theater/plays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n v="125.37931034482759"/>
    <s v="US"/>
    <s v="USD"/>
    <n v="1429286400"/>
    <n v="1427221560"/>
    <b v="0"/>
    <n v="29"/>
    <b v="1"/>
    <s v="theater/plays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n v="78.263888888888886"/>
    <s v="GB"/>
    <s v="GBP"/>
    <n v="1400965200"/>
    <n v="1398352531"/>
    <b v="0"/>
    <n v="72"/>
    <b v="1"/>
    <s v="theater/plays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n v="47.222222222222221"/>
    <s v="US"/>
    <s v="USD"/>
    <n v="1460574924"/>
    <n v="1457982924"/>
    <b v="0"/>
    <n v="27"/>
    <b v="1"/>
    <s v="theater/plays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n v="79.099999999999994"/>
    <s v="US"/>
    <s v="USD"/>
    <n v="1431928784"/>
    <n v="1430114384"/>
    <b v="0"/>
    <n v="10"/>
    <b v="1"/>
    <s v="theater/plays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n v="114.29199999999999"/>
    <s v="US"/>
    <s v="USD"/>
    <n v="1445818397"/>
    <n v="1442794397"/>
    <b v="0"/>
    <n v="35"/>
    <b v="1"/>
    <s v="theater/plays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n v="51.724137931034484"/>
    <s v="US"/>
    <s v="USD"/>
    <n v="1408252260"/>
    <n v="1406580436"/>
    <b v="0"/>
    <n v="29"/>
    <b v="1"/>
    <s v="theater/plays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n v="30.76923076923077"/>
    <s v="US"/>
    <s v="USD"/>
    <n v="1480140000"/>
    <n v="1479186575"/>
    <b v="0"/>
    <n v="13"/>
    <b v="1"/>
    <s v="theater/plays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n v="74.208333333333329"/>
    <s v="CA"/>
    <s v="CAD"/>
    <n v="1414862280"/>
    <n v="1412360309"/>
    <b v="0"/>
    <n v="72"/>
    <b v="1"/>
    <s v="theater/plays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n v="47.846153846153847"/>
    <s v="US"/>
    <s v="USD"/>
    <n v="1473625166"/>
    <n v="1470169166"/>
    <b v="0"/>
    <n v="78"/>
    <b v="1"/>
    <s v="theater/plays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n v="34.408163265306122"/>
    <s v="US"/>
    <s v="USD"/>
    <n v="1464904800"/>
    <n v="1463852904"/>
    <b v="0"/>
    <n v="49"/>
    <b v="1"/>
    <s v="theater/plays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n v="40.238095238095241"/>
    <s v="CA"/>
    <s v="CAD"/>
    <n v="1464471840"/>
    <n v="1459309704"/>
    <b v="0"/>
    <n v="42"/>
    <b v="1"/>
    <s v="theater/plays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n v="60.285714285714285"/>
    <s v="US"/>
    <s v="USD"/>
    <n v="1435733940"/>
    <n v="1431046325"/>
    <b v="0"/>
    <n v="35"/>
    <b v="1"/>
    <s v="theater/plays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n v="25.30952380952381"/>
    <s v="US"/>
    <s v="USD"/>
    <n v="1457326740"/>
    <n v="1455919438"/>
    <b v="0"/>
    <n v="42"/>
    <b v="1"/>
    <s v="theater/plays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n v="35.952380952380949"/>
    <s v="GB"/>
    <s v="GBP"/>
    <n v="1441995595"/>
    <n v="1439835595"/>
    <b v="0"/>
    <n v="42"/>
    <b v="1"/>
    <s v="theater/plays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n v="136"/>
    <s v="US"/>
    <s v="USD"/>
    <n v="1458100740"/>
    <n v="1456862924"/>
    <b v="0"/>
    <n v="31"/>
    <b v="1"/>
    <s v="theater/plays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n v="70.763157894736835"/>
    <s v="GB"/>
    <s v="GBP"/>
    <n v="1469359728"/>
    <n v="1466767728"/>
    <b v="0"/>
    <n v="38"/>
    <b v="1"/>
    <s v="theater/plays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n v="125"/>
    <s v="US"/>
    <s v="USD"/>
    <n v="1447959491"/>
    <n v="1445363891"/>
    <b v="0"/>
    <n v="8"/>
    <b v="1"/>
    <s v="theater/plays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n v="66.512820512820511"/>
    <s v="US"/>
    <s v="USD"/>
    <n v="1399953600"/>
    <n v="1398983245"/>
    <b v="0"/>
    <n v="39"/>
    <b v="1"/>
    <s v="theater/plays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n v="105"/>
    <s v="US"/>
    <s v="USD"/>
    <n v="1408815440"/>
    <n v="1404927440"/>
    <b v="0"/>
    <n v="29"/>
    <b v="1"/>
    <s v="theater/plays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n v="145"/>
    <s v="US"/>
    <s v="USD"/>
    <n v="1464732537"/>
    <n v="1462140537"/>
    <b v="0"/>
    <n v="72"/>
    <b v="1"/>
    <s v="theater/plays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n v="12"/>
    <s v="GB"/>
    <s v="GBP"/>
    <n v="1462914000"/>
    <n v="1460914253"/>
    <b v="0"/>
    <n v="15"/>
    <b v="1"/>
    <s v="theater/plays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n v="96.666666666666671"/>
    <s v="US"/>
    <s v="USD"/>
    <n v="1416545700"/>
    <n v="1415392666"/>
    <b v="0"/>
    <n v="33"/>
    <b v="1"/>
    <s v="theater/plays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n v="60.333333333333336"/>
    <s v="US"/>
    <s v="USD"/>
    <n v="1404312846"/>
    <n v="1402584846"/>
    <b v="0"/>
    <n v="15"/>
    <b v="1"/>
    <s v="theater/plays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n v="1.012"/>
    <x v="0"/>
    <n v="79.89473684210526"/>
    <s v="GB"/>
    <s v="GBP"/>
    <n v="1415385000"/>
    <n v="1413406695"/>
    <b v="0"/>
    <n v="19"/>
    <b v="1"/>
    <s v="theater/plays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n v="58.823529411764703"/>
    <s v="GB"/>
    <s v="GBP"/>
    <n v="1429789992"/>
    <n v="1424609592"/>
    <b v="0"/>
    <n v="17"/>
    <b v="1"/>
    <s v="theater/plays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n v="75.340909090909093"/>
    <s v="US"/>
    <s v="USD"/>
    <n v="1401857940"/>
    <n v="1400725112"/>
    <b v="0"/>
    <n v="44"/>
    <b v="1"/>
    <s v="theater/plays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n v="55"/>
    <s v="US"/>
    <s v="USD"/>
    <n v="1422853140"/>
    <n v="1421439552"/>
    <b v="0"/>
    <n v="10"/>
    <b v="1"/>
    <s v="theater/plays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n v="66.956521739130437"/>
    <s v="US"/>
    <s v="USD"/>
    <n v="1433097171"/>
    <n v="1430505171"/>
    <b v="0"/>
    <n v="46"/>
    <b v="1"/>
    <s v="theater/plays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n v="227.27272727272728"/>
    <s v="US"/>
    <s v="USD"/>
    <n v="1410145200"/>
    <n v="1407197670"/>
    <b v="0"/>
    <n v="11"/>
    <b v="1"/>
    <s v="theater/plays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n v="307.69230769230768"/>
    <s v="GB"/>
    <s v="GBP"/>
    <n v="1404471600"/>
    <n v="1401910634"/>
    <b v="0"/>
    <n v="13"/>
    <b v="1"/>
    <s v="theater/plays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n v="50.020909090909093"/>
    <s v="US"/>
    <s v="USD"/>
    <n v="1412259660"/>
    <n v="1410461299"/>
    <b v="0"/>
    <n v="33"/>
    <b v="1"/>
    <s v="theater/plays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n v="1.0135000000000001"/>
    <x v="0"/>
    <n v="72.392857142857139"/>
    <s v="GB"/>
    <s v="GBP"/>
    <n v="1425478950"/>
    <n v="1422886950"/>
    <b v="0"/>
    <n v="28"/>
    <b v="1"/>
    <s v="theater/plays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n v="1.0075000000000001"/>
    <x v="0"/>
    <n v="95.952380952380949"/>
    <s v="GB"/>
    <s v="GBP"/>
    <n v="1441547220"/>
    <n v="1439322412"/>
    <b v="0"/>
    <n v="21"/>
    <b v="1"/>
    <s v="theater/plays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n v="45.615384615384613"/>
    <s v="US"/>
    <s v="USD"/>
    <n v="1411980020"/>
    <n v="1409388020"/>
    <b v="0"/>
    <n v="13"/>
    <b v="1"/>
    <s v="theater/plays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n v="41.029411764705884"/>
    <s v="GB"/>
    <s v="GBP"/>
    <n v="1442311560"/>
    <n v="1439924246"/>
    <b v="0"/>
    <n v="34"/>
    <b v="1"/>
    <s v="theater/plays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n v="56.825000000000003"/>
    <s v="GB"/>
    <s v="GBP"/>
    <n v="1474844400"/>
    <n v="1469871148"/>
    <b v="0"/>
    <n v="80"/>
    <b v="1"/>
    <s v="theater/plays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n v="137.24324324324326"/>
    <s v="US"/>
    <s v="USD"/>
    <n v="1410580800"/>
    <n v="1409336373"/>
    <b v="0"/>
    <n v="74"/>
    <b v="1"/>
    <s v="theater/plays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n v="75.714285714285708"/>
    <s v="US"/>
    <s v="USD"/>
    <n v="1439136000"/>
    <n v="1438188106"/>
    <b v="0"/>
    <n v="7"/>
    <b v="1"/>
    <s v="theater/plays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n v="99"/>
    <s v="US"/>
    <s v="USD"/>
    <n v="1461823140"/>
    <n v="1459411371"/>
    <b v="0"/>
    <n v="34"/>
    <b v="1"/>
    <s v="theater/plays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n v="81.569767441860463"/>
    <s v="US"/>
    <s v="USD"/>
    <n v="1436587140"/>
    <n v="1434069205"/>
    <b v="0"/>
    <n v="86"/>
    <b v="1"/>
    <s v="theater/plays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n v="45.108108108108105"/>
    <s v="GB"/>
    <s v="GBP"/>
    <n v="1484740918"/>
    <n v="1483012918"/>
    <b v="0"/>
    <n v="37"/>
    <b v="1"/>
    <s v="theater/plays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n v="36.666666666666664"/>
    <s v="US"/>
    <s v="USD"/>
    <n v="1436749200"/>
    <n v="1434997018"/>
    <b v="0"/>
    <n v="18"/>
    <b v="1"/>
    <s v="theater/plays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n v="125"/>
    <s v="GB"/>
    <s v="GBP"/>
    <n v="1460318400"/>
    <n v="1457881057"/>
    <b v="0"/>
    <n v="22"/>
    <b v="1"/>
    <s v="theater/plays"/>
    <x v="1"/>
    <s v="plays"/>
    <x v="3517"/>
    <x v="3530"/>
  </r>
  <r>
    <n v="3531"/>
    <s v="The Reinvention of Lily Johnson"/>
    <s v="A political comedy for a crazy election year"/>
    <n v="1000"/>
    <n v="1280"/>
    <n v="1.28"/>
    <x v="0"/>
    <n v="49.230769230769234"/>
    <s v="US"/>
    <s v="USD"/>
    <n v="1467301334"/>
    <n v="1464709334"/>
    <b v="0"/>
    <n v="26"/>
    <b v="1"/>
    <s v="theater/plays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n v="42.296296296296298"/>
    <s v="US"/>
    <s v="USD"/>
    <n v="1411012740"/>
    <n v="1409667827"/>
    <b v="0"/>
    <n v="27"/>
    <b v="1"/>
    <s v="theater/plays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n v="78.875"/>
    <s v="US"/>
    <s v="USD"/>
    <n v="1447269367"/>
    <n v="1444673767"/>
    <b v="0"/>
    <n v="8"/>
    <b v="1"/>
    <s v="theater/plays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n v="1.5620000000000001"/>
    <x v="0"/>
    <n v="38.284313725490193"/>
    <s v="US"/>
    <s v="USD"/>
    <n v="1443711623"/>
    <n v="1440687623"/>
    <b v="0"/>
    <n v="204"/>
    <b v="1"/>
    <s v="theater/plays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n v="44.847826086956523"/>
    <s v="GB"/>
    <s v="GBP"/>
    <n v="1443808800"/>
    <n v="1441120910"/>
    <b v="0"/>
    <n v="46"/>
    <b v="1"/>
    <s v="theater/plays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n v="13.529411764705882"/>
    <s v="GB"/>
    <s v="GBP"/>
    <n v="1450612740"/>
    <n v="1448040425"/>
    <b v="0"/>
    <n v="17"/>
    <b v="1"/>
    <s v="theater/plays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n v="43.5"/>
    <s v="CA"/>
    <s v="CAD"/>
    <n v="1416211140"/>
    <n v="1413016216"/>
    <b v="0"/>
    <n v="28"/>
    <b v="1"/>
    <s v="theater/plays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n v="30.951807228915662"/>
    <s v="GB"/>
    <s v="GBP"/>
    <n v="1471428340"/>
    <n v="1469009140"/>
    <b v="0"/>
    <n v="83"/>
    <b v="1"/>
    <s v="theater/plays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n v="55.230769230769234"/>
    <s v="US"/>
    <s v="USD"/>
    <n v="1473358122"/>
    <n v="1471543722"/>
    <b v="0"/>
    <n v="13"/>
    <b v="1"/>
    <s v="theater/plays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n v="46.125"/>
    <s v="GB"/>
    <s v="GBP"/>
    <n v="1466899491"/>
    <n v="1464307491"/>
    <b v="0"/>
    <n v="8"/>
    <b v="1"/>
    <s v="theater/plays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n v="39.375"/>
    <s v="GB"/>
    <s v="GBP"/>
    <n v="1441042275"/>
    <n v="1438882275"/>
    <b v="0"/>
    <n v="32"/>
    <b v="1"/>
    <s v="theater/plays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n v="66.152941176470591"/>
    <s v="US"/>
    <s v="USD"/>
    <n v="1410099822"/>
    <n v="1404915822"/>
    <b v="0"/>
    <n v="85"/>
    <b v="1"/>
    <s v="theater/plays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n v="54.137931034482762"/>
    <s v="DE"/>
    <s v="EUR"/>
    <n v="1435255659"/>
    <n v="1432663659"/>
    <b v="0"/>
    <n v="29"/>
    <b v="1"/>
    <s v="theater/plays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n v="1"/>
    <x v="0"/>
    <n v="104.16666666666667"/>
    <s v="US"/>
    <s v="USD"/>
    <n v="1425758257"/>
    <n v="1423166257"/>
    <b v="0"/>
    <n v="24"/>
    <b v="1"/>
    <s v="theater/plays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n v="31.375"/>
    <s v="US"/>
    <s v="USD"/>
    <n v="1428780159"/>
    <n v="1426188159"/>
    <b v="0"/>
    <n v="8"/>
    <b v="1"/>
    <s v="theater/plays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n v="59.210526315789473"/>
    <s v="US"/>
    <s v="USD"/>
    <n v="1427860740"/>
    <n v="1426002684"/>
    <b v="0"/>
    <n v="19"/>
    <b v="1"/>
    <s v="theater/plays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n v="119.17633928571429"/>
    <s v="US"/>
    <s v="USD"/>
    <n v="1463198340"/>
    <n v="1461117201"/>
    <b v="0"/>
    <n v="336"/>
    <b v="1"/>
    <s v="theater/plays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n v="164.61538461538461"/>
    <s v="US"/>
    <s v="USD"/>
    <n v="1457139600"/>
    <n v="1455230214"/>
    <b v="0"/>
    <n v="13"/>
    <b v="1"/>
    <s v="theater/plays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n v="1.02"/>
    <x v="0"/>
    <n v="24.285714285714285"/>
    <s v="GB"/>
    <s v="GBP"/>
    <n v="1441358873"/>
    <n v="1438939673"/>
    <b v="0"/>
    <n v="42"/>
    <b v="1"/>
    <s v="theater/plays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n v="1.048"/>
    <x v="0"/>
    <n v="40.9375"/>
    <s v="GB"/>
    <s v="GBP"/>
    <n v="1462224398"/>
    <n v="1459632398"/>
    <b v="0"/>
    <n v="64"/>
    <b v="1"/>
    <s v="theater/plays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n v="61.1"/>
    <s v="US"/>
    <s v="USD"/>
    <n v="1400796420"/>
    <n v="1398342170"/>
    <b v="0"/>
    <n v="25"/>
    <b v="1"/>
    <s v="theater/plays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n v="38.65"/>
    <s v="GB"/>
    <s v="GBP"/>
    <n v="1403964324"/>
    <n v="1401372324"/>
    <b v="0"/>
    <n v="20"/>
    <b v="1"/>
    <s v="theater/plays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n v="56.20192307692308"/>
    <s v="US"/>
    <s v="USD"/>
    <n v="1439337600"/>
    <n v="1436575280"/>
    <b v="0"/>
    <n v="104"/>
    <b v="1"/>
    <s v="theater/plays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n v="107.00207547169811"/>
    <s v="US"/>
    <s v="USD"/>
    <n v="1423674000"/>
    <n v="1421025159"/>
    <b v="0"/>
    <n v="53"/>
    <b v="1"/>
    <s v="theater/plays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n v="171.42857142857142"/>
    <s v="IT"/>
    <s v="EUR"/>
    <n v="1479382594"/>
    <n v="1476786994"/>
    <b v="0"/>
    <n v="14"/>
    <b v="1"/>
    <s v="theater/plays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n v="110.5"/>
    <s v="GB"/>
    <s v="GBP"/>
    <n v="1408289724"/>
    <n v="1403105724"/>
    <b v="0"/>
    <n v="20"/>
    <b v="1"/>
    <s v="theater/plays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n v="179.27598566308242"/>
    <s v="US"/>
    <s v="USD"/>
    <n v="1399271911"/>
    <n v="1396334311"/>
    <b v="0"/>
    <n v="558"/>
    <b v="1"/>
    <s v="theater/plays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n v="22.90909090909091"/>
    <s v="GB"/>
    <s v="GBP"/>
    <n v="1435352400"/>
    <n v="1431718575"/>
    <b v="0"/>
    <n v="22"/>
    <b v="1"/>
    <s v="theater/plays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n v="43.125"/>
    <s v="AU"/>
    <s v="AUD"/>
    <n v="1438333080"/>
    <n v="1436408308"/>
    <b v="0"/>
    <n v="24"/>
    <b v="1"/>
    <s v="theater/plays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n v="46.891891891891895"/>
    <s v="CA"/>
    <s v="CAD"/>
    <n v="1432694700"/>
    <n v="1429651266"/>
    <b v="0"/>
    <n v="74"/>
    <b v="1"/>
    <s v="theater/plays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n v="47.407407407407405"/>
    <s v="US"/>
    <s v="USD"/>
    <n v="1438799760"/>
    <n v="1437236378"/>
    <b v="0"/>
    <n v="54"/>
    <b v="1"/>
    <s v="theater/plays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n v="15.129032258064516"/>
    <s v="GB"/>
    <s v="GBP"/>
    <n v="1457906400"/>
    <n v="1457115427"/>
    <b v="0"/>
    <n v="31"/>
    <b v="1"/>
    <s v="theater/plays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n v="21.098000000000003"/>
    <s v="GB"/>
    <s v="GBP"/>
    <n v="1470078000"/>
    <n v="1467648456"/>
    <b v="0"/>
    <n v="25"/>
    <b v="1"/>
    <s v="theater/plays"/>
    <x v="1"/>
    <s v="plays"/>
    <x v="3549"/>
    <x v="3563"/>
  </r>
  <r>
    <n v="3564"/>
    <s v="The Pillowman Aberdeen"/>
    <s v="Multi Award-Winng play THE PILLOWMAN coming to the Arts Centre Theatre, Aberdeen"/>
    <n v="1000"/>
    <n v="1005"/>
    <n v="1.0049999999999999"/>
    <x v="0"/>
    <n v="59.117647058823529"/>
    <s v="GB"/>
    <s v="GBP"/>
    <n v="1444060800"/>
    <n v="1440082649"/>
    <b v="0"/>
    <n v="17"/>
    <b v="1"/>
    <s v="theater/plays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n v="97.916666666666671"/>
    <s v="US"/>
    <s v="USD"/>
    <n v="1420048208"/>
    <n v="1417456208"/>
    <b v="0"/>
    <n v="12"/>
    <b v="1"/>
    <s v="theater/plays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n v="55.131578947368418"/>
    <s v="GB"/>
    <s v="GBP"/>
    <n v="1422015083"/>
    <n v="1419423083"/>
    <b v="0"/>
    <n v="38"/>
    <b v="1"/>
    <s v="theater/plays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n v="26.536585365853657"/>
    <s v="GB"/>
    <s v="GBP"/>
    <n v="1433964444"/>
    <n v="1431372444"/>
    <b v="0"/>
    <n v="41"/>
    <b v="1"/>
    <s v="theater/plays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n v="58.421052631578945"/>
    <s v="US"/>
    <s v="USD"/>
    <n v="1410975994"/>
    <n v="1408383994"/>
    <b v="0"/>
    <n v="19"/>
    <b v="1"/>
    <s v="theater/plays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n v="122.53658536585365"/>
    <s v="US"/>
    <s v="USD"/>
    <n v="1420734696"/>
    <n v="1418142696"/>
    <b v="0"/>
    <n v="41"/>
    <b v="1"/>
    <s v="theater/plays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n v="1.1435"/>
    <x v="0"/>
    <n v="87.961538461538467"/>
    <s v="US"/>
    <s v="USD"/>
    <n v="1420009200"/>
    <n v="1417593483"/>
    <b v="0"/>
    <n v="26"/>
    <b v="1"/>
    <s v="theater/plays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n v="73.239999999999995"/>
    <s v="GB"/>
    <s v="GBP"/>
    <n v="1414701413"/>
    <n v="1412109413"/>
    <b v="0"/>
    <n v="25"/>
    <b v="1"/>
    <s v="theater/plays"/>
    <x v="1"/>
    <s v="plays"/>
    <x v="3557"/>
    <x v="3571"/>
  </r>
  <r>
    <n v="3572"/>
    <s v="Monster"/>
    <s v="A darkly comic one woman show by Abram Rooney as part of The Camden Fringe 2015."/>
    <n v="500"/>
    <n v="500"/>
    <n v="1"/>
    <x v="0"/>
    <n v="55.555555555555557"/>
    <s v="GB"/>
    <s v="GBP"/>
    <n v="1434894082"/>
    <n v="1432302082"/>
    <b v="0"/>
    <n v="9"/>
    <b v="1"/>
    <s v="theater/plays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n v="1.028"/>
    <x v="0"/>
    <n v="39.53846153846154"/>
    <s v="GB"/>
    <s v="GBP"/>
    <n v="1415440846"/>
    <n v="1412845246"/>
    <b v="0"/>
    <n v="78"/>
    <b v="1"/>
    <s v="theater/plays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n v="136.77777777777777"/>
    <s v="US"/>
    <s v="USD"/>
    <n v="1415921848"/>
    <n v="1413326248"/>
    <b v="0"/>
    <n v="45"/>
    <b v="1"/>
    <s v="theater/plays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n v="99.343137254901961"/>
    <s v="US"/>
    <s v="USD"/>
    <n v="1470887940"/>
    <n v="1468176527"/>
    <b v="0"/>
    <n v="102"/>
    <b v="1"/>
    <s v="theater/plays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n v="20"/>
    <s v="US"/>
    <s v="USD"/>
    <n v="1480947054"/>
    <n v="1475759454"/>
    <b v="0"/>
    <n v="5"/>
    <b v="1"/>
    <s v="theater/plays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n v="28.888888888888889"/>
    <s v="US"/>
    <s v="USD"/>
    <n v="1430029680"/>
    <n v="1427741583"/>
    <b v="0"/>
    <n v="27"/>
    <b v="1"/>
    <s v="theater/plays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n v="1.0001333333333333"/>
    <x v="0"/>
    <n v="40.545945945945945"/>
    <s v="GB"/>
    <s v="GBP"/>
    <n v="1462037777"/>
    <n v="1459445777"/>
    <b v="0"/>
    <n v="37"/>
    <b v="1"/>
    <s v="theater/plays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n v="35.714285714285715"/>
    <s v="GB"/>
    <s v="GBP"/>
    <n v="1459444656"/>
    <n v="1456856256"/>
    <b v="0"/>
    <n v="14"/>
    <b v="1"/>
    <s v="theater/plays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n v="37.962962962962962"/>
    <s v="US"/>
    <s v="USD"/>
    <n v="1425185940"/>
    <n v="1421900022"/>
    <b v="0"/>
    <n v="27"/>
    <b v="1"/>
    <s v="theater/plays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n v="33.333333333333336"/>
    <s v="GB"/>
    <s v="GBP"/>
    <n v="1406719110"/>
    <n v="1405509510"/>
    <b v="0"/>
    <n v="45"/>
    <b v="1"/>
    <s v="theater/plays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n v="2.87"/>
    <x v="0"/>
    <n v="58.571428571428569"/>
    <s v="US"/>
    <s v="USD"/>
    <n v="1459822682"/>
    <n v="1458613082"/>
    <b v="0"/>
    <n v="49"/>
    <b v="1"/>
    <s v="theater/plays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n v="135.625"/>
    <s v="US"/>
    <s v="USD"/>
    <n v="1460970805"/>
    <n v="1455790405"/>
    <b v="0"/>
    <n v="24"/>
    <b v="1"/>
    <s v="theater/plays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n v="30.9375"/>
    <s v="GB"/>
    <s v="GBP"/>
    <n v="1436772944"/>
    <n v="1434180944"/>
    <b v="0"/>
    <n v="112"/>
    <b v="1"/>
    <s v="theater/plays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n v="176.08695652173913"/>
    <s v="US"/>
    <s v="USD"/>
    <n v="1419181890"/>
    <n v="1416589890"/>
    <b v="0"/>
    <n v="23"/>
    <b v="1"/>
    <s v="theater/plays"/>
    <x v="1"/>
    <s v="plays"/>
    <x v="3571"/>
    <x v="3585"/>
  </r>
  <r>
    <n v="3586"/>
    <s v="Actors &amp; Musicians who are Blind or Autistic"/>
    <s v="See Theatre In A New Light"/>
    <n v="7500"/>
    <n v="8207"/>
    <n v="1.0942666666666667"/>
    <x v="0"/>
    <n v="151.9814814814815"/>
    <s v="US"/>
    <s v="USD"/>
    <n v="1474649070"/>
    <n v="1469465070"/>
    <b v="0"/>
    <n v="54"/>
    <b v="1"/>
    <s v="theater/plays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n v="22.607142857142858"/>
    <s v="GB"/>
    <s v="GBP"/>
    <n v="1467054000"/>
    <n v="1463144254"/>
    <b v="0"/>
    <n v="28"/>
    <b v="1"/>
    <s v="theater/plays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n v="18.272727272727273"/>
    <s v="GB"/>
    <s v="GBP"/>
    <n v="1430348400"/>
    <n v="1428436410"/>
    <b v="0"/>
    <n v="11"/>
    <b v="1"/>
    <s v="theater/plays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n v="82.258064516129039"/>
    <s v="US"/>
    <s v="USD"/>
    <n v="1432654347"/>
    <n v="1430494347"/>
    <b v="0"/>
    <n v="62"/>
    <b v="1"/>
    <s v="theater/plays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n v="68.534246575342465"/>
    <s v="GB"/>
    <s v="GBP"/>
    <n v="1413792034"/>
    <n v="1411200034"/>
    <b v="0"/>
    <n v="73"/>
    <b v="1"/>
    <s v="theater/plays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n v="68.055555555555557"/>
    <s v="US"/>
    <s v="USD"/>
    <n v="1422075540"/>
    <n v="1419979544"/>
    <b v="0"/>
    <n v="18"/>
    <b v="1"/>
    <s v="theater/plays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n v="72.714285714285708"/>
    <s v="US"/>
    <s v="USD"/>
    <n v="1423630740"/>
    <n v="1418673307"/>
    <b v="0"/>
    <n v="35"/>
    <b v="1"/>
    <s v="theater/plays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n v="77.186046511627907"/>
    <s v="US"/>
    <s v="USD"/>
    <n v="1420489560"/>
    <n v="1417469639"/>
    <b v="0"/>
    <n v="43"/>
    <b v="1"/>
    <s v="theater/plays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n v="55.972222222222221"/>
    <s v="US"/>
    <s v="USD"/>
    <n v="1472952982"/>
    <n v="1470792982"/>
    <b v="0"/>
    <n v="36"/>
    <b v="1"/>
    <s v="theater/plays"/>
    <x v="1"/>
    <s v="plays"/>
    <x v="3580"/>
    <x v="3594"/>
  </r>
  <r>
    <n v="3595"/>
    <s v="The Flu Season"/>
    <s v="A new theatre company staging Will Eno's The Flu Season in Seattle"/>
    <n v="2600"/>
    <n v="3081"/>
    <n v="1.1850000000000001"/>
    <x v="0"/>
    <n v="49.693548387096776"/>
    <s v="US"/>
    <s v="USD"/>
    <n v="1426229940"/>
    <n v="1423959123"/>
    <b v="0"/>
    <n v="62"/>
    <b v="1"/>
    <s v="theater/plays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n v="79"/>
    <s v="CA"/>
    <s v="CAD"/>
    <n v="1409072982"/>
    <n v="1407258582"/>
    <b v="0"/>
    <n v="15"/>
    <b v="1"/>
    <s v="theater/plays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n v="77.727272727272734"/>
    <s v="US"/>
    <s v="USD"/>
    <n v="1456984740"/>
    <n v="1455717790"/>
    <b v="0"/>
    <n v="33"/>
    <b v="1"/>
    <s v="theater/plays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n v="1.101"/>
    <x v="0"/>
    <n v="40.777777777777779"/>
    <s v="US"/>
    <s v="USD"/>
    <n v="1409720340"/>
    <n v="1408129822"/>
    <b v="0"/>
    <n v="27"/>
    <b v="1"/>
    <s v="theater/plays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n v="2.02"/>
    <x v="0"/>
    <n v="59.411764705882355"/>
    <s v="US"/>
    <s v="USD"/>
    <n v="1440892800"/>
    <n v="1438715077"/>
    <b v="0"/>
    <n v="17"/>
    <b v="1"/>
    <s v="theater/plays"/>
    <x v="1"/>
    <s v="plays"/>
    <x v="3585"/>
    <x v="3599"/>
  </r>
  <r>
    <n v="3600"/>
    <s v="Pariah"/>
    <s v="The First Play From The Man Who Brought You The Black James Bond!"/>
    <n v="10"/>
    <n v="13"/>
    <n v="1.3"/>
    <x v="0"/>
    <n v="3.25"/>
    <s v="US"/>
    <s v="USD"/>
    <n v="1476390164"/>
    <n v="1473970964"/>
    <b v="0"/>
    <n v="4"/>
    <b v="1"/>
    <s v="theater/plays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n v="39.377358490566039"/>
    <s v="GB"/>
    <s v="GBP"/>
    <n v="1421452682"/>
    <n v="1418860682"/>
    <b v="0"/>
    <n v="53"/>
    <b v="1"/>
    <s v="theater/plays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n v="81.673469387755105"/>
    <s v="US"/>
    <s v="USD"/>
    <n v="1463520479"/>
    <n v="1458336479"/>
    <b v="0"/>
    <n v="49"/>
    <b v="1"/>
    <s v="theater/plays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n v="44.912280701754383"/>
    <s v="US"/>
    <s v="USD"/>
    <n v="1446759880"/>
    <n v="1444164280"/>
    <b v="0"/>
    <n v="57"/>
    <b v="1"/>
    <s v="theater/plays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n v="49.05797101449275"/>
    <s v="US"/>
    <s v="USD"/>
    <n v="1461913140"/>
    <n v="1461370956"/>
    <b v="0"/>
    <n v="69"/>
    <b v="1"/>
    <s v="theater/plays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n v="30.666666666666668"/>
    <s v="GB"/>
    <s v="GBP"/>
    <n v="1455390126"/>
    <n v="1452798126"/>
    <b v="0"/>
    <n v="15"/>
    <b v="1"/>
    <s v="theater/plays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n v="61.0625"/>
    <s v="GB"/>
    <s v="GBP"/>
    <n v="1471185057"/>
    <n v="1468593057"/>
    <b v="0"/>
    <n v="64"/>
    <b v="1"/>
    <s v="theater/plays"/>
    <x v="1"/>
    <s v="plays"/>
    <x v="3592"/>
    <x v="3606"/>
  </r>
  <r>
    <n v="3607"/>
    <s v="E15 at The Pleasance and CPT"/>
    <s v="'E15' is a verbatim project that looks at the story of the Focus E15 Campaign"/>
    <n v="550"/>
    <n v="580"/>
    <n v="1.0545454545454545"/>
    <x v="0"/>
    <n v="29"/>
    <s v="GB"/>
    <s v="GBP"/>
    <n v="1450137600"/>
    <n v="1448924882"/>
    <b v="0"/>
    <n v="20"/>
    <b v="1"/>
    <s v="theater/plays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n v="1"/>
    <x v="0"/>
    <n v="29.62962962962963"/>
    <s v="GB"/>
    <s v="GBP"/>
    <n v="1466172000"/>
    <n v="1463418090"/>
    <b v="0"/>
    <n v="27"/>
    <b v="1"/>
    <s v="theater/plays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n v="143.0952380952381"/>
    <s v="GB"/>
    <s v="GBP"/>
    <n v="1459378085"/>
    <n v="1456789685"/>
    <b v="0"/>
    <n v="21"/>
    <b v="1"/>
    <s v="theater/plays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n v="52.354838709677416"/>
    <s v="GB"/>
    <s v="GBP"/>
    <n v="1439806936"/>
    <n v="1437214936"/>
    <b v="0"/>
    <n v="31"/>
    <b v="1"/>
    <s v="theater/plays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n v="66.666666666666671"/>
    <s v="GB"/>
    <s v="GBP"/>
    <n v="1428483201"/>
    <n v="1425891201"/>
    <b v="0"/>
    <n v="51"/>
    <b v="1"/>
    <s v="theater/plays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n v="126.66666666666667"/>
    <s v="CA"/>
    <s v="CAD"/>
    <n v="1402334811"/>
    <n v="1401470811"/>
    <b v="0"/>
    <n v="57"/>
    <b v="1"/>
    <s v="theater/plays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n v="1"/>
    <x v="0"/>
    <n v="62.5"/>
    <s v="US"/>
    <s v="USD"/>
    <n v="1403964574"/>
    <n v="1401372574"/>
    <b v="0"/>
    <n v="20"/>
    <b v="1"/>
    <s v="theater/plays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n v="35.492957746478872"/>
    <s v="US"/>
    <s v="USD"/>
    <n v="1434675616"/>
    <n v="1432083616"/>
    <b v="0"/>
    <n v="71"/>
    <b v="1"/>
    <s v="theater/plays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n v="37.083333333333336"/>
    <s v="GB"/>
    <s v="GBP"/>
    <n v="1449756896"/>
    <n v="1447164896"/>
    <b v="0"/>
    <n v="72"/>
    <b v="1"/>
    <s v="theater/plays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n v="69.333333333333329"/>
    <s v="GB"/>
    <s v="GBP"/>
    <n v="1426801664"/>
    <n v="1424213264"/>
    <b v="0"/>
    <n v="45"/>
    <b v="1"/>
    <s v="theater/plays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n v="17.254901960784313"/>
    <s v="GB"/>
    <s v="GBP"/>
    <n v="1488240000"/>
    <n v="1486996729"/>
    <b v="0"/>
    <n v="51"/>
    <b v="1"/>
    <s v="theater/plays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n v="36.071428571428569"/>
    <s v="GB"/>
    <s v="GBP"/>
    <n v="1433343850"/>
    <n v="1430751850"/>
    <b v="0"/>
    <n v="56"/>
    <b v="1"/>
    <s v="theater/plays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n v="66.470588235294116"/>
    <s v="US"/>
    <s v="USD"/>
    <n v="1479592800"/>
    <n v="1476760226"/>
    <b v="0"/>
    <n v="17"/>
    <b v="1"/>
    <s v="theater/plays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n v="56.065989847715734"/>
    <s v="US"/>
    <s v="USD"/>
    <n v="1425528000"/>
    <n v="1422916261"/>
    <b v="0"/>
    <n v="197"/>
    <b v="1"/>
    <s v="theater/plays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n v="47.028571428571432"/>
    <s v="US"/>
    <s v="USD"/>
    <n v="1475269200"/>
    <n v="1473200844"/>
    <b v="0"/>
    <n v="70"/>
    <b v="1"/>
    <s v="theater/plays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n v="1.00099"/>
    <x v="0"/>
    <n v="47.666190476190479"/>
    <s v="US"/>
    <s v="USD"/>
    <n v="1411874580"/>
    <n v="1409030371"/>
    <b v="0"/>
    <n v="21"/>
    <b v="1"/>
    <s v="theater/plays"/>
    <x v="1"/>
    <s v="plays"/>
    <x v="3608"/>
    <x v="3622"/>
  </r>
  <r>
    <n v="3623"/>
    <s v="Since I've Been Here"/>
    <s v="An original play exploring the complications of romantic relationships in all forms."/>
    <n v="2500"/>
    <n v="3000"/>
    <n v="1.2"/>
    <x v="0"/>
    <n v="88.235294117647058"/>
    <s v="US"/>
    <s v="USD"/>
    <n v="1406358000"/>
    <n v="1404841270"/>
    <b v="0"/>
    <n v="34"/>
    <b v="1"/>
    <s v="theater/plays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n v="80.717948717948715"/>
    <s v="US"/>
    <s v="USD"/>
    <n v="1471977290"/>
    <n v="1466793290"/>
    <b v="0"/>
    <n v="39"/>
    <b v="1"/>
    <s v="theater/plays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n v="39.487179487179489"/>
    <s v="GB"/>
    <s v="GBP"/>
    <n v="1435851577"/>
    <n v="1433259577"/>
    <b v="0"/>
    <n v="78"/>
    <b v="1"/>
    <s v="theater/plays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n v="84.854166666666671"/>
    <s v="GB"/>
    <s v="GBP"/>
    <n v="1408204857"/>
    <n v="1406390457"/>
    <b v="0"/>
    <n v="48"/>
    <b v="1"/>
    <s v="theater/plays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n v="68.965517241379317"/>
    <s v="US"/>
    <s v="USD"/>
    <n v="1463803140"/>
    <n v="1459446487"/>
    <b v="0"/>
    <n v="29"/>
    <b v="1"/>
    <s v="theater/plays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e v="#DIV/0!"/>
    <s v="US"/>
    <s v="USD"/>
    <n v="1450040396"/>
    <n v="1444852796"/>
    <b v="0"/>
    <n v="0"/>
    <b v="0"/>
    <s v="theater/musical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n v="1"/>
    <s v="US"/>
    <s v="USD"/>
    <n v="1462467600"/>
    <n v="1457403364"/>
    <b v="0"/>
    <n v="2"/>
    <b v="0"/>
    <s v="theater/musical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n v="1"/>
    <s v="GB"/>
    <s v="GBP"/>
    <n v="1417295990"/>
    <n v="1414700390"/>
    <b v="0"/>
    <n v="1"/>
    <b v="0"/>
    <s v="theater/musical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n v="147.88135593220338"/>
    <s v="US"/>
    <s v="USD"/>
    <n v="1411444740"/>
    <n v="1409335497"/>
    <b v="0"/>
    <n v="59"/>
    <b v="0"/>
    <s v="theater/musical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n v="100"/>
    <s v="GB"/>
    <s v="GBP"/>
    <n v="1416781749"/>
    <n v="1415053749"/>
    <b v="0"/>
    <n v="1"/>
    <b v="0"/>
    <s v="theater/musical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n v="56.838709677419352"/>
    <s v="US"/>
    <s v="USD"/>
    <n v="1479517200"/>
    <n v="1475765867"/>
    <b v="0"/>
    <n v="31"/>
    <b v="0"/>
    <s v="theater/musical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n v="176.94444444444446"/>
    <s v="CA"/>
    <s v="CAD"/>
    <n v="1484366340"/>
    <n v="1480219174"/>
    <b v="0"/>
    <n v="18"/>
    <b v="0"/>
    <s v="theater/musical"/>
    <x v="1"/>
    <s v="musical"/>
    <x v="3620"/>
    <x v="3634"/>
  </r>
  <r>
    <n v="3635"/>
    <s v="Mary's Son"/>
    <s v="Mary's Son is a pop opera about Jesus and the hope he brings to all people."/>
    <n v="3500"/>
    <n v="1276"/>
    <n v="0.36457142857142855"/>
    <x v="2"/>
    <n v="127.6"/>
    <s v="US"/>
    <s v="USD"/>
    <n v="1461186676"/>
    <n v="1458594676"/>
    <b v="0"/>
    <n v="10"/>
    <b v="0"/>
    <s v="theater/musical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n v="0"/>
    <x v="2"/>
    <e v="#DIV/0!"/>
    <s v="US"/>
    <s v="USD"/>
    <n v="1442248829"/>
    <n v="1439224829"/>
    <b v="0"/>
    <n v="0"/>
    <b v="0"/>
    <s v="theater/musical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n v="66.142857142857139"/>
    <s v="US"/>
    <s v="USD"/>
    <n v="1420130935"/>
    <n v="1417538935"/>
    <b v="0"/>
    <n v="14"/>
    <b v="0"/>
    <s v="theater/musical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n v="6.545454545454546E-2"/>
    <x v="2"/>
    <n v="108"/>
    <s v="CA"/>
    <s v="CAD"/>
    <n v="1429456132"/>
    <n v="1424275732"/>
    <b v="0"/>
    <n v="2"/>
    <b v="0"/>
    <s v="theater/musical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n v="1"/>
    <s v="US"/>
    <s v="USD"/>
    <n v="1475853060"/>
    <n v="1470672906"/>
    <b v="0"/>
    <n v="1"/>
    <b v="0"/>
    <s v="theater/musical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n v="18.333333333333332"/>
    <s v="US"/>
    <s v="USD"/>
    <n v="1431283530"/>
    <n v="1428691530"/>
    <b v="0"/>
    <n v="3"/>
    <b v="0"/>
    <s v="theater/musical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e v="#DIV/0!"/>
    <s v="US"/>
    <s v="USD"/>
    <n v="1412485200"/>
    <n v="1410966179"/>
    <b v="0"/>
    <n v="0"/>
    <b v="0"/>
    <s v="theater/musical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n v="7.5"/>
    <s v="DE"/>
    <s v="EUR"/>
    <n v="1448902800"/>
    <n v="1445369727"/>
    <b v="0"/>
    <n v="2"/>
    <b v="0"/>
    <s v="theater/musical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e v="#DIV/0!"/>
    <s v="US"/>
    <s v="USD"/>
    <n v="1447734439"/>
    <n v="1444274839"/>
    <b v="0"/>
    <n v="0"/>
    <b v="0"/>
    <s v="theater/musical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n v="68.416666666666671"/>
    <s v="US"/>
    <s v="USD"/>
    <n v="1457413140"/>
    <n v="1454996887"/>
    <b v="0"/>
    <n v="12"/>
    <b v="0"/>
    <s v="theater/musical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n v="1E-3"/>
    <x v="2"/>
    <n v="1"/>
    <s v="CA"/>
    <s v="CAD"/>
    <n v="1479773838"/>
    <n v="1477178238"/>
    <b v="0"/>
    <n v="1"/>
    <b v="0"/>
    <s v="theater/musical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n v="60.125"/>
    <s v="US"/>
    <s v="USD"/>
    <n v="1434497400"/>
    <n v="1431770802"/>
    <b v="0"/>
    <n v="8"/>
    <b v="0"/>
    <s v="theater/musical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n v="15"/>
    <s v="GB"/>
    <s v="GBP"/>
    <n v="1475258327"/>
    <n v="1471370327"/>
    <b v="0"/>
    <n v="2"/>
    <b v="0"/>
    <s v="theater/musical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n v="1.003825"/>
    <x v="0"/>
    <n v="550.04109589041093"/>
    <s v="US"/>
    <s v="USD"/>
    <n v="1412492445"/>
    <n v="1409900445"/>
    <b v="0"/>
    <n v="73"/>
    <b v="1"/>
    <s v="theater/plays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n v="97.5"/>
    <s v="CA"/>
    <s v="CAD"/>
    <n v="1402938394"/>
    <n v="1400691994"/>
    <b v="0"/>
    <n v="8"/>
    <b v="1"/>
    <s v="theater/plays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n v="29.411764705882351"/>
    <s v="GB"/>
    <s v="GBP"/>
    <n v="1454412584"/>
    <n v="1452598184"/>
    <b v="0"/>
    <n v="17"/>
    <b v="1"/>
    <s v="theater/plays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n v="57.777777777777779"/>
    <s v="US"/>
    <s v="USD"/>
    <n v="1407686340"/>
    <n v="1404833442"/>
    <b v="0"/>
    <n v="9"/>
    <b v="1"/>
    <s v="theater/plays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n v="44.235294117647058"/>
    <s v="CA"/>
    <s v="CAD"/>
    <n v="1472097540"/>
    <n v="1471188502"/>
    <b v="0"/>
    <n v="17"/>
    <b v="1"/>
    <s v="theater/plays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n v="60.909090909090907"/>
    <s v="GB"/>
    <s v="GBP"/>
    <n v="1438764207"/>
    <n v="1436172207"/>
    <b v="0"/>
    <n v="33"/>
    <b v="1"/>
    <s v="theater/plays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n v="68.84210526315789"/>
    <s v="GB"/>
    <s v="GBP"/>
    <n v="1459702800"/>
    <n v="1457690386"/>
    <b v="0"/>
    <n v="38"/>
    <b v="1"/>
    <s v="theater/plays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n v="73.582278481012665"/>
    <s v="US"/>
    <s v="USD"/>
    <n v="1437202740"/>
    <n v="1434654998"/>
    <b v="0"/>
    <n v="79"/>
    <b v="1"/>
    <s v="theater/plays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n v="115.02173913043478"/>
    <s v="CH"/>
    <s v="CHF"/>
    <n v="1485989940"/>
    <n v="1483393836"/>
    <b v="0"/>
    <n v="46"/>
    <b v="1"/>
    <s v="theater/plays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n v="110.75"/>
    <s v="DK"/>
    <s v="DKK"/>
    <n v="1464817320"/>
    <n v="1462806419"/>
    <b v="0"/>
    <n v="20"/>
    <b v="1"/>
    <s v="theater/plays"/>
    <x v="1"/>
    <s v="plays"/>
    <x v="3643"/>
    <x v="3657"/>
  </r>
  <r>
    <n v="3658"/>
    <s v="Mr. Marmalade"/>
    <s v="Life is hard when your own imaginary friend can't make time for you."/>
    <n v="1500"/>
    <n v="1510"/>
    <n v="1.0066666666666666"/>
    <x v="0"/>
    <n v="75.5"/>
    <s v="US"/>
    <s v="USD"/>
    <n v="1404273540"/>
    <n v="1400272580"/>
    <b v="0"/>
    <n v="20"/>
    <b v="1"/>
    <s v="theater/plays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n v="235.46153846153845"/>
    <s v="US"/>
    <s v="USD"/>
    <n v="1426775940"/>
    <n v="1424414350"/>
    <b v="0"/>
    <n v="13"/>
    <b v="1"/>
    <s v="theater/plays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n v="11.363636363636363"/>
    <s v="GB"/>
    <s v="GBP"/>
    <n v="1419368925"/>
    <n v="1417208925"/>
    <b v="0"/>
    <n v="22"/>
    <b v="1"/>
    <s v="theater/plays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n v="92.5"/>
    <s v="US"/>
    <s v="USD"/>
    <n v="1460260800"/>
    <n v="1458336672"/>
    <b v="0"/>
    <n v="36"/>
    <b v="1"/>
    <s v="theater/plays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n v="202.85"/>
    <s v="CA"/>
    <s v="CAD"/>
    <n v="1427775414"/>
    <n v="1425187014"/>
    <b v="0"/>
    <n v="40"/>
    <b v="1"/>
    <s v="theater/plays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n v="26"/>
    <s v="GB"/>
    <s v="GBP"/>
    <n v="1482321030"/>
    <n v="1477133430"/>
    <b v="0"/>
    <n v="9"/>
    <b v="1"/>
    <s v="theater/plays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n v="46.05263157894737"/>
    <s v="US"/>
    <s v="USD"/>
    <n v="1466056689"/>
    <n v="1464847089"/>
    <b v="0"/>
    <n v="19"/>
    <b v="1"/>
    <s v="theater/plays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n v="51"/>
    <s v="FR"/>
    <s v="EUR"/>
    <n v="1446062040"/>
    <n v="1445109822"/>
    <b v="0"/>
    <n v="14"/>
    <b v="1"/>
    <s v="theater/plays"/>
    <x v="1"/>
    <s v="plays"/>
    <x v="3651"/>
    <x v="3665"/>
  </r>
  <r>
    <n v="3666"/>
    <s v="Israel LÃ³pez @ Ojai Playwrights Conference"/>
    <s v="Artistic Internship @ Ojai Playwrights Conference"/>
    <n v="1200"/>
    <n v="1200"/>
    <n v="1"/>
    <x v="0"/>
    <n v="31.578947368421051"/>
    <s v="US"/>
    <s v="USD"/>
    <n v="1406185200"/>
    <n v="1404337382"/>
    <b v="0"/>
    <n v="38"/>
    <b v="1"/>
    <s v="theater/plays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n v="53.363965517241382"/>
    <s v="GB"/>
    <s v="GBP"/>
    <n v="1437261419"/>
    <n v="1434669419"/>
    <b v="0"/>
    <n v="58"/>
    <b v="1"/>
    <s v="theater/plays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n v="36.964285714285715"/>
    <s v="US"/>
    <s v="USD"/>
    <n v="1437676380"/>
    <n v="1435670452"/>
    <b v="0"/>
    <n v="28"/>
    <b v="1"/>
    <s v="theater/plays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n v="81.294117647058826"/>
    <s v="GB"/>
    <s v="GBP"/>
    <n v="1434039137"/>
    <n v="1431447137"/>
    <b v="0"/>
    <n v="17"/>
    <b v="1"/>
    <s v="theater/plays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n v="20.083333333333332"/>
    <s v="GB"/>
    <s v="GBP"/>
    <n v="1433113200"/>
    <n v="1431951611"/>
    <b v="0"/>
    <n v="12"/>
    <b v="1"/>
    <s v="theater/plays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n v="88.25"/>
    <s v="US"/>
    <s v="USD"/>
    <n v="1405915140"/>
    <n v="1404140667"/>
    <b v="0"/>
    <n v="40"/>
    <b v="1"/>
    <s v="theater/plays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n v="53.438596491228068"/>
    <s v="GB"/>
    <s v="GBP"/>
    <n v="1411771384"/>
    <n v="1409179384"/>
    <b v="0"/>
    <n v="57"/>
    <b v="1"/>
    <s v="theater/plays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n v="1.13625"/>
    <x v="0"/>
    <n v="39.868421052631582"/>
    <s v="GB"/>
    <s v="GBP"/>
    <n v="1415191920"/>
    <n v="1412233497"/>
    <b v="0"/>
    <n v="114"/>
    <b v="1"/>
    <s v="theater/plays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n v="145.16129032258064"/>
    <s v="DE"/>
    <s v="EUR"/>
    <n v="1472936229"/>
    <n v="1467752229"/>
    <b v="0"/>
    <n v="31"/>
    <b v="1"/>
    <s v="theater/plays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n v="23.333333333333332"/>
    <s v="GB"/>
    <s v="GBP"/>
    <n v="1463353200"/>
    <n v="1462285182"/>
    <b v="0"/>
    <n v="3"/>
    <b v="1"/>
    <s v="theater/plays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n v="64.375"/>
    <s v="US"/>
    <s v="USD"/>
    <n v="1410550484"/>
    <n v="1408995284"/>
    <b v="0"/>
    <n v="16"/>
    <b v="1"/>
    <s v="theater/plays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n v="1.0290416666666666"/>
    <x v="0"/>
    <n v="62.052763819095475"/>
    <s v="US"/>
    <s v="USD"/>
    <n v="1404359940"/>
    <n v="1402580818"/>
    <b v="0"/>
    <n v="199"/>
    <b v="1"/>
    <s v="theater/plays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n v="1.0249999999999999"/>
    <x v="0"/>
    <n v="66.129032258064512"/>
    <s v="GB"/>
    <s v="GBP"/>
    <n v="1433076298"/>
    <n v="1430052298"/>
    <b v="0"/>
    <n v="31"/>
    <b v="1"/>
    <s v="theater/plays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n v="73.400000000000006"/>
    <s v="US"/>
    <s v="USD"/>
    <n v="1404190740"/>
    <n v="1401214581"/>
    <b v="0"/>
    <n v="30"/>
    <b v="1"/>
    <s v="theater/plays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n v="99.5"/>
    <s v="US"/>
    <s v="USD"/>
    <n v="1475664834"/>
    <n v="1473850434"/>
    <b v="0"/>
    <n v="34"/>
    <b v="1"/>
    <s v="theater/plays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n v="62.166666666666664"/>
    <s v="US"/>
    <s v="USD"/>
    <n v="1452872290"/>
    <n v="1452008290"/>
    <b v="0"/>
    <n v="18"/>
    <b v="1"/>
    <s v="theater/plays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n v="62.328358208955223"/>
    <s v="US"/>
    <s v="USD"/>
    <n v="1402901940"/>
    <n v="1399998418"/>
    <b v="0"/>
    <n v="67"/>
    <b v="1"/>
    <s v="theater/plays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n v="58.787878787878789"/>
    <s v="US"/>
    <s v="USD"/>
    <n v="1476931696"/>
    <n v="1474339696"/>
    <b v="0"/>
    <n v="66"/>
    <b v="1"/>
    <s v="theater/plays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n v="45.347826086956523"/>
    <s v="US"/>
    <s v="USD"/>
    <n v="1441167586"/>
    <n v="1438575586"/>
    <b v="0"/>
    <n v="23"/>
    <b v="1"/>
    <s v="theater/plays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n v="41.944444444444443"/>
    <s v="US"/>
    <s v="USD"/>
    <n v="1400533200"/>
    <n v="1398348859"/>
    <b v="0"/>
    <n v="126"/>
    <b v="1"/>
    <s v="theater/plays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n v="59.166666666666664"/>
    <s v="US"/>
    <s v="USD"/>
    <n v="1440820740"/>
    <n v="1439567660"/>
    <b v="0"/>
    <n v="6"/>
    <b v="1"/>
    <s v="theater/plays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n v="200.49"/>
    <s v="US"/>
    <s v="USD"/>
    <n v="1403846055"/>
    <n v="1401254055"/>
    <b v="0"/>
    <n v="25"/>
    <b v="1"/>
    <s v="theater/plays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n v="83.974358974358978"/>
    <s v="GB"/>
    <s v="GBP"/>
    <n v="1407524004"/>
    <n v="1404932004"/>
    <b v="0"/>
    <n v="39"/>
    <b v="1"/>
    <s v="theater/plays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n v="57.258064516129032"/>
    <s v="US"/>
    <s v="USD"/>
    <n v="1434925500"/>
    <n v="1432410639"/>
    <b v="0"/>
    <n v="62"/>
    <b v="1"/>
    <s v="theater/plays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n v="1.2"/>
    <x v="0"/>
    <n v="58.064516129032256"/>
    <s v="US"/>
    <s v="USD"/>
    <n v="1417101683"/>
    <n v="1414506083"/>
    <b v="0"/>
    <n v="31"/>
    <b v="1"/>
    <s v="theater/plays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n v="1.2796000000000001"/>
    <x v="0"/>
    <n v="186.80291970802921"/>
    <s v="US"/>
    <s v="USD"/>
    <n v="1425272340"/>
    <n v="1421426929"/>
    <b v="0"/>
    <n v="274"/>
    <b v="1"/>
    <s v="theater/plays"/>
    <x v="1"/>
    <s v="plays"/>
    <x v="3677"/>
    <x v="3691"/>
  </r>
  <r>
    <n v="3692"/>
    <s v="An Evening With Durang"/>
    <s v="Help us independently produce two great comedies by Christopher Durang."/>
    <n v="1000"/>
    <n v="1260"/>
    <n v="1.26"/>
    <x v="0"/>
    <n v="74.117647058823536"/>
    <s v="US"/>
    <s v="USD"/>
    <n v="1411084800"/>
    <n v="1410304179"/>
    <b v="0"/>
    <n v="17"/>
    <b v="1"/>
    <s v="theater/plays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n v="30.714285714285715"/>
    <s v="GB"/>
    <s v="GBP"/>
    <n v="1448922600"/>
    <n v="1446352529"/>
    <b v="0"/>
    <n v="14"/>
    <b v="1"/>
    <s v="theater/plays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n v="62.666666666666664"/>
    <s v="US"/>
    <s v="USD"/>
    <n v="1465178400"/>
    <n v="1461985967"/>
    <b v="0"/>
    <n v="60"/>
    <b v="1"/>
    <s v="theater/plays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n v="121.36363636363636"/>
    <s v="US"/>
    <s v="USD"/>
    <n v="1421009610"/>
    <n v="1419281610"/>
    <b v="0"/>
    <n v="33"/>
    <b v="1"/>
    <s v="theater/plays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n v="39.743589743589745"/>
    <s v="GB"/>
    <s v="GBP"/>
    <n v="1423838916"/>
    <n v="1418654916"/>
    <b v="0"/>
    <n v="78"/>
    <b v="1"/>
    <s v="theater/plays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n v="72"/>
    <s v="GB"/>
    <s v="GBP"/>
    <n v="1462878648"/>
    <n v="1461064248"/>
    <b v="0"/>
    <n v="30"/>
    <b v="1"/>
    <s v="theater/plays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n v="40.632352941176471"/>
    <s v="US"/>
    <s v="USD"/>
    <n v="1456946487"/>
    <n v="1454354487"/>
    <b v="0"/>
    <n v="136"/>
    <b v="1"/>
    <s v="theater/plays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n v="63"/>
    <s v="US"/>
    <s v="USD"/>
    <n v="1413383216"/>
    <n v="1410791216"/>
    <b v="0"/>
    <n v="40"/>
    <b v="1"/>
    <s v="theater/plays"/>
    <x v="1"/>
    <s v="plays"/>
    <x v="3685"/>
    <x v="3699"/>
  </r>
  <r>
    <n v="3700"/>
    <s v="Generations (Senior Project)"/>
    <s v="Help me produce the play I have written for my senior project!"/>
    <n v="500"/>
    <n v="606"/>
    <n v="1.212"/>
    <x v="0"/>
    <n v="33.666666666666664"/>
    <s v="US"/>
    <s v="USD"/>
    <n v="1412092800"/>
    <n v="1409493800"/>
    <b v="0"/>
    <n v="18"/>
    <b v="1"/>
    <s v="theater/plays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n v="38.589743589743591"/>
    <s v="GB"/>
    <s v="GBP"/>
    <n v="1433422793"/>
    <n v="1430830793"/>
    <b v="0"/>
    <n v="39"/>
    <b v="1"/>
    <s v="theater/plays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n v="155.95238095238096"/>
    <s v="GB"/>
    <s v="GBP"/>
    <n v="1468191540"/>
    <n v="1464958484"/>
    <b v="0"/>
    <n v="21"/>
    <b v="1"/>
    <s v="theater/plays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n v="43.2"/>
    <s v="US"/>
    <s v="USD"/>
    <n v="1471071540"/>
    <n v="1467720388"/>
    <b v="0"/>
    <n v="30"/>
    <b v="1"/>
    <s v="theater/plays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n v="15.148518518518518"/>
    <s v="GB"/>
    <s v="GBP"/>
    <n v="1464712394"/>
    <n v="1459528394"/>
    <b v="0"/>
    <n v="27"/>
    <b v="1"/>
    <s v="theater/plays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n v="83.571428571428569"/>
    <s v="US"/>
    <s v="USD"/>
    <n v="1403546400"/>
    <n v="1401714114"/>
    <b v="0"/>
    <n v="35"/>
    <b v="1"/>
    <s v="theater/plays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n v="140"/>
    <s v="US"/>
    <s v="USD"/>
    <n v="1410558949"/>
    <n v="1409262949"/>
    <b v="0"/>
    <n v="13"/>
    <b v="1"/>
    <s v="theater/plays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n v="80.869565217391298"/>
    <s v="US"/>
    <s v="USD"/>
    <n v="1469165160"/>
    <n v="1467335378"/>
    <b v="0"/>
    <n v="23"/>
    <b v="1"/>
    <s v="theater/plays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n v="53.846153846153847"/>
    <s v="US"/>
    <s v="USD"/>
    <n v="1404444286"/>
    <n v="1403234686"/>
    <b v="0"/>
    <n v="39"/>
    <b v="1"/>
    <s v="theater/plays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n v="1.0825"/>
    <x v="0"/>
    <n v="30.928571428571427"/>
    <s v="GB"/>
    <s v="GBP"/>
    <n v="1403715546"/>
    <n v="1401123546"/>
    <b v="0"/>
    <n v="35"/>
    <b v="1"/>
    <s v="theater/plays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n v="1.4115384615384616"/>
    <x v="0"/>
    <n v="67.962962962962962"/>
    <s v="US"/>
    <s v="USD"/>
    <n v="1428068988"/>
    <n v="1425908988"/>
    <b v="0"/>
    <n v="27"/>
    <b v="1"/>
    <s v="theater/plays"/>
    <x v="1"/>
    <s v="plays"/>
    <x v="3696"/>
    <x v="3710"/>
  </r>
  <r>
    <n v="3711"/>
    <s v="The Youth Shakespeare Project 2014"/>
    <s v="Two teachers and twenty kids bring one of Shakespeare's plays to life!"/>
    <n v="500"/>
    <n v="570"/>
    <n v="1.1399999999999999"/>
    <x v="0"/>
    <n v="27.142857142857142"/>
    <s v="US"/>
    <s v="USD"/>
    <n v="1402848000"/>
    <n v="1400606573"/>
    <b v="0"/>
    <n v="21"/>
    <b v="1"/>
    <s v="theater/plays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n v="110.86538461538461"/>
    <s v="US"/>
    <s v="USD"/>
    <n v="1433055540"/>
    <n v="1431230867"/>
    <b v="0"/>
    <n v="104"/>
    <b v="1"/>
    <s v="theater/plays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n v="106.84210526315789"/>
    <s v="US"/>
    <s v="USD"/>
    <n v="1465062166"/>
    <n v="1463334166"/>
    <b v="0"/>
    <n v="19"/>
    <b v="1"/>
    <s v="theater/plays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n v="105.51546391752578"/>
    <s v="US"/>
    <s v="USD"/>
    <n v="1432612740"/>
    <n v="1429881667"/>
    <b v="0"/>
    <n v="97"/>
    <b v="1"/>
    <s v="theater/plays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n v="132.96296296296296"/>
    <s v="GB"/>
    <s v="GBP"/>
    <n v="1427806320"/>
    <n v="1422834819"/>
    <b v="0"/>
    <n v="27"/>
    <b v="1"/>
    <s v="theater/plays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n v="51.916666666666664"/>
    <s v="US"/>
    <s v="USD"/>
    <n v="1453411109"/>
    <n v="1450819109"/>
    <b v="0"/>
    <n v="24"/>
    <b v="1"/>
    <s v="theater/plays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n v="310"/>
    <s v="GB"/>
    <s v="GBP"/>
    <n v="1431204449"/>
    <n v="1428526049"/>
    <b v="0"/>
    <n v="13"/>
    <b v="1"/>
    <s v="theater/plays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n v="2.3940000000000001"/>
    <x v="0"/>
    <n v="26.021739130434781"/>
    <s v="GB"/>
    <s v="GBP"/>
    <n v="1425057075"/>
    <n v="1422465075"/>
    <b v="0"/>
    <n v="46"/>
    <b v="1"/>
    <s v="theater/plays"/>
    <x v="1"/>
    <s v="plays"/>
    <x v="3703"/>
    <x v="3718"/>
  </r>
  <r>
    <n v="3719"/>
    <s v="Corium"/>
    <s v="A new piece of physical theatre about love, regret and longing."/>
    <n v="200"/>
    <n v="420"/>
    <n v="2.1"/>
    <x v="0"/>
    <n v="105"/>
    <s v="GB"/>
    <s v="GBP"/>
    <n v="1434994266"/>
    <n v="1432402266"/>
    <b v="0"/>
    <n v="4"/>
    <b v="1"/>
    <s v="theater/plays"/>
    <x v="1"/>
    <s v="plays"/>
    <x v="3704"/>
    <x v="3719"/>
  </r>
  <r>
    <n v="3720"/>
    <s v="Lakotas and the American Theatre"/>
    <s v="Breaking the American Indian stereotype in the American Theatre."/>
    <n v="3300"/>
    <n v="3449"/>
    <n v="1.0451515151515152"/>
    <x v="0"/>
    <n v="86.224999999999994"/>
    <s v="US"/>
    <s v="USD"/>
    <n v="1435881006"/>
    <n v="1433980206"/>
    <b v="0"/>
    <n v="40"/>
    <b v="1"/>
    <s v="theater/plays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n v="114.54545454545455"/>
    <s v="US"/>
    <s v="USD"/>
    <n v="1415230084"/>
    <n v="1413412084"/>
    <b v="0"/>
    <n v="44"/>
    <b v="1"/>
    <s v="theater/plays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n v="47.657142857142858"/>
    <s v="CA"/>
    <s v="CAD"/>
    <n v="1455231540"/>
    <n v="1452614847"/>
    <b v="0"/>
    <n v="35"/>
    <b v="1"/>
    <s v="theater/plays"/>
    <x v="1"/>
    <s v="plays"/>
    <x v="3707"/>
    <x v="3722"/>
  </r>
  <r>
    <n v="3723"/>
    <s v="Beauty and the Beast"/>
    <s v="Saltmine Theatre Company present Beauty and the Beast:"/>
    <n v="4500"/>
    <n v="4592"/>
    <n v="1.0204444444444445"/>
    <x v="0"/>
    <n v="72.888888888888886"/>
    <s v="GB"/>
    <s v="GBP"/>
    <n v="1417374262"/>
    <n v="1414778662"/>
    <b v="0"/>
    <n v="63"/>
    <b v="1"/>
    <s v="theater/plays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n v="49.545505617977533"/>
    <s v="GB"/>
    <s v="GBP"/>
    <n v="1462402800"/>
    <n v="1459856860"/>
    <b v="0"/>
    <n v="89"/>
    <b v="1"/>
    <s v="theater/plays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n v="25.4"/>
    <s v="GB"/>
    <s v="GBP"/>
    <n v="1455831000"/>
    <n v="1454366467"/>
    <b v="0"/>
    <n v="15"/>
    <b v="1"/>
    <s v="theater/plays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n v="62.586956521739133"/>
    <s v="US"/>
    <s v="USD"/>
    <n v="1461963600"/>
    <n v="1459567371"/>
    <b v="0"/>
    <n v="46"/>
    <b v="1"/>
    <s v="theater/plays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n v="61.060606060606062"/>
    <s v="US"/>
    <s v="USD"/>
    <n v="1476939300"/>
    <n v="1474273294"/>
    <b v="0"/>
    <n v="33"/>
    <b v="1"/>
    <s v="theater/plays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n v="60.064516129032256"/>
    <s v="US"/>
    <s v="USD"/>
    <n v="1439957176"/>
    <n v="1437365176"/>
    <b v="0"/>
    <n v="31"/>
    <b v="0"/>
    <s v="theater/plays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n v="72.400000000000006"/>
    <s v="US"/>
    <s v="USD"/>
    <n v="1427082912"/>
    <n v="1423198512"/>
    <b v="0"/>
    <n v="5"/>
    <b v="0"/>
    <s v="theater/plays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n v="100"/>
    <s v="US"/>
    <s v="USD"/>
    <n v="1439828159"/>
    <n v="1437236159"/>
    <b v="0"/>
    <n v="1"/>
    <b v="0"/>
    <s v="theater/plays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n v="51.666666666666664"/>
    <s v="US"/>
    <s v="USD"/>
    <n v="1420860180"/>
    <n v="1418234646"/>
    <b v="0"/>
    <n v="12"/>
    <b v="0"/>
    <s v="theater/plays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n v="32.75"/>
    <s v="NL"/>
    <s v="EUR"/>
    <n v="1422100800"/>
    <n v="1416932133"/>
    <b v="0"/>
    <n v="4"/>
    <b v="0"/>
    <s v="theater/plays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n v="0"/>
    <x v="2"/>
    <e v="#DIV/0!"/>
    <s v="US"/>
    <s v="USD"/>
    <n v="1429396200"/>
    <n v="1428539708"/>
    <b v="0"/>
    <n v="0"/>
    <b v="0"/>
    <s v="theater/plays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n v="61"/>
    <s v="US"/>
    <s v="USD"/>
    <n v="1432589896"/>
    <n v="1427405896"/>
    <b v="0"/>
    <n v="7"/>
    <b v="0"/>
    <s v="theater/plays"/>
    <x v="1"/>
    <s v="plays"/>
    <x v="3719"/>
    <x v="3734"/>
  </r>
  <r>
    <n v="3735"/>
    <s v="Women Beware Women"/>
    <s v="Young Actor's taking on a Jacobean tragedy. Family, betrayal, love, lust, sex and death."/>
    <n v="150"/>
    <n v="20"/>
    <n v="0.13333333333333333"/>
    <x v="2"/>
    <n v="10"/>
    <s v="GB"/>
    <s v="GBP"/>
    <n v="1432831089"/>
    <n v="1430239089"/>
    <b v="0"/>
    <n v="2"/>
    <b v="0"/>
    <s v="theater/plays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n v="10"/>
    <s v="GB"/>
    <s v="GBP"/>
    <n v="1427133600"/>
    <n v="1423847093"/>
    <b v="0"/>
    <n v="1"/>
    <b v="0"/>
    <s v="theater/plays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n v="0.21428571428571427"/>
    <x v="2"/>
    <n v="37.5"/>
    <s v="US"/>
    <s v="USD"/>
    <n v="1447311540"/>
    <n v="1445358903"/>
    <b v="0"/>
    <n v="4"/>
    <b v="0"/>
    <s v="theater/plays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n v="0.18"/>
    <x v="2"/>
    <n v="45"/>
    <s v="GB"/>
    <s v="GBP"/>
    <n v="1405461600"/>
    <n v="1403562705"/>
    <b v="0"/>
    <n v="6"/>
    <b v="0"/>
    <s v="theater/plays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n v="100.625"/>
    <s v="GB"/>
    <s v="GBP"/>
    <n v="1468752468"/>
    <n v="1467024468"/>
    <b v="0"/>
    <n v="8"/>
    <b v="0"/>
    <s v="theater/plays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n v="25.571428571428573"/>
    <s v="US"/>
    <s v="USD"/>
    <n v="1407808438"/>
    <n v="1405217355"/>
    <b v="0"/>
    <n v="14"/>
    <b v="0"/>
    <s v="theater/plays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n v="0"/>
    <x v="2"/>
    <e v="#DIV/0!"/>
    <s v="US"/>
    <s v="USD"/>
    <n v="1450389950"/>
    <n v="1447797950"/>
    <b v="0"/>
    <n v="0"/>
    <b v="0"/>
    <s v="theater/plays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n v="25"/>
    <s v="US"/>
    <s v="USD"/>
    <n v="1409980144"/>
    <n v="1407388144"/>
    <b v="0"/>
    <n v="4"/>
    <b v="0"/>
    <s v="theater/plays"/>
    <x v="1"/>
    <s v="plays"/>
    <x v="3727"/>
    <x v="3742"/>
  </r>
  <r>
    <n v="3743"/>
    <s v="Down the Mississippi"/>
    <s v="I'm taking the Adventures of Huckleberry Finn puppet show down the Mississippi River!"/>
    <n v="2200"/>
    <n v="0"/>
    <n v="0"/>
    <x v="2"/>
    <e v="#DIV/0!"/>
    <s v="US"/>
    <s v="USD"/>
    <n v="1404406964"/>
    <n v="1401814964"/>
    <b v="0"/>
    <n v="0"/>
    <b v="0"/>
    <s v="theater/plays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e v="#DIV/0!"/>
    <s v="US"/>
    <s v="USD"/>
    <n v="1404532740"/>
    <n v="1401823952"/>
    <b v="0"/>
    <n v="0"/>
    <b v="0"/>
    <s v="theater/plays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n v="0.1"/>
    <x v="2"/>
    <n v="10"/>
    <s v="US"/>
    <s v="USD"/>
    <n v="1407689102"/>
    <n v="1405097102"/>
    <b v="0"/>
    <n v="1"/>
    <b v="0"/>
    <s v="theater/plays"/>
    <x v="1"/>
    <s v="plays"/>
    <x v="3730"/>
    <x v="3745"/>
  </r>
  <r>
    <n v="3746"/>
    <s v="Stage Play Production - &quot;I Love You to Death&quot;"/>
    <s v="Generational curses CAN be broken...right?"/>
    <n v="8500"/>
    <n v="202"/>
    <n v="2.3764705882352941E-2"/>
    <x v="2"/>
    <n v="202"/>
    <s v="US"/>
    <s v="USD"/>
    <n v="1475918439"/>
    <n v="1473326439"/>
    <b v="0"/>
    <n v="1"/>
    <b v="0"/>
    <s v="theater/plays"/>
    <x v="1"/>
    <s v="plays"/>
    <x v="3731"/>
    <x v="3746"/>
  </r>
  <r>
    <n v="3747"/>
    <s v="Counting Stars"/>
    <s v="The world premiere of an astonishing new play by acclaimed writer Atiha Sen Gupta."/>
    <n v="2500"/>
    <n v="25"/>
    <n v="0.01"/>
    <x v="2"/>
    <n v="25"/>
    <s v="GB"/>
    <s v="GBP"/>
    <n v="1436137140"/>
    <n v="1433833896"/>
    <b v="0"/>
    <n v="1"/>
    <b v="0"/>
    <s v="theater/plays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n v="99.538461538461533"/>
    <s v="US"/>
    <s v="USD"/>
    <n v="1455602340"/>
    <n v="1453827436"/>
    <b v="0"/>
    <n v="52"/>
    <b v="1"/>
    <s v="theater/musical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n v="75"/>
    <s v="US"/>
    <s v="USD"/>
    <n v="1461902340"/>
    <n v="1459220588"/>
    <b v="0"/>
    <n v="7"/>
    <b v="1"/>
    <s v="theater/musical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n v="215.25"/>
    <s v="US"/>
    <s v="USD"/>
    <n v="1423555140"/>
    <n v="1421105608"/>
    <b v="0"/>
    <n v="28"/>
    <b v="1"/>
    <s v="theater/musical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n v="1.3260000000000001"/>
    <x v="0"/>
    <n v="120.54545454545455"/>
    <s v="US"/>
    <s v="USD"/>
    <n v="1459641073"/>
    <n v="1454460673"/>
    <b v="0"/>
    <n v="11"/>
    <b v="1"/>
    <s v="theater/musical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n v="37.666666666666664"/>
    <s v="GB"/>
    <s v="GBP"/>
    <n v="1476651600"/>
    <n v="1473189335"/>
    <b v="0"/>
    <n v="15"/>
    <b v="1"/>
    <s v="theater/musical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n v="172.23333333333332"/>
    <s v="US"/>
    <s v="USD"/>
    <n v="1433289600"/>
    <n v="1430768800"/>
    <b v="0"/>
    <n v="30"/>
    <b v="1"/>
    <s v="theater/musical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n v="111.11111111111111"/>
    <s v="US"/>
    <s v="USD"/>
    <n v="1406350740"/>
    <n v="1403125737"/>
    <b v="0"/>
    <n v="27"/>
    <b v="1"/>
    <s v="theater/musical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n v="25.464285714285715"/>
    <s v="GB"/>
    <s v="GBP"/>
    <n v="1460753307"/>
    <n v="1458161307"/>
    <b v="0"/>
    <n v="28"/>
    <b v="1"/>
    <s v="theater/musical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n v="267.64705882352939"/>
    <s v="US"/>
    <s v="USD"/>
    <n v="1402515198"/>
    <n v="1399923198"/>
    <b v="0"/>
    <n v="17"/>
    <b v="1"/>
    <s v="theater/musical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n v="75.959999999999994"/>
    <s v="US"/>
    <s v="USD"/>
    <n v="1417465515"/>
    <n v="1415737515"/>
    <b v="0"/>
    <n v="50"/>
    <b v="1"/>
    <s v="theater/musical"/>
    <x v="1"/>
    <s v="musical"/>
    <x v="3742"/>
    <x v="3757"/>
  </r>
  <r>
    <n v="3758"/>
    <s v="Luigi's Ladies"/>
    <s v="LUIGI'S LADIES: an original one-woman musical comedy"/>
    <n v="1500"/>
    <n v="1535"/>
    <n v="1.0233333333333334"/>
    <x v="0"/>
    <n v="59.03846153846154"/>
    <s v="US"/>
    <s v="USD"/>
    <n v="1400475600"/>
    <n v="1397819938"/>
    <b v="0"/>
    <n v="26"/>
    <b v="1"/>
    <s v="theater/musical"/>
    <x v="1"/>
    <s v="musical"/>
    <x v="3743"/>
    <x v="3758"/>
  </r>
  <r>
    <n v="3759"/>
    <s v="Pared Down Productions"/>
    <s v="A production company specializing in small-scale musicals"/>
    <n v="4000"/>
    <n v="4409.7700000000004"/>
    <n v="1.1024425000000002"/>
    <x v="0"/>
    <n v="50.111022727272733"/>
    <s v="US"/>
    <s v="USD"/>
    <n v="1440556553"/>
    <n v="1435372553"/>
    <b v="0"/>
    <n v="88"/>
    <b v="1"/>
    <s v="theater/musical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n v="55.502967032967035"/>
    <s v="US"/>
    <s v="USD"/>
    <n v="1399293386"/>
    <n v="1397133386"/>
    <b v="0"/>
    <n v="91"/>
    <b v="1"/>
    <s v="theater/musical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n v="166.66666666666666"/>
    <s v="GB"/>
    <s v="GBP"/>
    <n v="1439247600"/>
    <n v="1434625937"/>
    <b v="0"/>
    <n v="3"/>
    <b v="1"/>
    <s v="theater/musical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n v="47.428571428571431"/>
    <s v="GB"/>
    <s v="GBP"/>
    <n v="1438543889"/>
    <n v="1436383889"/>
    <b v="0"/>
    <n v="28"/>
    <b v="1"/>
    <s v="theater/musical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n v="1"/>
    <x v="0"/>
    <n v="64.935064935064929"/>
    <s v="US"/>
    <s v="USD"/>
    <n v="1427907626"/>
    <n v="1425319226"/>
    <b v="0"/>
    <n v="77"/>
    <b v="1"/>
    <s v="theater/musical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n v="55.555555555555557"/>
    <s v="US"/>
    <s v="USD"/>
    <n v="1464482160"/>
    <n v="1462824832"/>
    <b v="0"/>
    <n v="27"/>
    <b v="1"/>
    <s v="theater/musical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n v="74.224299065420567"/>
    <s v="US"/>
    <s v="USD"/>
    <n v="1406745482"/>
    <n v="1404153482"/>
    <b v="0"/>
    <n v="107"/>
    <b v="1"/>
    <s v="theater/musical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n v="106.9271875"/>
    <s v="US"/>
    <s v="USD"/>
    <n v="1404360045"/>
    <n v="1401336045"/>
    <b v="0"/>
    <n v="96"/>
    <b v="1"/>
    <s v="theater/musical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n v="41.696428571428569"/>
    <s v="US"/>
    <s v="USD"/>
    <n v="1425185940"/>
    <n v="1423960097"/>
    <b v="0"/>
    <n v="56"/>
    <b v="1"/>
    <s v="theater/musical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n v="74.243275862068955"/>
    <s v="US"/>
    <s v="USD"/>
    <n v="1402594090"/>
    <n v="1400002090"/>
    <b v="0"/>
    <n v="58"/>
    <b v="1"/>
    <s v="theater/musical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n v="73.333333333333329"/>
    <s v="US"/>
    <s v="USD"/>
    <n v="1460730079"/>
    <n v="1458138079"/>
    <b v="0"/>
    <n v="15"/>
    <b v="1"/>
    <s v="theater/musical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n v="100"/>
    <s v="GB"/>
    <s v="GBP"/>
    <n v="1434234010"/>
    <n v="1431642010"/>
    <b v="0"/>
    <n v="20"/>
    <b v="1"/>
    <s v="theater/musical"/>
    <x v="1"/>
    <s v="musical"/>
    <x v="3754"/>
    <x v="3770"/>
  </r>
  <r>
    <n v="3771"/>
    <s v="COME OUT SWINGIN'!"/>
    <s v="I would like to make a demo recording of six songs from COME OUT SWINGIN'!"/>
    <n v="1000"/>
    <n v="1460"/>
    <n v="1.46"/>
    <x v="0"/>
    <n v="38.421052631578945"/>
    <s v="US"/>
    <s v="USD"/>
    <n v="1463529600"/>
    <n v="1462307652"/>
    <b v="0"/>
    <n v="38"/>
    <b v="1"/>
    <s v="theater/musical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n v="166.96969696969697"/>
    <s v="US"/>
    <s v="USD"/>
    <n v="1480399200"/>
    <n v="1478616506"/>
    <b v="0"/>
    <n v="33"/>
    <b v="1"/>
    <s v="theater/musical"/>
    <x v="1"/>
    <s v="musical"/>
    <x v="3756"/>
    <x v="3772"/>
  </r>
  <r>
    <n v="3773"/>
    <s v="Dundee: A Hip-Hopera"/>
    <s v="A dramatic hip-hopera, inspired from monologues written by the performers."/>
    <n v="5000"/>
    <n v="5410"/>
    <n v="1.0820000000000001"/>
    <x v="0"/>
    <n v="94.912280701754383"/>
    <s v="US"/>
    <s v="USD"/>
    <n v="1479175680"/>
    <n v="1476317247"/>
    <b v="0"/>
    <n v="57"/>
    <b v="1"/>
    <s v="theater/musical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n v="100"/>
    <s v="CA"/>
    <s v="CAD"/>
    <n v="1428606055"/>
    <n v="1427223655"/>
    <b v="0"/>
    <n v="25"/>
    <b v="1"/>
    <s v="theater/musical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n v="143.21428571428572"/>
    <s v="US"/>
    <s v="USD"/>
    <n v="1428552000"/>
    <n v="1426199843"/>
    <b v="0"/>
    <n v="14"/>
    <b v="1"/>
    <s v="theater/musical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n v="90.819148936170208"/>
    <s v="US"/>
    <s v="USD"/>
    <n v="1406854800"/>
    <n v="1403599778"/>
    <b v="0"/>
    <n v="94"/>
    <b v="1"/>
    <s v="theater/musical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n v="48.542372881355931"/>
    <s v="US"/>
    <s v="USD"/>
    <n v="1411790400"/>
    <n v="1409884821"/>
    <b v="0"/>
    <n v="59"/>
    <b v="1"/>
    <s v="theater/musical"/>
    <x v="1"/>
    <s v="musical"/>
    <x v="3761"/>
    <x v="3777"/>
  </r>
  <r>
    <n v="3778"/>
    <s v="Give a Puppet a Hand"/>
    <s v="Sponsor an AVENUE Q puppet for The Barn Players April 2015 production."/>
    <n v="2400"/>
    <n v="2521"/>
    <n v="1.0504166666666668"/>
    <x v="0"/>
    <n v="70.027777777777771"/>
    <s v="US"/>
    <s v="USD"/>
    <n v="1423942780"/>
    <n v="1418758780"/>
    <b v="0"/>
    <n v="36"/>
    <b v="1"/>
    <s v="theater/musical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n v="1.0398000000000001"/>
    <x v="0"/>
    <n v="135.62608695652173"/>
    <s v="US"/>
    <s v="USD"/>
    <n v="1459010340"/>
    <n v="1456421940"/>
    <b v="0"/>
    <n v="115"/>
    <b v="1"/>
    <s v="theater/musical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n v="100"/>
    <s v="US"/>
    <s v="USD"/>
    <n v="1436817960"/>
    <n v="1433999785"/>
    <b v="0"/>
    <n v="30"/>
    <b v="1"/>
    <s v="theater/musical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n v="94.90384615384616"/>
    <s v="US"/>
    <s v="USD"/>
    <n v="1410210685"/>
    <n v="1408050685"/>
    <b v="0"/>
    <n v="52"/>
    <b v="1"/>
    <s v="theater/musical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n v="75.370370370370367"/>
    <s v="GB"/>
    <s v="GBP"/>
    <n v="1469401200"/>
    <n v="1466887297"/>
    <b v="0"/>
    <n v="27"/>
    <b v="1"/>
    <s v="theater/musical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n v="64.458333333333329"/>
    <s v="US"/>
    <s v="USD"/>
    <n v="1458057600"/>
    <n v="1455938520"/>
    <b v="0"/>
    <n v="24"/>
    <b v="1"/>
    <s v="theater/musical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n v="115"/>
    <s v="CA"/>
    <s v="CAD"/>
    <n v="1468193532"/>
    <n v="1465601532"/>
    <b v="0"/>
    <n v="10"/>
    <b v="1"/>
    <s v="theater/musical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n v="100.5"/>
    <s v="GB"/>
    <s v="GBP"/>
    <n v="1470132180"/>
    <n v="1467040769"/>
    <b v="0"/>
    <n v="30"/>
    <b v="1"/>
    <s v="theater/musical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n v="93.774647887323937"/>
    <s v="US"/>
    <s v="USD"/>
    <n v="1464310475"/>
    <n v="1461718475"/>
    <b v="0"/>
    <n v="71"/>
    <b v="1"/>
    <s v="theater/musical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n v="35.1"/>
    <s v="US"/>
    <s v="USD"/>
    <n v="1436587140"/>
    <n v="1434113406"/>
    <b v="0"/>
    <n v="10"/>
    <b v="1"/>
    <s v="theater/musical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n v="500"/>
    <s v="US"/>
    <s v="USD"/>
    <n v="1450887480"/>
    <n v="1448469719"/>
    <b v="0"/>
    <n v="1"/>
    <b v="0"/>
    <s v="theater/musical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n v="29"/>
    <s v="GB"/>
    <s v="GBP"/>
    <n v="1434395418"/>
    <n v="1431630618"/>
    <b v="0"/>
    <n v="4"/>
    <b v="0"/>
    <s v="theater/musical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e v="#DIV/0!"/>
    <s v="US"/>
    <s v="USD"/>
    <n v="1479834023"/>
    <n v="1477238423"/>
    <b v="0"/>
    <n v="0"/>
    <b v="0"/>
    <s v="theater/musical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n v="0"/>
    <x v="2"/>
    <e v="#DIV/0!"/>
    <s v="US"/>
    <s v="USD"/>
    <n v="1404664592"/>
    <n v="1399480592"/>
    <b v="0"/>
    <n v="0"/>
    <b v="0"/>
    <s v="theater/musical"/>
    <x v="1"/>
    <s v="musical"/>
    <x v="3774"/>
    <x v="3791"/>
  </r>
  <r>
    <n v="3792"/>
    <s v="BorikÃ©n: The Show"/>
    <s v="A cultural and historic journey through Puerto Rico's music and dance!"/>
    <n v="12500"/>
    <n v="35"/>
    <n v="2.8E-3"/>
    <x v="2"/>
    <n v="17.5"/>
    <s v="US"/>
    <s v="USD"/>
    <n v="1436957022"/>
    <n v="1434365022"/>
    <b v="0"/>
    <n v="2"/>
    <b v="0"/>
    <s v="theater/musical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n v="174"/>
    <s v="US"/>
    <s v="USD"/>
    <n v="1418769129"/>
    <n v="1416954729"/>
    <b v="0"/>
    <n v="24"/>
    <b v="0"/>
    <s v="theater/musical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n v="50"/>
    <s v="GB"/>
    <s v="GBP"/>
    <n v="1433685354"/>
    <n v="1431093354"/>
    <b v="0"/>
    <n v="1"/>
    <b v="0"/>
    <s v="theater/musical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n v="1.6666666666666666E-2"/>
    <x v="2"/>
    <n v="5"/>
    <s v="GB"/>
    <s v="GBP"/>
    <n v="1440801000"/>
    <n v="1437042490"/>
    <b v="0"/>
    <n v="2"/>
    <b v="0"/>
    <s v="theater/musical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n v="1"/>
    <s v="US"/>
    <s v="USD"/>
    <n v="1484354556"/>
    <n v="1479170556"/>
    <b v="0"/>
    <n v="1"/>
    <b v="0"/>
    <s v="theater/musical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n v="145.40540540540542"/>
    <s v="US"/>
    <s v="USD"/>
    <n v="1429564165"/>
    <n v="1426972165"/>
    <b v="0"/>
    <n v="37"/>
    <b v="0"/>
    <s v="theater/musical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n v="205"/>
    <s v="US"/>
    <s v="USD"/>
    <n v="1407691248"/>
    <n v="1405099248"/>
    <b v="0"/>
    <n v="5"/>
    <b v="0"/>
    <s v="theater/musical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n v="4.02E-2"/>
    <x v="2"/>
    <n v="100.5"/>
    <s v="US"/>
    <s v="USD"/>
    <n v="1457734843"/>
    <n v="1455142843"/>
    <b v="0"/>
    <n v="4"/>
    <b v="0"/>
    <s v="theater/musical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n v="55.0625"/>
    <s v="US"/>
    <s v="USD"/>
    <n v="1420952340"/>
    <n v="1418146883"/>
    <b v="0"/>
    <n v="16"/>
    <b v="0"/>
    <s v="theater/musical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n v="47.333333333333336"/>
    <s v="US"/>
    <s v="USD"/>
    <n v="1420215216"/>
    <n v="1417536816"/>
    <b v="0"/>
    <n v="9"/>
    <b v="0"/>
    <s v="theater/musical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e v="#DIV/0!"/>
    <s v="US"/>
    <s v="USD"/>
    <n v="1445482906"/>
    <n v="1442890906"/>
    <b v="0"/>
    <n v="0"/>
    <b v="0"/>
    <s v="theater/musical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n v="0.19650000000000001"/>
    <x v="2"/>
    <n v="58.95"/>
    <s v="US"/>
    <s v="USD"/>
    <n v="1457133568"/>
    <n v="1454541568"/>
    <b v="0"/>
    <n v="40"/>
    <b v="0"/>
    <s v="theater/musical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e v="#DIV/0!"/>
    <s v="US"/>
    <s v="USD"/>
    <n v="1469948400"/>
    <n v="1465172024"/>
    <b v="0"/>
    <n v="0"/>
    <b v="0"/>
    <s v="theater/musical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n v="1.5"/>
    <s v="US"/>
    <s v="USD"/>
    <n v="1411852640"/>
    <n v="1406668640"/>
    <b v="0"/>
    <n v="2"/>
    <b v="0"/>
    <s v="theater/musical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n v="5"/>
    <s v="AU"/>
    <s v="AUD"/>
    <n v="1404022381"/>
    <n v="1402294381"/>
    <b v="0"/>
    <n v="1"/>
    <b v="0"/>
    <s v="theater/musical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n v="50.555555555555557"/>
    <s v="US"/>
    <s v="USD"/>
    <n v="1428097739"/>
    <n v="1427492939"/>
    <b v="0"/>
    <n v="9"/>
    <b v="0"/>
    <s v="theater/musical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n v="41.666666666666664"/>
    <s v="GB"/>
    <s v="GBP"/>
    <n v="1429955619"/>
    <n v="1424775219"/>
    <b v="0"/>
    <n v="24"/>
    <b v="1"/>
    <s v="theater/plays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n v="53.289473684210527"/>
    <s v="GB"/>
    <s v="GBP"/>
    <n v="1406761200"/>
    <n v="1402403907"/>
    <b v="0"/>
    <n v="38"/>
    <b v="1"/>
    <s v="theater/plays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n v="70.230769230769226"/>
    <s v="US"/>
    <s v="USD"/>
    <n v="1426965758"/>
    <n v="1424377358"/>
    <b v="0"/>
    <n v="26"/>
    <b v="1"/>
    <s v="theater/plays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n v="3.3"/>
    <x v="0"/>
    <n v="43.421052631578945"/>
    <s v="GB"/>
    <s v="GBP"/>
    <n v="1464692400"/>
    <n v="1461769373"/>
    <b v="0"/>
    <n v="19"/>
    <b v="1"/>
    <s v="theater/plays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n v="199.18181818181819"/>
    <s v="CA"/>
    <s v="CAD"/>
    <n v="1433131140"/>
    <n v="1429120908"/>
    <b v="0"/>
    <n v="11"/>
    <b v="1"/>
    <s v="theater/plays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n v="78.518148148148143"/>
    <s v="US"/>
    <s v="USD"/>
    <n v="1465940580"/>
    <n v="1462603021"/>
    <b v="0"/>
    <n v="27"/>
    <b v="1"/>
    <s v="theater/plays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n v="61.823529411764703"/>
    <s v="US"/>
    <s v="USD"/>
    <n v="1427860740"/>
    <n v="1424727712"/>
    <b v="0"/>
    <n v="34"/>
    <b v="1"/>
    <s v="theater/plays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n v="1.0000100000000001"/>
    <x v="0"/>
    <n v="50.000500000000002"/>
    <s v="GB"/>
    <s v="GBP"/>
    <n v="1440111600"/>
    <n v="1437545657"/>
    <b v="0"/>
    <n v="20"/>
    <b v="1"/>
    <s v="theater/plays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n v="48.339729729729726"/>
    <s v="US"/>
    <s v="USD"/>
    <n v="1405614823"/>
    <n v="1403022823"/>
    <b v="0"/>
    <n v="37"/>
    <b v="1"/>
    <s v="theater/plays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n v="107.25"/>
    <s v="US"/>
    <s v="USD"/>
    <n v="1445659140"/>
    <n v="1444236216"/>
    <b v="0"/>
    <n v="20"/>
    <b v="1"/>
    <s v="theater/plays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n v="57"/>
    <s v="US"/>
    <s v="USD"/>
    <n v="1426187582"/>
    <n v="1423599182"/>
    <b v="0"/>
    <n v="10"/>
    <b v="1"/>
    <s v="theater/plays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n v="40.92307692307692"/>
    <s v="US"/>
    <s v="USD"/>
    <n v="1437166920"/>
    <n v="1435554104"/>
    <b v="0"/>
    <n v="26"/>
    <b v="1"/>
    <s v="theater/plays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n v="21.5"/>
    <s v="GB"/>
    <s v="GBP"/>
    <n v="1436110717"/>
    <n v="1433518717"/>
    <b v="0"/>
    <n v="20"/>
    <b v="1"/>
    <s v="theater/plays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n v="79.543478260869563"/>
    <s v="US"/>
    <s v="USD"/>
    <n v="1451881207"/>
    <n v="1449116407"/>
    <b v="0"/>
    <n v="46"/>
    <b v="1"/>
    <s v="theater/plays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n v="72.381578947368425"/>
    <s v="DE"/>
    <s v="EUR"/>
    <n v="1453244340"/>
    <n v="1448136417"/>
    <b v="0"/>
    <n v="76"/>
    <b v="1"/>
    <s v="theater/plays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n v="1.06"/>
    <x v="0"/>
    <n v="64.634146341463421"/>
    <s v="US"/>
    <s v="USD"/>
    <n v="1437364740"/>
    <n v="1434405044"/>
    <b v="0"/>
    <n v="41"/>
    <b v="1"/>
    <s v="theater/plays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n v="38.571428571428569"/>
    <s v="GB"/>
    <s v="GBP"/>
    <n v="1470058860"/>
    <n v="1469026903"/>
    <b v="0"/>
    <n v="7"/>
    <b v="1"/>
    <s v="theater/plays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n v="107.57142857142857"/>
    <s v="US"/>
    <s v="USD"/>
    <n v="1434505214"/>
    <n v="1432690814"/>
    <b v="0"/>
    <n v="49"/>
    <b v="1"/>
    <s v="theater/plays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n v="27.5"/>
    <s v="GB"/>
    <s v="GBP"/>
    <n v="1430993394"/>
    <n v="1428401394"/>
    <b v="0"/>
    <n v="26"/>
    <b v="1"/>
    <s v="theater/plays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n v="70.461538461538467"/>
    <s v="GB"/>
    <s v="GBP"/>
    <n v="1427414400"/>
    <n v="1422656201"/>
    <b v="0"/>
    <n v="65"/>
    <b v="1"/>
    <s v="theater/plays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n v="178.57142857142858"/>
    <s v="US"/>
    <s v="USD"/>
    <n v="1420033187"/>
    <n v="1414845587"/>
    <b v="0"/>
    <n v="28"/>
    <b v="1"/>
    <s v="theater/plays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n v="62.625"/>
    <s v="US"/>
    <s v="USD"/>
    <n v="1472676371"/>
    <n v="1470948371"/>
    <b v="0"/>
    <n v="8"/>
    <b v="1"/>
    <s v="theater/plays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n v="2.25"/>
    <x v="0"/>
    <n v="75"/>
    <s v="US"/>
    <s v="USD"/>
    <n v="1464371211"/>
    <n v="1463161611"/>
    <b v="0"/>
    <n v="3"/>
    <b v="1"/>
    <s v="theater/plays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n v="58.901111111111113"/>
    <s v="US"/>
    <s v="USD"/>
    <n v="1415222545"/>
    <n v="1413404545"/>
    <b v="0"/>
    <n v="9"/>
    <b v="1"/>
    <s v="theater/plays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n v="139.55555555555554"/>
    <s v="US"/>
    <s v="USD"/>
    <n v="1455936335"/>
    <n v="1452048335"/>
    <b v="0"/>
    <n v="9"/>
    <b v="1"/>
    <s v="theater/plays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n v="70"/>
    <s v="CA"/>
    <s v="CAD"/>
    <n v="1417460940"/>
    <n v="1416516972"/>
    <b v="0"/>
    <n v="20"/>
    <b v="1"/>
    <s v="theater/plays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n v="57.385964912280699"/>
    <s v="GB"/>
    <s v="GBP"/>
    <n v="1434624067"/>
    <n v="1432032067"/>
    <b v="0"/>
    <n v="57"/>
    <b v="1"/>
    <s v="theater/plays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n v="40"/>
    <s v="GB"/>
    <s v="GBP"/>
    <n v="1461278208"/>
    <n v="1459463808"/>
    <b v="0"/>
    <n v="8"/>
    <b v="1"/>
    <s v="theater/plays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n v="64.285714285714292"/>
    <s v="US"/>
    <s v="USD"/>
    <n v="1470197340"/>
    <n v="1467497652"/>
    <b v="0"/>
    <n v="14"/>
    <b v="1"/>
    <s v="theater/plays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n v="1.0209999999999999"/>
    <x v="0"/>
    <n v="120.11764705882354"/>
    <s v="GB"/>
    <s v="GBP"/>
    <n v="1435947758"/>
    <n v="1432837358"/>
    <b v="0"/>
    <n v="17"/>
    <b v="1"/>
    <s v="theater/plays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n v="1008.24"/>
    <s v="SE"/>
    <s v="SEK"/>
    <n v="1432314209"/>
    <n v="1429722209"/>
    <b v="0"/>
    <n v="100"/>
    <b v="1"/>
    <s v="theater/plays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n v="63.28125"/>
    <s v="US"/>
    <s v="USD"/>
    <n v="1438226724"/>
    <n v="1433042724"/>
    <b v="0"/>
    <n v="32"/>
    <b v="1"/>
    <s v="theater/plays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n v="65"/>
    <x v="0"/>
    <n v="21.666666666666668"/>
    <s v="GB"/>
    <s v="GBP"/>
    <n v="1459180229"/>
    <n v="1457023829"/>
    <b v="0"/>
    <n v="3"/>
    <b v="1"/>
    <s v="theater/plays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n v="25.647058823529413"/>
    <s v="US"/>
    <s v="USD"/>
    <n v="1405882287"/>
    <n v="1400698287"/>
    <b v="1"/>
    <n v="34"/>
    <b v="0"/>
    <s v="theater/plays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n v="47.695652173913047"/>
    <s v="GB"/>
    <s v="GBP"/>
    <n v="1399809052"/>
    <n v="1397217052"/>
    <b v="1"/>
    <n v="23"/>
    <b v="0"/>
    <s v="theater/plays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n v="56.05263157894737"/>
    <s v="US"/>
    <s v="USD"/>
    <n v="1401587064"/>
    <n v="1399427064"/>
    <b v="1"/>
    <n v="19"/>
    <b v="0"/>
    <s v="theater/plays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n v="81.319999999999993"/>
    <s v="US"/>
    <s v="USD"/>
    <n v="1401778740"/>
    <n v="1399474134"/>
    <b v="1"/>
    <n v="50"/>
    <b v="0"/>
    <s v="theater/plays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n v="70.166666666666671"/>
    <s v="US"/>
    <s v="USD"/>
    <n v="1443711774"/>
    <n v="1441119774"/>
    <b v="1"/>
    <n v="12"/>
    <b v="0"/>
    <s v="theater/plays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n v="2.7E-2"/>
    <x v="2"/>
    <n v="23.625"/>
    <s v="US"/>
    <s v="USD"/>
    <n v="1412405940"/>
    <n v="1409721542"/>
    <b v="1"/>
    <n v="8"/>
    <b v="0"/>
    <s v="theater/plays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n v="188.55555555555554"/>
    <s v="US"/>
    <s v="USD"/>
    <n v="1437283391"/>
    <n v="1433395391"/>
    <b v="1"/>
    <n v="9"/>
    <b v="0"/>
    <s v="theater/plays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n v="49.511627906976742"/>
    <s v="US"/>
    <s v="USD"/>
    <n v="1445196989"/>
    <n v="1442604989"/>
    <b v="1"/>
    <n v="43"/>
    <b v="0"/>
    <s v="theater/plays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n v="75.464285714285708"/>
    <s v="DE"/>
    <s v="EUR"/>
    <n v="1434047084"/>
    <n v="1431455084"/>
    <b v="1"/>
    <n v="28"/>
    <b v="0"/>
    <s v="theater/plays"/>
    <x v="1"/>
    <s v="plays"/>
    <x v="3830"/>
    <x v="3849"/>
  </r>
  <r>
    <n v="3850"/>
    <s v="The Vagina Monologues 2015"/>
    <s v="V-Day is a global activist movement to end violence against women and girls."/>
    <n v="1000"/>
    <n v="38"/>
    <n v="3.7999999999999999E-2"/>
    <x v="2"/>
    <n v="9.5"/>
    <s v="US"/>
    <s v="USD"/>
    <n v="1420081143"/>
    <n v="1417489143"/>
    <b v="1"/>
    <n v="4"/>
    <b v="0"/>
    <s v="theater/plays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n v="35.5"/>
    <s v="GB"/>
    <s v="GBP"/>
    <n v="1437129179"/>
    <n v="1434537179"/>
    <b v="1"/>
    <n v="24"/>
    <b v="0"/>
    <s v="theater/plays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n v="10"/>
    <s v="US"/>
    <s v="USD"/>
    <n v="1427427276"/>
    <n v="1425270876"/>
    <b v="0"/>
    <n v="2"/>
    <b v="0"/>
    <s v="theater/plays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n v="13"/>
    <s v="US"/>
    <s v="USD"/>
    <n v="1409602178"/>
    <n v="1406578178"/>
    <b v="0"/>
    <n v="2"/>
    <b v="0"/>
    <s v="theater/plays"/>
    <x v="1"/>
    <s v="plays"/>
    <x v="3834"/>
    <x v="3853"/>
  </r>
  <r>
    <n v="3854"/>
    <s v="The Case Of Soghomon Tehlirian"/>
    <s v="A play dedicated to the 100th anniversary of the Armenian Genocide."/>
    <n v="11000"/>
    <n v="1788"/>
    <n v="0.16254545454545455"/>
    <x v="2"/>
    <n v="89.4"/>
    <s v="US"/>
    <s v="USD"/>
    <n v="1431206058"/>
    <n v="1428614058"/>
    <b v="0"/>
    <n v="20"/>
    <b v="0"/>
    <s v="theater/plays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n v="25"/>
    <s v="US"/>
    <s v="USD"/>
    <n v="1427408271"/>
    <n v="1424819871"/>
    <b v="0"/>
    <n v="1"/>
    <b v="0"/>
    <s v="theater/plays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n v="1"/>
    <s v="US"/>
    <s v="USD"/>
    <n v="1425833403"/>
    <n v="1423245003"/>
    <b v="0"/>
    <n v="1"/>
    <b v="0"/>
    <s v="theater/plays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n v="65"/>
    <s v="US"/>
    <s v="USD"/>
    <n v="1406913120"/>
    <n v="1404927690"/>
    <b v="0"/>
    <n v="4"/>
    <b v="0"/>
    <s v="theater/plays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n v="10"/>
    <s v="GB"/>
    <s v="GBP"/>
    <n v="1432328400"/>
    <n v="1430734844"/>
    <b v="0"/>
    <n v="1"/>
    <b v="0"/>
    <s v="theater/plays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n v="1"/>
    <s v="US"/>
    <s v="USD"/>
    <n v="1403730000"/>
    <n v="1401485207"/>
    <b v="0"/>
    <n v="1"/>
    <b v="0"/>
    <s v="theater/plays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n v="81.538461538461533"/>
    <s v="US"/>
    <s v="USD"/>
    <n v="1407858710"/>
    <n v="1405266710"/>
    <b v="0"/>
    <n v="13"/>
    <b v="0"/>
    <s v="theater/plays"/>
    <x v="1"/>
    <s v="plays"/>
    <x v="3841"/>
    <x v="3860"/>
  </r>
  <r>
    <n v="3861"/>
    <s v="READY OR NOT HERE I COME"/>
    <s v="THE COMING OF THE LORD!"/>
    <n v="2000"/>
    <n v="100"/>
    <n v="0.05"/>
    <x v="2"/>
    <n v="100"/>
    <s v="US"/>
    <s v="USD"/>
    <n v="1415828820"/>
    <n v="1412258977"/>
    <b v="0"/>
    <n v="1"/>
    <b v="0"/>
    <s v="theater/plays"/>
    <x v="1"/>
    <s v="plays"/>
    <x v="3842"/>
    <x v="3861"/>
  </r>
  <r>
    <n v="3862"/>
    <s v="The Container Play"/>
    <s v="The hit immersive theatre experience of England comes to Corpus Christi!"/>
    <n v="7500"/>
    <n v="1"/>
    <n v="1.3333333333333334E-4"/>
    <x v="2"/>
    <n v="1"/>
    <s v="US"/>
    <s v="USD"/>
    <n v="1473699540"/>
    <n v="1472451356"/>
    <b v="0"/>
    <n v="1"/>
    <b v="0"/>
    <s v="theater/plays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n v="0"/>
    <x v="2"/>
    <e v="#DIV/0!"/>
    <s v="US"/>
    <s v="USD"/>
    <n v="1446739905"/>
    <n v="1441552305"/>
    <b v="0"/>
    <n v="0"/>
    <b v="0"/>
    <s v="theater/plays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n v="20"/>
    <s v="US"/>
    <s v="USD"/>
    <n v="1447799054"/>
    <n v="1445203454"/>
    <b v="0"/>
    <n v="3"/>
    <b v="0"/>
    <s v="theater/plays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n v="46.428571428571431"/>
    <s v="CA"/>
    <s v="CAD"/>
    <n v="1409376600"/>
    <n v="1405957098"/>
    <b v="0"/>
    <n v="14"/>
    <b v="0"/>
    <s v="theater/plays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n v="5.5"/>
    <s v="US"/>
    <s v="USD"/>
    <n v="1458703740"/>
    <n v="1454453021"/>
    <b v="0"/>
    <n v="2"/>
    <b v="0"/>
    <s v="theater/plays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n v="50.2"/>
    <s v="US"/>
    <s v="USD"/>
    <n v="1466278339"/>
    <n v="1463686339"/>
    <b v="0"/>
    <n v="5"/>
    <b v="0"/>
    <s v="theater/plays"/>
    <x v="1"/>
    <s v="plays"/>
    <x v="3848"/>
    <x v="3867"/>
  </r>
  <r>
    <n v="3868"/>
    <s v="1000 words (Canceled)"/>
    <s v="New collection of music by Scott Evan Davis!"/>
    <n v="5000"/>
    <n v="10"/>
    <n v="2E-3"/>
    <x v="1"/>
    <n v="10"/>
    <s v="GB"/>
    <s v="GBP"/>
    <n v="1410191405"/>
    <n v="1408031405"/>
    <b v="0"/>
    <n v="1"/>
    <b v="0"/>
    <s v="theater/musical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n v="3.44748684310884E-2"/>
    <x v="1"/>
    <n v="30.133333333333333"/>
    <s v="US"/>
    <s v="USD"/>
    <n v="1426302660"/>
    <n v="1423761792"/>
    <b v="0"/>
    <n v="15"/>
    <b v="0"/>
    <s v="theater/musical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n v="150"/>
    <s v="US"/>
    <s v="USD"/>
    <n v="1404360478"/>
    <n v="1401768478"/>
    <b v="0"/>
    <n v="10"/>
    <b v="0"/>
    <s v="theater/musical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n v="13.333333333333334"/>
    <s v="US"/>
    <s v="USD"/>
    <n v="1490809450"/>
    <n v="1485629050"/>
    <b v="0"/>
    <n v="3"/>
    <b v="0"/>
    <s v="theater/musical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e v="#DIV/0!"/>
    <s v="US"/>
    <s v="USD"/>
    <n v="1439522996"/>
    <n v="1435202996"/>
    <b v="0"/>
    <n v="0"/>
    <b v="0"/>
    <s v="theater/musical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e v="#DIV/0!"/>
    <s v="US"/>
    <s v="USD"/>
    <n v="1444322535"/>
    <n v="1441730535"/>
    <b v="0"/>
    <n v="0"/>
    <b v="0"/>
    <s v="theater/musical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e v="#DIV/0!"/>
    <s v="NZ"/>
    <s v="NZD"/>
    <n v="1422061200"/>
    <n v="1420244622"/>
    <b v="0"/>
    <n v="0"/>
    <b v="0"/>
    <s v="theater/musical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e v="#DIV/0!"/>
    <s v="DK"/>
    <s v="DKK"/>
    <n v="1472896800"/>
    <n v="1472804365"/>
    <b v="0"/>
    <n v="0"/>
    <b v="0"/>
    <s v="theater/musical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n v="44.760869565217391"/>
    <s v="GB"/>
    <s v="GBP"/>
    <n v="1454425128"/>
    <n v="1451833128"/>
    <b v="0"/>
    <n v="46"/>
    <b v="0"/>
    <s v="theater/musical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n v="88.642857142857139"/>
    <s v="US"/>
    <s v="USD"/>
    <n v="1481213752"/>
    <n v="1478621752"/>
    <b v="0"/>
    <n v="14"/>
    <b v="0"/>
    <s v="theater/musical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n v="10"/>
    <s v="US"/>
    <s v="USD"/>
    <n v="1435636740"/>
    <n v="1433014746"/>
    <b v="0"/>
    <n v="1"/>
    <b v="0"/>
    <s v="theater/musical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e v="#DIV/0!"/>
    <s v="GB"/>
    <s v="GBP"/>
    <n v="1422218396"/>
    <n v="1419626396"/>
    <b v="0"/>
    <n v="0"/>
    <b v="0"/>
    <s v="theater/musical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n v="57.647058823529413"/>
    <s v="GB"/>
    <s v="GBP"/>
    <n v="1406761200"/>
    <n v="1403724820"/>
    <b v="0"/>
    <n v="17"/>
    <b v="0"/>
    <s v="theater/musical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n v="0.05"/>
    <x v="1"/>
    <n v="25"/>
    <s v="US"/>
    <s v="USD"/>
    <n v="1487550399"/>
    <n v="1484958399"/>
    <b v="0"/>
    <n v="1"/>
    <b v="0"/>
    <s v="theater/musical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e v="#DIV/0!"/>
    <s v="AU"/>
    <s v="AUD"/>
    <n v="1454281380"/>
    <n v="1451950570"/>
    <b v="0"/>
    <n v="0"/>
    <b v="0"/>
    <s v="theater/musical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e v="#DIV/0!"/>
    <s v="GB"/>
    <s v="GBP"/>
    <n v="1409668069"/>
    <n v="1407076069"/>
    <b v="0"/>
    <n v="0"/>
    <b v="0"/>
    <s v="theater/musical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e v="#DIV/0!"/>
    <s v="US"/>
    <s v="USD"/>
    <n v="1427479192"/>
    <n v="1425322792"/>
    <b v="0"/>
    <n v="0"/>
    <b v="0"/>
    <s v="theater/musical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e v="#DIV/0!"/>
    <s v="US"/>
    <s v="USD"/>
    <n v="1462834191"/>
    <n v="1460242191"/>
    <b v="0"/>
    <n v="0"/>
    <b v="0"/>
    <s v="theater/musical"/>
    <x v="1"/>
    <s v="musical"/>
    <x v="3865"/>
    <x v="3885"/>
  </r>
  <r>
    <n v="3886"/>
    <s v="a (Canceled)"/>
    <n v="1"/>
    <n v="10000"/>
    <n v="0"/>
    <n v="0"/>
    <x v="1"/>
    <e v="#DIV/0!"/>
    <s v="AU"/>
    <s v="AUD"/>
    <n v="1418275702"/>
    <n v="1415683702"/>
    <b v="0"/>
    <n v="0"/>
    <b v="0"/>
    <s v="theater/musical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n v="17.5"/>
    <s v="US"/>
    <s v="USD"/>
    <n v="1430517600"/>
    <n v="1426538129"/>
    <b v="0"/>
    <n v="2"/>
    <b v="0"/>
    <s v="theater/musical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n v="38.714285714285715"/>
    <s v="GB"/>
    <s v="GBP"/>
    <n v="1488114358"/>
    <n v="1485522358"/>
    <b v="0"/>
    <n v="14"/>
    <b v="0"/>
    <s v="theater/plays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n v="13.111111111111111"/>
    <s v="US"/>
    <s v="USD"/>
    <n v="1420413960"/>
    <n v="1417651630"/>
    <b v="0"/>
    <n v="9"/>
    <b v="0"/>
    <s v="theater/plays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n v="315.5"/>
    <s v="US"/>
    <s v="USD"/>
    <n v="1439662344"/>
    <n v="1434478344"/>
    <b v="0"/>
    <n v="8"/>
    <b v="0"/>
    <s v="theater/plays"/>
    <x v="1"/>
    <s v="plays"/>
    <x v="3870"/>
    <x v="3890"/>
  </r>
  <r>
    <n v="3891"/>
    <s v="Out of the Box: A Mime Story"/>
    <s v="A comedy about a mime who dreams of becoming a stand up comedian."/>
    <n v="800"/>
    <n v="260"/>
    <n v="0.32500000000000001"/>
    <x v="2"/>
    <n v="37.142857142857146"/>
    <s v="US"/>
    <s v="USD"/>
    <n v="1427086740"/>
    <n v="1424488244"/>
    <b v="0"/>
    <n v="7"/>
    <b v="0"/>
    <s v="theater/plays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e v="#DIV/0!"/>
    <s v="US"/>
    <s v="USD"/>
    <n v="1408863600"/>
    <n v="1408203557"/>
    <b v="0"/>
    <n v="0"/>
    <b v="0"/>
    <s v="theater/plays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n v="128.27380952380952"/>
    <s v="US"/>
    <s v="USD"/>
    <n v="1404194400"/>
    <n v="1400600840"/>
    <b v="0"/>
    <n v="84"/>
    <b v="0"/>
    <s v="theater/plays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n v="47.272727272727273"/>
    <s v="US"/>
    <s v="USD"/>
    <n v="1481000340"/>
    <n v="1478386812"/>
    <b v="0"/>
    <n v="11"/>
    <b v="0"/>
    <s v="theater/plays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n v="0.05"/>
    <x v="2"/>
    <n v="50"/>
    <s v="US"/>
    <s v="USD"/>
    <n v="1425103218"/>
    <n v="1422424818"/>
    <b v="0"/>
    <n v="1"/>
    <b v="0"/>
    <s v="theater/plays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n v="0.10625"/>
    <x v="2"/>
    <n v="42.5"/>
    <s v="US"/>
    <s v="USD"/>
    <n v="1402979778"/>
    <n v="1401770178"/>
    <b v="0"/>
    <n v="4"/>
    <b v="0"/>
    <s v="theater/plays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n v="44"/>
    <s v="NZ"/>
    <s v="NZD"/>
    <n v="1420750683"/>
    <n v="1418158683"/>
    <b v="0"/>
    <n v="10"/>
    <b v="0"/>
    <s v="theater/plays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n v="50.875"/>
    <s v="GB"/>
    <s v="GBP"/>
    <n v="1439827200"/>
    <n v="1436355270"/>
    <b v="0"/>
    <n v="16"/>
    <b v="0"/>
    <s v="theater/plays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n v="62.5"/>
    <s v="US"/>
    <s v="USD"/>
    <n v="1407868561"/>
    <n v="1406140561"/>
    <b v="0"/>
    <n v="2"/>
    <b v="0"/>
    <s v="theater/plays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n v="27"/>
    <s v="US"/>
    <s v="USD"/>
    <n v="1433988791"/>
    <n v="1431396791"/>
    <b v="0"/>
    <n v="5"/>
    <b v="0"/>
    <s v="theater/plays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n v="25"/>
    <s v="US"/>
    <s v="USD"/>
    <n v="1450554599"/>
    <n v="1447098599"/>
    <b v="0"/>
    <n v="1"/>
    <b v="0"/>
    <s v="theater/plays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n v="47.258064516129032"/>
    <s v="GB"/>
    <s v="GBP"/>
    <n v="1479125642"/>
    <n v="1476962042"/>
    <b v="0"/>
    <n v="31"/>
    <b v="0"/>
    <s v="theater/plays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e v="#DIV/0!"/>
    <s v="US"/>
    <s v="USD"/>
    <n v="1439581080"/>
    <n v="1435709765"/>
    <b v="0"/>
    <n v="0"/>
    <b v="0"/>
    <s v="theater/plays"/>
    <x v="1"/>
    <s v="plays"/>
    <x v="3883"/>
    <x v="3903"/>
  </r>
  <r>
    <n v="3904"/>
    <s v="Black America from Prophets to Pimps"/>
    <s v="A play that will cover 4000 years of black history."/>
    <n v="10000"/>
    <n v="3"/>
    <n v="2.9999999999999997E-4"/>
    <x v="2"/>
    <n v="1.5"/>
    <s v="US"/>
    <s v="USD"/>
    <n v="1429074240"/>
    <n v="1427866200"/>
    <b v="0"/>
    <n v="2"/>
    <b v="0"/>
    <s v="theater/plays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n v="24.714285714285715"/>
    <s v="GB"/>
    <s v="GBP"/>
    <n v="1434063600"/>
    <n v="1430405903"/>
    <b v="0"/>
    <n v="7"/>
    <b v="0"/>
    <s v="theater/plays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n v="63.125"/>
    <s v="GB"/>
    <s v="GBP"/>
    <n v="1435325100"/>
    <n v="1432072893"/>
    <b v="0"/>
    <n v="16"/>
    <b v="0"/>
    <s v="theater/plays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n v="38.25"/>
    <s v="US"/>
    <s v="USD"/>
    <n v="1414354080"/>
    <n v="1411587606"/>
    <b v="0"/>
    <n v="4"/>
    <b v="0"/>
    <s v="theater/plays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n v="16.25"/>
    <s v="US"/>
    <s v="USD"/>
    <n v="1406603696"/>
    <n v="1405307696"/>
    <b v="0"/>
    <n v="4"/>
    <b v="0"/>
    <s v="theater/plays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n v="33.75"/>
    <s v="US"/>
    <s v="USD"/>
    <n v="1410424642"/>
    <n v="1407832642"/>
    <b v="0"/>
    <n v="4"/>
    <b v="0"/>
    <s v="theater/plays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n v="61.666666666666664"/>
    <s v="US"/>
    <s v="USD"/>
    <n v="1441649397"/>
    <n v="1439057397"/>
    <b v="0"/>
    <n v="3"/>
    <b v="0"/>
    <s v="theater/plays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n v="83.138888888888886"/>
    <s v="US"/>
    <s v="USD"/>
    <n v="1417033777"/>
    <n v="1414438177"/>
    <b v="0"/>
    <n v="36"/>
    <b v="0"/>
    <s v="theater/plays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n v="1"/>
    <s v="US"/>
    <s v="USD"/>
    <n v="1429936500"/>
    <n v="1424759330"/>
    <b v="0"/>
    <n v="1"/>
    <b v="0"/>
    <s v="theater/plays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n v="142.85714285714286"/>
    <s v="US"/>
    <s v="USD"/>
    <n v="1448863449"/>
    <n v="1446267849"/>
    <b v="0"/>
    <n v="7"/>
    <b v="0"/>
    <s v="theater/plays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n v="33.666666666666664"/>
    <s v="GB"/>
    <s v="GBP"/>
    <n v="1431298740"/>
    <n v="1429558756"/>
    <b v="0"/>
    <n v="27"/>
    <b v="0"/>
    <s v="theater/plays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n v="5"/>
    <s v="GB"/>
    <s v="GBP"/>
    <n v="1464824309"/>
    <n v="1462232309"/>
    <b v="0"/>
    <n v="1"/>
    <b v="0"/>
    <s v="theater/plays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n v="0"/>
    <x v="2"/>
    <e v="#DIV/0!"/>
    <s v="DK"/>
    <s v="DKK"/>
    <n v="1464952752"/>
    <n v="1462360752"/>
    <b v="0"/>
    <n v="0"/>
    <b v="0"/>
    <s v="theater/plays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n v="10"/>
    <s v="GB"/>
    <s v="GBP"/>
    <n v="1410439161"/>
    <n v="1407847161"/>
    <b v="0"/>
    <n v="1"/>
    <b v="0"/>
    <s v="theater/plays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n v="40"/>
    <s v="GB"/>
    <s v="GBP"/>
    <n v="1407168000"/>
    <n v="1406131023"/>
    <b v="0"/>
    <n v="3"/>
    <b v="0"/>
    <s v="theater/plays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n v="30"/>
    <s v="GB"/>
    <s v="GBP"/>
    <n v="1453075200"/>
    <n v="1450628773"/>
    <b v="0"/>
    <n v="3"/>
    <b v="0"/>
    <s v="theater/plays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n v="45"/>
    <s v="GB"/>
    <s v="GBP"/>
    <n v="1479032260"/>
    <n v="1476436660"/>
    <b v="0"/>
    <n v="3"/>
    <b v="0"/>
    <s v="theater/plays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e v="#DIV/0!"/>
    <s v="GB"/>
    <s v="GBP"/>
    <n v="1414346400"/>
    <n v="1413291655"/>
    <b v="0"/>
    <n v="0"/>
    <b v="0"/>
    <s v="theater/plays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n v="10.166666666666666"/>
    <s v="US"/>
    <s v="USD"/>
    <n v="1425337200"/>
    <n v="1421432810"/>
    <b v="0"/>
    <n v="6"/>
    <b v="0"/>
    <s v="theater/plays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n v="81.411764705882348"/>
    <s v="GB"/>
    <s v="GBP"/>
    <n v="1428622271"/>
    <n v="1426203071"/>
    <b v="0"/>
    <n v="17"/>
    <b v="0"/>
    <s v="theater/plays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n v="57.25"/>
    <s v="US"/>
    <s v="USD"/>
    <n v="1403823722"/>
    <n v="1401231722"/>
    <b v="0"/>
    <n v="40"/>
    <b v="0"/>
    <s v="theater/plays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n v="0.1"/>
    <x v="2"/>
    <n v="5"/>
    <s v="US"/>
    <s v="USD"/>
    <n v="1406753639"/>
    <n v="1404161639"/>
    <b v="0"/>
    <n v="3"/>
    <b v="0"/>
    <s v="theater/plays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n v="15"/>
    <s v="AU"/>
    <s v="AUD"/>
    <n v="1419645748"/>
    <n v="1417053748"/>
    <b v="0"/>
    <n v="1"/>
    <b v="0"/>
    <s v="theater/plays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n v="12.5"/>
    <s v="GB"/>
    <s v="GBP"/>
    <n v="1407565504"/>
    <n v="1404973504"/>
    <b v="0"/>
    <n v="2"/>
    <b v="0"/>
    <s v="theater/plays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n v="93"/>
    <s v="US"/>
    <s v="USD"/>
    <n v="1444971540"/>
    <n v="1442593427"/>
    <b v="0"/>
    <n v="7"/>
    <b v="0"/>
    <s v="theater/plays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n v="32.357142857142854"/>
    <s v="US"/>
    <s v="USD"/>
    <n v="1474228265"/>
    <n v="1471636265"/>
    <b v="0"/>
    <n v="14"/>
    <b v="0"/>
    <s v="theater/plays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e v="#DIV/0!"/>
    <s v="AU"/>
    <s v="AUD"/>
    <n v="1459490400"/>
    <n v="1457078868"/>
    <b v="0"/>
    <n v="0"/>
    <b v="0"/>
    <s v="theater/plays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n v="0"/>
    <x v="2"/>
    <e v="#DIV/0!"/>
    <s v="US"/>
    <s v="USD"/>
    <n v="1441510707"/>
    <n v="1439350707"/>
    <b v="0"/>
    <n v="0"/>
    <b v="0"/>
    <s v="theater/plays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n v="1"/>
    <s v="US"/>
    <s v="USD"/>
    <n v="1458097364"/>
    <n v="1455508964"/>
    <b v="0"/>
    <n v="1"/>
    <b v="0"/>
    <s v="theater/plays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n v="91.833333333333329"/>
    <s v="US"/>
    <s v="USD"/>
    <n v="1468716180"/>
    <n v="1466205262"/>
    <b v="0"/>
    <n v="12"/>
    <b v="0"/>
    <s v="theater/plays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n v="45.833333333333336"/>
    <s v="US"/>
    <s v="USD"/>
    <n v="1443704400"/>
    <n v="1439827639"/>
    <b v="0"/>
    <n v="12"/>
    <b v="0"/>
    <s v="theater/plays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n v="57.173913043478258"/>
    <s v="GB"/>
    <s v="GBP"/>
    <n v="1443973546"/>
    <n v="1438789546"/>
    <b v="0"/>
    <n v="23"/>
    <b v="0"/>
    <s v="theater/plays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e v="#DIV/0!"/>
    <s v="US"/>
    <s v="USD"/>
    <n v="1480576720"/>
    <n v="1477981120"/>
    <b v="0"/>
    <n v="0"/>
    <b v="0"/>
    <s v="theater/plays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n v="248.5"/>
    <s v="US"/>
    <s v="USD"/>
    <n v="1468249760"/>
    <n v="1465830560"/>
    <b v="0"/>
    <n v="10"/>
    <b v="0"/>
    <s v="theater/plays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n v="79.400000000000006"/>
    <s v="US"/>
    <s v="USD"/>
    <n v="1435441454"/>
    <n v="1432763054"/>
    <b v="0"/>
    <n v="5"/>
    <b v="0"/>
    <s v="theater/plays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n v="5"/>
    <s v="AU"/>
    <s v="AUD"/>
    <n v="1412656200"/>
    <n v="1412328979"/>
    <b v="0"/>
    <n v="1"/>
    <b v="0"/>
    <s v="theater/plays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n v="5.5"/>
    <s v="US"/>
    <s v="USD"/>
    <n v="1420199351"/>
    <n v="1416311351"/>
    <b v="0"/>
    <n v="2"/>
    <b v="0"/>
    <s v="theater/plays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n v="25"/>
    <s v="US"/>
    <s v="USD"/>
    <n v="1416877200"/>
    <n v="1414505137"/>
    <b v="0"/>
    <n v="2"/>
    <b v="0"/>
    <s v="theater/plays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n v="0"/>
    <x v="2"/>
    <e v="#DIV/0!"/>
    <s v="US"/>
    <s v="USD"/>
    <n v="1434490914"/>
    <n v="1429306914"/>
    <b v="0"/>
    <n v="0"/>
    <b v="0"/>
    <s v="theater/plays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n v="137.07692307692307"/>
    <s v="US"/>
    <s v="USD"/>
    <n v="1446483000"/>
    <n v="1443811268"/>
    <b v="0"/>
    <n v="13"/>
    <b v="0"/>
    <s v="theater/plays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e v="#DIV/0!"/>
    <s v="US"/>
    <s v="USD"/>
    <n v="1440690875"/>
    <n v="1438098875"/>
    <b v="0"/>
    <n v="0"/>
    <b v="0"/>
    <s v="theater/plays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n v="5"/>
    <s v="US"/>
    <s v="USD"/>
    <n v="1431717268"/>
    <n v="1429125268"/>
    <b v="0"/>
    <n v="1"/>
    <b v="0"/>
    <s v="theater/plays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n v="3.2500000000000001E-2"/>
    <x v="2"/>
    <n v="39"/>
    <s v="US"/>
    <s v="USD"/>
    <n v="1425110400"/>
    <n v="1422388822"/>
    <b v="0"/>
    <n v="5"/>
    <b v="0"/>
    <s v="theater/plays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n v="50.5"/>
    <s v="US"/>
    <s v="USD"/>
    <n v="1475378744"/>
    <n v="1472786744"/>
    <b v="0"/>
    <n v="2"/>
    <b v="0"/>
    <s v="theater/plays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e v="#DIV/0!"/>
    <s v="AU"/>
    <s v="AUD"/>
    <n v="1410076123"/>
    <n v="1404892123"/>
    <b v="0"/>
    <n v="0"/>
    <b v="0"/>
    <s v="theater/plays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n v="49.28125"/>
    <s v="AU"/>
    <s v="AUD"/>
    <n v="1423623221"/>
    <n v="1421031221"/>
    <b v="0"/>
    <n v="32"/>
    <b v="0"/>
    <s v="theater/plays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n v="25"/>
    <s v="US"/>
    <s v="USD"/>
    <n v="1460140500"/>
    <n v="1457628680"/>
    <b v="0"/>
    <n v="1"/>
    <b v="0"/>
    <s v="theater/plays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n v="1"/>
    <s v="IE"/>
    <s v="EUR"/>
    <n v="1462301342"/>
    <n v="1457120942"/>
    <b v="0"/>
    <n v="1"/>
    <b v="0"/>
    <s v="theater/plays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n v="25"/>
    <s v="US"/>
    <s v="USD"/>
    <n v="1445885890"/>
    <n v="1440701890"/>
    <b v="0"/>
    <n v="1"/>
    <b v="0"/>
    <s v="theater/plays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n v="0"/>
    <x v="2"/>
    <e v="#DIV/0!"/>
    <s v="US"/>
    <s v="USD"/>
    <n v="1469834940"/>
    <n v="1467162586"/>
    <b v="0"/>
    <n v="0"/>
    <b v="0"/>
    <s v="theater/plays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e v="#DIV/0!"/>
    <s v="CA"/>
    <s v="CAD"/>
    <n v="1405352264"/>
    <n v="1400168264"/>
    <b v="0"/>
    <n v="0"/>
    <b v="0"/>
    <s v="theater/plays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n v="53.125"/>
    <s v="US"/>
    <s v="USD"/>
    <n v="1448745741"/>
    <n v="1446150141"/>
    <b v="0"/>
    <n v="8"/>
    <b v="0"/>
    <s v="theater/plays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e v="#DIV/0!"/>
    <s v="US"/>
    <s v="USD"/>
    <n v="1461543600"/>
    <n v="1459203727"/>
    <b v="0"/>
    <n v="0"/>
    <b v="0"/>
    <s v="theater/plays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n v="7"/>
    <s v="US"/>
    <s v="USD"/>
    <n v="1468020354"/>
    <n v="1464045954"/>
    <b v="0"/>
    <n v="1"/>
    <b v="0"/>
    <s v="theater/plays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n v="40.0625"/>
    <s v="US"/>
    <s v="USD"/>
    <n v="1406988000"/>
    <n v="1403822912"/>
    <b v="0"/>
    <n v="16"/>
    <b v="0"/>
    <s v="theater/plays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n v="24.333333333333332"/>
    <s v="US"/>
    <s v="USD"/>
    <n v="1411930556"/>
    <n v="1409338556"/>
    <b v="0"/>
    <n v="12"/>
    <b v="0"/>
    <s v="theater/plays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n v="11.25"/>
    <s v="US"/>
    <s v="USD"/>
    <n v="1451852256"/>
    <n v="1449260256"/>
    <b v="0"/>
    <n v="4"/>
    <b v="0"/>
    <s v="theater/plays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n v="10.5"/>
    <s v="GB"/>
    <s v="GBP"/>
    <n v="1399584210"/>
    <n v="1397683410"/>
    <b v="0"/>
    <n v="2"/>
    <b v="0"/>
    <s v="theater/plays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n v="15"/>
    <s v="GB"/>
    <s v="GBP"/>
    <n v="1448722494"/>
    <n v="1446562494"/>
    <b v="0"/>
    <n v="3"/>
    <b v="0"/>
    <s v="theater/plays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e v="#DIV/0!"/>
    <s v="CA"/>
    <s v="CAD"/>
    <n v="1447821717"/>
    <n v="1445226117"/>
    <b v="0"/>
    <n v="0"/>
    <b v="0"/>
    <s v="theater/plays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n v="42"/>
    <s v="US"/>
    <s v="USD"/>
    <n v="1429460386"/>
    <n v="1424279986"/>
    <b v="0"/>
    <n v="3"/>
    <b v="0"/>
    <s v="theater/plays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n v="71.25"/>
    <s v="US"/>
    <s v="USD"/>
    <n v="1460608780"/>
    <n v="1455428380"/>
    <b v="0"/>
    <n v="4"/>
    <b v="0"/>
    <s v="theater/plays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n v="22.5"/>
    <s v="US"/>
    <s v="USD"/>
    <n v="1406170740"/>
    <n v="1402506278"/>
    <b v="0"/>
    <n v="2"/>
    <b v="0"/>
    <s v="theater/plays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n v="41"/>
    <s v="US"/>
    <s v="USD"/>
    <n v="1488783507"/>
    <n v="1486191507"/>
    <b v="0"/>
    <n v="10"/>
    <b v="0"/>
    <s v="theater/plays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n v="47.909090909090907"/>
    <s v="US"/>
    <s v="USD"/>
    <n v="1463945673"/>
    <n v="1458761673"/>
    <b v="0"/>
    <n v="11"/>
    <b v="0"/>
    <s v="theater/plays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n v="35.166666666666664"/>
    <s v="US"/>
    <s v="USD"/>
    <n v="1472442900"/>
    <n v="1471638646"/>
    <b v="0"/>
    <n v="6"/>
    <b v="0"/>
    <s v="theater/plays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n v="5.5"/>
    <s v="US"/>
    <s v="USD"/>
    <n v="1460925811"/>
    <n v="1458333811"/>
    <b v="0"/>
    <n v="2"/>
    <b v="0"/>
    <s v="theater/plays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n v="22.666666666666668"/>
    <s v="US"/>
    <s v="USD"/>
    <n v="1405947126"/>
    <n v="1403355126"/>
    <b v="0"/>
    <n v="6"/>
    <b v="0"/>
    <s v="theater/plays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n v="0.21099999999999999"/>
    <x v="2"/>
    <n v="26.375"/>
    <s v="US"/>
    <s v="USD"/>
    <n v="1423186634"/>
    <n v="1418002634"/>
    <b v="0"/>
    <n v="8"/>
    <b v="0"/>
    <s v="theater/plays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n v="105.54054054054055"/>
    <s v="US"/>
    <s v="USD"/>
    <n v="1462766400"/>
    <n v="1460219110"/>
    <b v="0"/>
    <n v="37"/>
    <b v="0"/>
    <s v="theater/plays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n v="29.09090909090909"/>
    <s v="GB"/>
    <s v="GBP"/>
    <n v="1464872848"/>
    <n v="1462280848"/>
    <b v="0"/>
    <n v="11"/>
    <b v="0"/>
    <s v="theater/plays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e v="#DIV/0!"/>
    <s v="US"/>
    <s v="USD"/>
    <n v="1468442898"/>
    <n v="1465850898"/>
    <b v="0"/>
    <n v="0"/>
    <b v="0"/>
    <s v="theater/plays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n v="62"/>
    <s v="US"/>
    <s v="USD"/>
    <n v="1406876400"/>
    <n v="1405024561"/>
    <b v="0"/>
    <n v="10"/>
    <b v="0"/>
    <s v="theater/plays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n v="217.5"/>
    <s v="US"/>
    <s v="USD"/>
    <n v="1469213732"/>
    <n v="1466621732"/>
    <b v="0"/>
    <n v="6"/>
    <b v="0"/>
    <s v="theater/plays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n v="26.75"/>
    <s v="US"/>
    <s v="USD"/>
    <n v="1422717953"/>
    <n v="1417533953"/>
    <b v="0"/>
    <n v="8"/>
    <b v="0"/>
    <s v="theater/plays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n v="18.333333333333332"/>
    <s v="GB"/>
    <s v="GBP"/>
    <n v="1427659200"/>
    <n v="1425678057"/>
    <b v="0"/>
    <n v="6"/>
    <b v="0"/>
    <s v="theater/plays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n v="64.285714285714292"/>
    <s v="US"/>
    <s v="USD"/>
    <n v="1404570147"/>
    <n v="1401978147"/>
    <b v="0"/>
    <n v="7"/>
    <b v="0"/>
    <s v="theater/plays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n v="4.0833333333333333E-2"/>
    <x v="2"/>
    <n v="175"/>
    <s v="US"/>
    <s v="USD"/>
    <n v="1468729149"/>
    <n v="1463545149"/>
    <b v="0"/>
    <n v="7"/>
    <b v="0"/>
    <s v="theater/plays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n v="34"/>
    <s v="GB"/>
    <s v="GBP"/>
    <n v="1436297180"/>
    <n v="1431113180"/>
    <b v="0"/>
    <n v="5"/>
    <b v="0"/>
    <s v="theater/plays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n v="84.282608695652172"/>
    <s v="US"/>
    <s v="USD"/>
    <n v="1400569140"/>
    <n v="1397854356"/>
    <b v="0"/>
    <n v="46"/>
    <b v="0"/>
    <s v="theater/plays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n v="9.5"/>
    <s v="GB"/>
    <s v="GBP"/>
    <n v="1415404800"/>
    <n v="1412809644"/>
    <b v="0"/>
    <n v="10"/>
    <b v="0"/>
    <s v="theater/plays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n v="33.736842105263158"/>
    <s v="US"/>
    <s v="USD"/>
    <n v="1456002300"/>
    <n v="1454173120"/>
    <b v="0"/>
    <n v="19"/>
    <b v="0"/>
    <s v="theater/plays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n v="37.53846153846154"/>
    <s v="GB"/>
    <s v="GBP"/>
    <n v="1462539840"/>
    <n v="1460034594"/>
    <b v="0"/>
    <n v="13"/>
    <b v="0"/>
    <s v="theater/plays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n v="0.3775"/>
    <x v="2"/>
    <n v="11.615384615384615"/>
    <s v="GB"/>
    <s v="GBP"/>
    <n v="1400278290"/>
    <n v="1399414290"/>
    <b v="0"/>
    <n v="13"/>
    <b v="0"/>
    <s v="theater/plays"/>
    <x v="1"/>
    <s v="plays"/>
    <x v="3967"/>
    <x v="3987"/>
  </r>
  <r>
    <n v="3988"/>
    <s v="Folk-Tales: What Stories Do Your Folks Tell?"/>
    <s v="An evening of of stories based both in myth and truth."/>
    <n v="1500"/>
    <n v="32"/>
    <n v="2.1333333333333333E-2"/>
    <x v="2"/>
    <n v="8"/>
    <s v="US"/>
    <s v="USD"/>
    <n v="1440813413"/>
    <n v="1439517413"/>
    <b v="0"/>
    <n v="4"/>
    <b v="0"/>
    <s v="theater/plays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e v="#DIV/0!"/>
    <s v="US"/>
    <s v="USD"/>
    <n v="1447009181"/>
    <n v="1444413581"/>
    <b v="0"/>
    <n v="0"/>
    <b v="0"/>
    <s v="theater/plays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n v="23"/>
    <s v="GB"/>
    <s v="GBP"/>
    <n v="1456934893"/>
    <n v="1454342893"/>
    <b v="0"/>
    <n v="3"/>
    <b v="0"/>
    <s v="theater/plays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n v="0.2"/>
    <x v="2"/>
    <n v="100"/>
    <s v="US"/>
    <s v="USD"/>
    <n v="1433086082"/>
    <n v="1430494082"/>
    <b v="0"/>
    <n v="1"/>
    <b v="0"/>
    <s v="theater/plays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n v="60.111111111111114"/>
    <s v="US"/>
    <s v="USD"/>
    <n v="1449876859"/>
    <n v="1444689259"/>
    <b v="0"/>
    <n v="9"/>
    <b v="0"/>
    <s v="theater/plays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n v="3"/>
    <s v="US"/>
    <s v="USD"/>
    <n v="1431549912"/>
    <n v="1428957912"/>
    <b v="0"/>
    <n v="1"/>
    <b v="0"/>
    <s v="theater/plays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n v="2.5000000000000001E-3"/>
    <x v="2"/>
    <n v="5"/>
    <s v="US"/>
    <s v="USD"/>
    <n v="1405761690"/>
    <n v="1403169690"/>
    <b v="0"/>
    <n v="1"/>
    <b v="0"/>
    <s v="theater/plays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n v="17.5"/>
    <s v="GB"/>
    <s v="GBP"/>
    <n v="1423913220"/>
    <n v="1421339077"/>
    <b v="0"/>
    <n v="4"/>
    <b v="0"/>
    <s v="theater/plays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n v="29.235294117647058"/>
    <s v="US"/>
    <s v="USD"/>
    <n v="1416499440"/>
    <n v="1415341464"/>
    <b v="0"/>
    <n v="17"/>
    <b v="0"/>
    <s v="theater/plays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e v="#DIV/0!"/>
    <s v="GB"/>
    <s v="GBP"/>
    <n v="1428222221"/>
    <n v="1425633821"/>
    <b v="0"/>
    <n v="0"/>
    <b v="0"/>
    <s v="theater/plays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n v="0.57199999999999995"/>
    <x v="2"/>
    <n v="59.583333333333336"/>
    <s v="US"/>
    <s v="USD"/>
    <n v="1427580426"/>
    <n v="1424992026"/>
    <b v="0"/>
    <n v="12"/>
    <b v="0"/>
    <s v="theater/plays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n v="82.571428571428569"/>
    <s v="US"/>
    <s v="USD"/>
    <n v="1409514709"/>
    <n v="1406058798"/>
    <b v="0"/>
    <n v="14"/>
    <b v="0"/>
    <s v="theater/plays"/>
    <x v="1"/>
    <s v="plays"/>
    <x v="3979"/>
    <x v="3999"/>
  </r>
  <r>
    <n v="4000"/>
    <s v="The Escorts"/>
    <s v="An Enticing Trip into the World of Assisted Dying"/>
    <n v="8000"/>
    <n v="10"/>
    <n v="1.25E-3"/>
    <x v="2"/>
    <n v="10"/>
    <s v="US"/>
    <s v="USD"/>
    <n v="1462631358"/>
    <n v="1457450958"/>
    <b v="0"/>
    <n v="1"/>
    <b v="0"/>
    <s v="theater/plays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n v="32.357142857142854"/>
    <s v="GB"/>
    <s v="GBP"/>
    <n v="1488394800"/>
    <n v="1486681708"/>
    <b v="0"/>
    <n v="14"/>
    <b v="0"/>
    <s v="theater/plays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n v="5.75"/>
    <s v="US"/>
    <s v="USD"/>
    <n v="1411779761"/>
    <n v="1409187761"/>
    <b v="0"/>
    <n v="4"/>
    <b v="0"/>
    <s v="theater/plays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n v="100.5"/>
    <s v="US"/>
    <s v="USD"/>
    <n v="1424009147"/>
    <n v="1421417147"/>
    <b v="0"/>
    <n v="2"/>
    <b v="0"/>
    <s v="theater/plays"/>
    <x v="1"/>
    <s v="plays"/>
    <x v="3982"/>
    <x v="4003"/>
  </r>
  <r>
    <n v="4004"/>
    <s v="South Florida Tours"/>
    <s v="Help Launch The Queen Into South Florida!"/>
    <n v="500"/>
    <n v="1"/>
    <n v="2E-3"/>
    <x v="2"/>
    <n v="1"/>
    <s v="US"/>
    <s v="USD"/>
    <n v="1412740457"/>
    <n v="1410148457"/>
    <b v="0"/>
    <n v="1"/>
    <b v="0"/>
    <s v="theater/plays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n v="20"/>
    <s v="US"/>
    <s v="USD"/>
    <n v="1413832985"/>
    <n v="1408648985"/>
    <b v="0"/>
    <n v="2"/>
    <b v="0"/>
    <s v="theater/plays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n v="2"/>
    <s v="US"/>
    <s v="USD"/>
    <n v="1455647587"/>
    <n v="1453487587"/>
    <b v="0"/>
    <n v="1"/>
    <b v="0"/>
    <s v="theater/plays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n v="5"/>
    <s v="US"/>
    <s v="USD"/>
    <n v="1409070480"/>
    <n v="1406572381"/>
    <b v="0"/>
    <n v="1"/>
    <b v="0"/>
    <s v="theater/plays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n v="15"/>
    <s v="GB"/>
    <s v="GBP"/>
    <n v="1437606507"/>
    <n v="1435014507"/>
    <b v="0"/>
    <n v="4"/>
    <b v="0"/>
    <s v="theater/plays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n v="25"/>
    <s v="GB"/>
    <s v="GBP"/>
    <n v="1410281360"/>
    <n v="1406825360"/>
    <b v="0"/>
    <n v="3"/>
    <b v="0"/>
    <s v="theater/plays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n v="45.842105263157897"/>
    <s v="US"/>
    <s v="USD"/>
    <n v="1414348166"/>
    <n v="1412879366"/>
    <b v="0"/>
    <n v="38"/>
    <b v="0"/>
    <s v="theater/plays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n v="4.75"/>
    <s v="GB"/>
    <s v="GBP"/>
    <n v="1422450278"/>
    <n v="1419858278"/>
    <b v="0"/>
    <n v="4"/>
    <b v="0"/>
    <s v="theater/plays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e v="#DIV/0!"/>
    <s v="GB"/>
    <s v="GBP"/>
    <n v="1430571849"/>
    <n v="1427979849"/>
    <b v="0"/>
    <n v="0"/>
    <b v="0"/>
    <s v="theater/plays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n v="13"/>
    <s v="US"/>
    <s v="USD"/>
    <n v="1424070823"/>
    <n v="1421478823"/>
    <b v="0"/>
    <n v="2"/>
    <b v="0"/>
    <s v="theater/plays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e v="#DIV/0!"/>
    <s v="US"/>
    <s v="USD"/>
    <n v="1457157269"/>
    <n v="1455861269"/>
    <b v="0"/>
    <n v="0"/>
    <b v="0"/>
    <s v="theater/plays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n v="1"/>
    <s v="US"/>
    <s v="USD"/>
    <n v="1437331463"/>
    <n v="1434739463"/>
    <b v="0"/>
    <n v="1"/>
    <b v="0"/>
    <s v="theater/plays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n v="10"/>
    <s v="GB"/>
    <s v="GBP"/>
    <n v="1410987400"/>
    <n v="1408395400"/>
    <b v="0"/>
    <n v="7"/>
    <b v="0"/>
    <s v="theater/plays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n v="52.5"/>
    <s v="US"/>
    <s v="USD"/>
    <n v="1409846874"/>
    <n v="1407254874"/>
    <b v="0"/>
    <n v="2"/>
    <b v="0"/>
    <s v="theater/plays"/>
    <x v="1"/>
    <s v="plays"/>
    <x v="3996"/>
    <x v="4017"/>
  </r>
  <r>
    <n v="4018"/>
    <s v="Time Please Fringe"/>
    <s v="Funding for a production of Time Please at the Brighton Fringe 2017... and beyond."/>
    <n v="1500"/>
    <n v="130"/>
    <n v="8.666666666666667E-2"/>
    <x v="2"/>
    <n v="32.5"/>
    <s v="GB"/>
    <s v="GBP"/>
    <n v="1475877108"/>
    <n v="1473285108"/>
    <b v="0"/>
    <n v="4"/>
    <b v="0"/>
    <s v="theater/plays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n v="7.25"/>
    <s v="US"/>
    <s v="USD"/>
    <n v="1460737680"/>
    <n v="1455725596"/>
    <b v="0"/>
    <n v="4"/>
    <b v="0"/>
    <s v="theater/plays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n v="33.333333333333336"/>
    <s v="US"/>
    <s v="USD"/>
    <n v="1427168099"/>
    <n v="1424579699"/>
    <b v="0"/>
    <n v="3"/>
    <b v="0"/>
    <s v="theater/plays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n v="8.3333333333333332E-3"/>
    <x v="2"/>
    <n v="62.5"/>
    <s v="US"/>
    <s v="USD"/>
    <n v="1414360358"/>
    <n v="1409176358"/>
    <b v="0"/>
    <n v="2"/>
    <b v="0"/>
    <s v="theater/plays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n v="0.69561111111111107"/>
    <x v="2"/>
    <n v="63.558375634517766"/>
    <s v="US"/>
    <s v="USD"/>
    <n v="1422759240"/>
    <n v="1418824867"/>
    <b v="0"/>
    <n v="197"/>
    <b v="0"/>
    <s v="theater/plays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n v="0"/>
    <x v="2"/>
    <e v="#DIV/0!"/>
    <s v="US"/>
    <s v="USD"/>
    <n v="1458860363"/>
    <n v="1454975963"/>
    <b v="0"/>
    <n v="0"/>
    <b v="0"/>
    <s v="theater/plays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n v="10"/>
    <s v="US"/>
    <s v="USD"/>
    <n v="1441037097"/>
    <n v="1438445097"/>
    <b v="0"/>
    <n v="1"/>
    <b v="0"/>
    <s v="theater/plays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n v="62.5"/>
    <s v="FR"/>
    <s v="EUR"/>
    <n v="1437889336"/>
    <n v="1432705336"/>
    <b v="0"/>
    <n v="4"/>
    <b v="0"/>
    <s v="theater/plays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n v="0"/>
    <x v="2"/>
    <e v="#DIV/0!"/>
    <s v="US"/>
    <s v="USD"/>
    <n v="1449247439"/>
    <n v="1444059839"/>
    <b v="0"/>
    <n v="0"/>
    <b v="0"/>
    <s v="theater/plays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n v="30.714285714285715"/>
    <s v="US"/>
    <s v="USD"/>
    <n v="1487811600"/>
    <n v="1486077481"/>
    <b v="0"/>
    <n v="7"/>
    <b v="0"/>
    <s v="theater/plays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n v="51"/>
    <s v="US"/>
    <s v="USD"/>
    <n v="1402007500"/>
    <n v="1399415500"/>
    <b v="0"/>
    <n v="11"/>
    <b v="0"/>
    <s v="theater/plays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n v="0"/>
    <x v="2"/>
    <e v="#DIV/0!"/>
    <s v="US"/>
    <s v="USD"/>
    <n v="1450053370"/>
    <n v="1447461370"/>
    <b v="0"/>
    <n v="0"/>
    <b v="0"/>
    <s v="theater/plays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n v="66.666666666666671"/>
    <s v="US"/>
    <s v="USD"/>
    <n v="1454525340"/>
    <n v="1452008599"/>
    <b v="0"/>
    <n v="6"/>
    <b v="0"/>
    <s v="theater/plays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e v="#DIV/0!"/>
    <s v="US"/>
    <s v="USD"/>
    <n v="1418914964"/>
    <n v="1414591364"/>
    <b v="0"/>
    <n v="0"/>
    <b v="0"/>
    <s v="theater/plays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n v="59"/>
    <s v="US"/>
    <s v="USD"/>
    <n v="1450211116"/>
    <n v="1445023516"/>
    <b v="0"/>
    <n v="7"/>
    <b v="0"/>
    <s v="theater/plays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n v="65.340319148936175"/>
    <s v="GB"/>
    <s v="GBP"/>
    <n v="1475398800"/>
    <n v="1472711224"/>
    <b v="0"/>
    <n v="94"/>
    <b v="0"/>
    <s v="theater/plays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n v="100"/>
    <s v="US"/>
    <s v="USD"/>
    <n v="1428097450"/>
    <n v="1425509050"/>
    <b v="0"/>
    <n v="2"/>
    <b v="0"/>
    <s v="theater/plays"/>
    <x v="1"/>
    <s v="plays"/>
    <x v="4013"/>
    <x v="4034"/>
  </r>
  <r>
    <n v="4035"/>
    <s v="The Lost Boy"/>
    <s v="&quot;Stories are where you go to look for the truth of your own life.&quot; (Frank Delaney)"/>
    <n v="10000"/>
    <n v="3685"/>
    <n v="0.36849999999999999"/>
    <x v="2"/>
    <n v="147.4"/>
    <s v="US"/>
    <s v="USD"/>
    <n v="1413925887"/>
    <n v="1411333887"/>
    <b v="0"/>
    <n v="25"/>
    <b v="0"/>
    <s v="theater/plays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n v="166.05882352941177"/>
    <s v="US"/>
    <s v="USD"/>
    <n v="1404253800"/>
    <n v="1402784964"/>
    <b v="0"/>
    <n v="17"/>
    <b v="0"/>
    <s v="theater/plays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n v="40"/>
    <s v="US"/>
    <s v="USD"/>
    <n v="1464099900"/>
    <n v="1462585315"/>
    <b v="0"/>
    <n v="2"/>
    <b v="0"/>
    <s v="theater/plays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n v="75.25"/>
    <s v="US"/>
    <s v="USD"/>
    <n v="1413573010"/>
    <n v="1408389010"/>
    <b v="0"/>
    <n v="4"/>
    <b v="0"/>
    <s v="theater/plays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n v="0.6"/>
    <x v="2"/>
    <n v="60"/>
    <s v="US"/>
    <s v="USD"/>
    <n v="1448949540"/>
    <n v="1446048367"/>
    <b v="0"/>
    <n v="5"/>
    <b v="0"/>
    <s v="theater/plays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n v="1250"/>
    <s v="US"/>
    <s v="USD"/>
    <n v="1437188400"/>
    <n v="1432100004"/>
    <b v="0"/>
    <n v="2"/>
    <b v="0"/>
    <s v="theater/plays"/>
    <x v="1"/>
    <s v="plays"/>
    <x v="4019"/>
    <x v="4040"/>
  </r>
  <r>
    <n v="4041"/>
    <s v="In the Land of Gold"/>
    <s v="A bold, colouful, vibrant play centred around the last remaining monarchy of Africa."/>
    <n v="5000"/>
    <n v="21"/>
    <n v="4.1999999999999997E-3"/>
    <x v="2"/>
    <n v="10.5"/>
    <s v="GB"/>
    <s v="GBP"/>
    <n v="1473160954"/>
    <n v="1467976954"/>
    <b v="0"/>
    <n v="2"/>
    <b v="0"/>
    <s v="theater/plays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n v="7"/>
    <s v="US"/>
    <s v="USD"/>
    <n v="1421781360"/>
    <n v="1419213664"/>
    <b v="0"/>
    <n v="3"/>
    <b v="0"/>
    <s v="theater/plays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n v="0"/>
    <x v="2"/>
    <e v="#DIV/0!"/>
    <s v="CA"/>
    <s v="CAD"/>
    <n v="1416524325"/>
    <n v="1415228325"/>
    <b v="0"/>
    <n v="0"/>
    <b v="0"/>
    <s v="theater/plays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n v="56.25"/>
    <s v="US"/>
    <s v="USD"/>
    <n v="1428642000"/>
    <n v="1426050982"/>
    <b v="0"/>
    <n v="4"/>
    <b v="0"/>
    <s v="theater/plays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n v="1"/>
    <s v="AU"/>
    <s v="AUD"/>
    <n v="1408596589"/>
    <n v="1406004589"/>
    <b v="0"/>
    <n v="1"/>
    <b v="0"/>
    <s v="theater/plays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n v="38.333333333333336"/>
    <s v="US"/>
    <s v="USD"/>
    <n v="1413992210"/>
    <n v="1411400210"/>
    <b v="0"/>
    <n v="12"/>
    <b v="0"/>
    <s v="theater/plays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n v="27.5"/>
    <s v="US"/>
    <s v="USD"/>
    <n v="1420938000"/>
    <n v="1418862743"/>
    <b v="0"/>
    <n v="4"/>
    <b v="0"/>
    <s v="theater/plays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n v="32.978021978021978"/>
    <s v="GB"/>
    <s v="GBP"/>
    <n v="1460373187"/>
    <n v="1457352787"/>
    <b v="0"/>
    <n v="91"/>
    <b v="0"/>
    <s v="theater/plays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n v="16"/>
    <s v="US"/>
    <s v="USD"/>
    <n v="1436914815"/>
    <n v="1434322815"/>
    <b v="0"/>
    <n v="1"/>
    <b v="0"/>
    <s v="theater/plays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n v="1"/>
    <s v="US"/>
    <s v="USD"/>
    <n v="1414077391"/>
    <n v="1411485391"/>
    <b v="0"/>
    <n v="1"/>
    <b v="0"/>
    <s v="theater/plays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n v="0"/>
    <x v="2"/>
    <e v="#DIV/0!"/>
    <s v="US"/>
    <s v="USD"/>
    <n v="1399618380"/>
    <n v="1399058797"/>
    <b v="0"/>
    <n v="0"/>
    <b v="0"/>
    <s v="theater/plays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n v="86.615384615384613"/>
    <s v="US"/>
    <s v="USD"/>
    <n v="1413234316"/>
    <n v="1408050316"/>
    <b v="0"/>
    <n v="13"/>
    <b v="0"/>
    <s v="theater/plays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n v="55"/>
    <s v="GB"/>
    <s v="GBP"/>
    <n v="1416081600"/>
    <n v="1413477228"/>
    <b v="0"/>
    <n v="2"/>
    <b v="0"/>
    <s v="theater/plays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e v="#DIV/0!"/>
    <s v="US"/>
    <s v="USD"/>
    <n v="1475294400"/>
    <n v="1472674285"/>
    <b v="0"/>
    <n v="0"/>
    <b v="0"/>
    <s v="theater/plays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n v="41.952380952380949"/>
    <s v="GB"/>
    <s v="GBP"/>
    <n v="1403192031"/>
    <n v="1400600031"/>
    <b v="0"/>
    <n v="21"/>
    <b v="0"/>
    <s v="theater/plays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n v="0.53"/>
    <x v="2"/>
    <n v="88.333333333333329"/>
    <s v="US"/>
    <s v="USD"/>
    <n v="1467575940"/>
    <n v="1465856639"/>
    <b v="0"/>
    <n v="9"/>
    <b v="0"/>
    <s v="theater/plays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n v="129.16666666666666"/>
    <s v="GB"/>
    <s v="GBP"/>
    <n v="1448492400"/>
    <n v="1446506080"/>
    <b v="0"/>
    <n v="6"/>
    <b v="0"/>
    <s v="theater/plays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n v="23.75"/>
    <s v="US"/>
    <s v="USD"/>
    <n v="1459483140"/>
    <n v="1458178044"/>
    <b v="0"/>
    <n v="4"/>
    <b v="0"/>
    <s v="theater/plays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n v="35.714285714285715"/>
    <s v="CA"/>
    <s v="CAD"/>
    <n v="1410836400"/>
    <n v="1408116152"/>
    <b v="0"/>
    <n v="7"/>
    <b v="0"/>
    <s v="theater/plays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n v="57"/>
    <s v="CA"/>
    <s v="CAD"/>
    <n v="1403539200"/>
    <n v="1400604056"/>
    <b v="0"/>
    <n v="5"/>
    <b v="0"/>
    <s v="theater/plays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n v="0"/>
    <x v="2"/>
    <e v="#DIV/0!"/>
    <s v="US"/>
    <s v="USD"/>
    <n v="1461205423"/>
    <n v="1456025023"/>
    <b v="0"/>
    <n v="0"/>
    <b v="0"/>
    <s v="theater/plays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n v="163.33333333333334"/>
    <s v="US"/>
    <s v="USD"/>
    <n v="1467481468"/>
    <n v="1464889468"/>
    <b v="0"/>
    <n v="3"/>
    <b v="0"/>
    <s v="theater/plays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n v="15"/>
    <s v="GB"/>
    <s v="GBP"/>
    <n v="1403886084"/>
    <n v="1401294084"/>
    <b v="0"/>
    <n v="9"/>
    <b v="0"/>
    <s v="theater/plays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n v="64.166666666666671"/>
    <s v="AU"/>
    <s v="AUD"/>
    <n v="1430316426"/>
    <n v="1427724426"/>
    <b v="0"/>
    <n v="6"/>
    <b v="0"/>
    <s v="theater/plays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n v="6.7499999999999999E-3"/>
    <x v="2"/>
    <n v="6.75"/>
    <s v="US"/>
    <s v="USD"/>
    <n v="1407883811"/>
    <n v="1405291811"/>
    <b v="0"/>
    <n v="4"/>
    <b v="0"/>
    <s v="theater/plays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n v="25"/>
    <s v="US"/>
    <s v="USD"/>
    <n v="1463619388"/>
    <n v="1461027388"/>
    <b v="0"/>
    <n v="1"/>
    <b v="0"/>
    <s v="theater/plays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n v="179.11764705882354"/>
    <s v="US"/>
    <s v="USD"/>
    <n v="1443408550"/>
    <n v="1439952550"/>
    <b v="0"/>
    <n v="17"/>
    <b v="0"/>
    <s v="theater/plays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n v="34.950000000000003"/>
    <s v="US"/>
    <s v="USD"/>
    <n v="1484348700"/>
    <n v="1481756855"/>
    <b v="0"/>
    <n v="1"/>
    <b v="0"/>
    <s v="theater/plays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n v="33.07692307692308"/>
    <s v="GB"/>
    <s v="GBP"/>
    <n v="1425124800"/>
    <n v="1421596356"/>
    <b v="0"/>
    <n v="13"/>
    <b v="0"/>
    <s v="theater/plays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n v="27.5"/>
    <s v="US"/>
    <s v="USD"/>
    <n v="1425178800"/>
    <n v="1422374420"/>
    <b v="0"/>
    <n v="6"/>
    <b v="0"/>
    <s v="theater/plays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e v="#DIV/0!"/>
    <s v="MX"/>
    <s v="MXN"/>
    <n v="1482779931"/>
    <n v="1480187931"/>
    <b v="0"/>
    <n v="0"/>
    <b v="0"/>
    <s v="theater/plays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n v="2"/>
    <s v="GB"/>
    <s v="GBP"/>
    <n v="1408646111"/>
    <n v="1403462111"/>
    <b v="0"/>
    <n v="2"/>
    <b v="0"/>
    <s v="theater/plays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n v="18.5"/>
    <s v="US"/>
    <s v="USD"/>
    <n v="1431144000"/>
    <n v="1426407426"/>
    <b v="0"/>
    <n v="2"/>
    <b v="0"/>
    <s v="theater/plays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n v="35"/>
    <s v="GB"/>
    <s v="GBP"/>
    <n v="1446732975"/>
    <n v="1444137375"/>
    <b v="0"/>
    <n v="21"/>
    <b v="0"/>
    <s v="theater/plays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n v="44.307692307692307"/>
    <s v="GB"/>
    <s v="GBP"/>
    <n v="1404149280"/>
    <n v="1400547969"/>
    <b v="0"/>
    <n v="13"/>
    <b v="0"/>
    <s v="theater/plays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e v="#DIV/0!"/>
    <s v="US"/>
    <s v="USD"/>
    <n v="1413921060"/>
    <n v="1411499149"/>
    <b v="0"/>
    <n v="0"/>
    <b v="0"/>
    <s v="theater/plays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n v="222.5"/>
    <s v="US"/>
    <s v="USD"/>
    <n v="1482339794"/>
    <n v="1479747794"/>
    <b v="0"/>
    <n v="6"/>
    <b v="0"/>
    <s v="theater/plays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n v="0"/>
    <x v="2"/>
    <e v="#DIV/0!"/>
    <s v="GB"/>
    <s v="GBP"/>
    <n v="1485543242"/>
    <n v="1482951242"/>
    <b v="0"/>
    <n v="0"/>
    <b v="0"/>
    <s v="theater/plays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n v="5"/>
    <s v="US"/>
    <s v="USD"/>
    <n v="1466375521"/>
    <n v="1463783521"/>
    <b v="0"/>
    <n v="1"/>
    <b v="0"/>
    <s v="theater/plays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e v="#DIV/0!"/>
    <s v="US"/>
    <s v="USD"/>
    <n v="1465930440"/>
    <n v="1463849116"/>
    <b v="0"/>
    <n v="0"/>
    <b v="0"/>
    <s v="theater/plays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n v="29.166666666666668"/>
    <s v="US"/>
    <s v="USD"/>
    <n v="1425819425"/>
    <n v="1423231025"/>
    <b v="0"/>
    <n v="12"/>
    <b v="0"/>
    <s v="theater/plays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n v="1.5"/>
    <s v="US"/>
    <s v="USD"/>
    <n v="1447542000"/>
    <n v="1446179553"/>
    <b v="0"/>
    <n v="2"/>
    <b v="0"/>
    <s v="theater/plays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n v="126.5"/>
    <s v="US"/>
    <s v="USD"/>
    <n v="1452795416"/>
    <n v="1450203416"/>
    <b v="0"/>
    <n v="6"/>
    <b v="0"/>
    <s v="theater/plays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n v="10"/>
    <s v="IT"/>
    <s v="EUR"/>
    <n v="1476008906"/>
    <n v="1473416906"/>
    <b v="0"/>
    <n v="1"/>
    <b v="0"/>
    <s v="theater/plays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n v="10"/>
    <s v="US"/>
    <s v="USD"/>
    <n v="1427169540"/>
    <n v="1424701775"/>
    <b v="0"/>
    <n v="1"/>
    <b v="0"/>
    <s v="theater/plays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n v="9.4"/>
    <s v="US"/>
    <s v="USD"/>
    <n v="1448078400"/>
    <n v="1445985299"/>
    <b v="0"/>
    <n v="5"/>
    <b v="0"/>
    <s v="theater/plays"/>
    <x v="1"/>
    <s v="plays"/>
    <x v="4064"/>
    <x v="4086"/>
  </r>
  <r>
    <n v="4087"/>
    <s v="Stage Production &quot;The Nail Shop&quot;"/>
    <s v="Comedy Stage Play"/>
    <n v="9600"/>
    <n v="0"/>
    <n v="0"/>
    <x v="2"/>
    <e v="#DIV/0!"/>
    <s v="US"/>
    <s v="USD"/>
    <n v="1468777786"/>
    <n v="1466185786"/>
    <b v="0"/>
    <n v="0"/>
    <b v="0"/>
    <s v="theater/plays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n v="72"/>
    <s v="GB"/>
    <s v="GBP"/>
    <n v="1421403960"/>
    <n v="1418827324"/>
    <b v="0"/>
    <n v="3"/>
    <b v="0"/>
    <s v="theater/plays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n v="30"/>
    <s v="US"/>
    <s v="USD"/>
    <n v="1433093700"/>
    <n v="1430242488"/>
    <b v="0"/>
    <n v="8"/>
    <b v="0"/>
    <s v="theater/plays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n v="10.666666666666666"/>
    <s v="US"/>
    <s v="USD"/>
    <n v="1438959600"/>
    <n v="1437754137"/>
    <b v="0"/>
    <n v="3"/>
    <b v="0"/>
    <s v="theater/plays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n v="25.5"/>
    <s v="US"/>
    <s v="USD"/>
    <n v="1421410151"/>
    <n v="1418818151"/>
    <b v="0"/>
    <n v="8"/>
    <b v="0"/>
    <s v="theater/plays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n v="20"/>
    <s v="US"/>
    <s v="USD"/>
    <n v="1428205247"/>
    <n v="1423024847"/>
    <b v="0"/>
    <n v="1"/>
    <b v="0"/>
    <s v="theater/plays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n v="15"/>
    <s v="GB"/>
    <s v="GBP"/>
    <n v="1440272093"/>
    <n v="1435088093"/>
    <b v="0"/>
    <n v="4"/>
    <b v="0"/>
    <s v="theater/plays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n v="91.25"/>
    <s v="US"/>
    <s v="USD"/>
    <n v="1413953940"/>
    <n v="1410141900"/>
    <b v="0"/>
    <n v="8"/>
    <b v="0"/>
    <s v="theater/plays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n v="2.6666666666666668E-2"/>
    <x v="2"/>
    <n v="800"/>
    <s v="MX"/>
    <s v="MXN"/>
    <n v="1482108350"/>
    <n v="1479516350"/>
    <b v="0"/>
    <n v="1"/>
    <b v="0"/>
    <s v="theater/plays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n v="80"/>
    <s v="GB"/>
    <s v="GBP"/>
    <n v="1488271860"/>
    <n v="1484484219"/>
    <b v="0"/>
    <n v="5"/>
    <b v="0"/>
    <s v="theater/plays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e v="#DIV/0!"/>
    <s v="GB"/>
    <s v="GBP"/>
    <n v="1454284500"/>
    <n v="1449431237"/>
    <b v="0"/>
    <n v="0"/>
    <b v="0"/>
    <s v="theater/plays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n v="0"/>
    <x v="2"/>
    <e v="#DIV/0!"/>
    <s v="US"/>
    <s v="USD"/>
    <n v="1465060797"/>
    <n v="1462468797"/>
    <b v="0"/>
    <n v="0"/>
    <b v="0"/>
    <s v="theater/plays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n v="50"/>
    <s v="US"/>
    <s v="USD"/>
    <n v="1472847873"/>
    <n v="1468959873"/>
    <b v="0"/>
    <n v="1"/>
    <b v="0"/>
    <s v="theater/plays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n v="0"/>
    <x v="2"/>
    <e v="#DIV/0!"/>
    <s v="US"/>
    <s v="USD"/>
    <n v="1414205990"/>
    <n v="1413341990"/>
    <b v="0"/>
    <n v="0"/>
    <b v="0"/>
    <s v="theater/plays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e v="#DIV/0!"/>
    <s v="US"/>
    <s v="USD"/>
    <n v="1485380482"/>
    <n v="1482788482"/>
    <b v="0"/>
    <n v="0"/>
    <b v="0"/>
    <s v="theater/plays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n v="22.833333333333332"/>
    <s v="US"/>
    <s v="USD"/>
    <n v="1463343673"/>
    <n v="1460751673"/>
    <b v="0"/>
    <n v="6"/>
    <b v="0"/>
    <s v="theater/plays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n v="0.1"/>
    <x v="2"/>
    <n v="16.666666666666668"/>
    <s v="US"/>
    <s v="USD"/>
    <n v="1440613920"/>
    <n v="1435953566"/>
    <b v="0"/>
    <n v="6"/>
    <b v="0"/>
    <s v="theater/plays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n v="45.785714285714285"/>
    <s v="AU"/>
    <s v="AUD"/>
    <n v="1477550434"/>
    <n v="1474958434"/>
    <b v="0"/>
    <n v="14"/>
    <b v="0"/>
    <s v="theater/plays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n v="383.33333333333331"/>
    <s v="MX"/>
    <s v="MXN"/>
    <n v="1482711309"/>
    <n v="1479860109"/>
    <b v="0"/>
    <n v="6"/>
    <b v="0"/>
    <s v="theater/plays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n v="106.96969696969697"/>
    <s v="US"/>
    <s v="USD"/>
    <n v="1427936400"/>
    <n v="1424221866"/>
    <b v="0"/>
    <n v="33"/>
    <b v="0"/>
    <s v="theater/plays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n v="10.25"/>
    <s v="US"/>
    <s v="USD"/>
    <n v="1411596001"/>
    <n v="1409608801"/>
    <b v="0"/>
    <n v="4"/>
    <b v="0"/>
    <s v="theater/plays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n v="59"/>
    <s v="US"/>
    <s v="USD"/>
    <n v="1488517200"/>
    <n v="1485909937"/>
    <b v="0"/>
    <n v="1"/>
    <b v="0"/>
    <s v="theater/plays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n v="0"/>
    <x v="2"/>
    <e v="#DIV/0!"/>
    <s v="GB"/>
    <s v="GBP"/>
    <n v="1448805404"/>
    <n v="1446209804"/>
    <b v="0"/>
    <n v="0"/>
    <b v="0"/>
    <s v="theater/plays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n v="14.333333333333334"/>
    <s v="GB"/>
    <s v="GBP"/>
    <n v="1469113351"/>
    <n v="1463929351"/>
    <b v="0"/>
    <n v="6"/>
    <b v="0"/>
    <s v="theater/plays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n v="15.666666666666666"/>
    <s v="US"/>
    <s v="USD"/>
    <n v="1424747740"/>
    <n v="1422155740"/>
    <b v="0"/>
    <n v="6"/>
    <b v="0"/>
    <s v="theater/plays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n v="1"/>
    <s v="IE"/>
    <s v="EUR"/>
    <n v="1456617600"/>
    <n v="1454280186"/>
    <b v="0"/>
    <n v="1"/>
    <b v="0"/>
    <s v="theater/plays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n v="1"/>
    <s v="US"/>
    <s v="USD"/>
    <n v="1452234840"/>
    <n v="1450619123"/>
    <b v="0"/>
    <n v="3"/>
    <b v="0"/>
    <s v="theater/plays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A8B9D-2357-8B4A-9DA0-399D45219CB4}" name="PivotTable4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" fld="6" subtotal="count" baseField="0" baseItem="0"/>
  </dataFields>
  <chartFormats count="8">
    <chartFormat chart="0" format="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A4245-92CA-E14E-AB28-04CA4DA4C401}" name="PivotTable3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6" hier="-1"/>
  </pageFields>
  <dataFields count="1">
    <dataField name="Count of outcome" fld="6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5AE02-F4AB-6640-94C9-C0579322EC86}" name="PivotTable5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6" subtotal="count" baseField="0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9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9" count="1" selected="0">
            <x v="1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9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9" count="1" selected="0">
            <x v="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9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1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11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4113</v>
    <v>1</v>
  </rv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0D081-9DC5-A545-B58D-2056A5697324}">
  <sheetPr codeName="Sheet1"/>
  <dimension ref="A2:F15"/>
  <sheetViews>
    <sheetView workbookViewId="0">
      <selection activeCell="E4" sqref="E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8222</v>
      </c>
      <c r="B2" t="s">
        <v>8311</v>
      </c>
    </row>
    <row r="4" spans="1:6" x14ac:dyDescent="0.2">
      <c r="A4" s="10" t="s">
        <v>8312</v>
      </c>
      <c r="B4" s="10" t="s">
        <v>8313</v>
      </c>
    </row>
    <row r="5" spans="1:6" x14ac:dyDescent="0.2">
      <c r="A5" s="10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2" t="s">
        <v>8309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">
      <c r="A7" s="12" t="s">
        <v>8340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">
      <c r="A8" s="12" t="s">
        <v>8337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">
      <c r="A9" s="12" t="s">
        <v>8335</v>
      </c>
      <c r="B9" s="11">
        <v>24</v>
      </c>
      <c r="C9" s="11"/>
      <c r="D9" s="11"/>
      <c r="E9" s="11"/>
      <c r="F9" s="11">
        <v>24</v>
      </c>
    </row>
    <row r="10" spans="1:6" x14ac:dyDescent="0.2">
      <c r="A10" s="12" t="s">
        <v>8329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">
      <c r="A11" s="12" t="s">
        <v>8342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2" t="s">
        <v>8326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">
      <c r="A13" s="12" t="s">
        <v>8323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">
      <c r="A14" s="12" t="s">
        <v>8321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">
      <c r="A15" s="12" t="s">
        <v>8314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0DA0-500E-4044-B6EF-BBF0150E0AE7}">
  <sheetPr codeName="Sheet3"/>
  <dimension ref="A1:H12"/>
  <sheetViews>
    <sheetView workbookViewId="0">
      <selection activeCell="I13" sqref="I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1640625" bestFit="1" customWidth="1"/>
    <col min="5" max="5" width="11.33203125" bestFit="1" customWidth="1"/>
    <col min="6" max="6" width="17.5" bestFit="1" customWidth="1"/>
    <col min="7" max="7" width="14" bestFit="1" customWidth="1"/>
    <col min="8" max="8" width="16.6640625" bestFit="1" customWidth="1"/>
  </cols>
  <sheetData>
    <row r="1" spans="1:8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t="s">
        <v>8389</v>
      </c>
      <c r="B2">
        <f>COUNTIFS(Kickstarter!D:D, "&lt;=1000",Kickstarter!G:G, "successful")</f>
        <v>438</v>
      </c>
      <c r="C2">
        <f>COUNTIFS(Kickstarter!$D:$D, "&lt;=1000",Kickstarter!G:G, "failed")</f>
        <v>176</v>
      </c>
      <c r="D2">
        <f>COUNTIFS(Kickstarter!$D:$D, "&lt;=1000",Kickstarter!H:H, "canceled")</f>
        <v>0</v>
      </c>
      <c r="E2">
        <f>COUNTIF(Kickstarter!D:D, "&lt;=1000")</f>
        <v>650</v>
      </c>
      <c r="F2" s="9">
        <f>B2/E2</f>
        <v>0.67384615384615387</v>
      </c>
      <c r="G2" s="9">
        <f>C2/E2</f>
        <v>0.27076923076923076</v>
      </c>
      <c r="H2" s="9">
        <f>D2/E2</f>
        <v>0</v>
      </c>
    </row>
    <row r="3" spans="1:8" x14ac:dyDescent="0.2">
      <c r="A3" t="s">
        <v>8390</v>
      </c>
      <c r="B3">
        <f>COUNTIFS(Kickstarter!$D:$D, "&gt;=1000",Kickstarter!$D:$D, "&lt;=5000",Kickstarter!$G:$G, "successful")</f>
        <v>1082</v>
      </c>
      <c r="C3">
        <f>COUNTIFS(Kickstarter!$D:$D, "&gt;=1000",Kickstarter!$D:$D, "&lt;=5000",Kickstarter!$G:$G, "failed")</f>
        <v>542</v>
      </c>
      <c r="D3">
        <f>COUNTIFS(Kickstarter!$D:$D, "&gt;=1000",Kickstarter!$D:$D, "&lt;=5000",Kickstarter!$G:$G, "canceled")</f>
        <v>84</v>
      </c>
      <c r="E3">
        <f>COUNTIFS(Kickstarter!D:D, "&gt;=1000",Kickstarter!D:D, "&lt;=5000")</f>
        <v>1723</v>
      </c>
      <c r="F3" s="9">
        <f t="shared" ref="F3:F12" si="0">B3/E3</f>
        <v>0.62797446314567618</v>
      </c>
      <c r="G3" s="9">
        <f t="shared" ref="G3:G12" si="1">C3/E3</f>
        <v>0.31456761462565291</v>
      </c>
      <c r="H3" s="9">
        <f t="shared" ref="H3:H12" si="2">D3/E3</f>
        <v>4.8752176436448053E-2</v>
      </c>
    </row>
    <row r="4" spans="1:8" x14ac:dyDescent="0.2">
      <c r="A4" t="s">
        <v>8391</v>
      </c>
      <c r="B4">
        <f>COUNTIFS(Kickstarter!$D:$D, "&gt;=5000",Kickstarter!$D:$D, "&lt;=10000",Kickstarter!$G:$G, "successful")</f>
        <v>484</v>
      </c>
      <c r="C4">
        <f>COUNTIFS(Kickstarter!$D:$D, "&gt;=5000",Kickstarter!$D:$D, "&lt;=10000",Kickstarter!$G:$G, "failed")</f>
        <v>368</v>
      </c>
      <c r="D4">
        <f>COUNTIFS(Kickstarter!$D:$D, "&gt;=5000",Kickstarter!$D:$D, "&lt;=10000",Kickstarter!$G:$G, "canceled")</f>
        <v>80</v>
      </c>
      <c r="E4">
        <f>COUNTIFS(Kickstarter!D:D, "&gt;=5000",Kickstarter!D:D, "&lt;=10000")</f>
        <v>944</v>
      </c>
      <c r="F4" s="9">
        <f t="shared" si="0"/>
        <v>0.51271186440677963</v>
      </c>
      <c r="G4" s="9">
        <f t="shared" si="1"/>
        <v>0.38983050847457629</v>
      </c>
      <c r="H4" s="9">
        <f t="shared" si="2"/>
        <v>8.4745762711864403E-2</v>
      </c>
    </row>
    <row r="5" spans="1:8" x14ac:dyDescent="0.2">
      <c r="A5" t="s">
        <v>8392</v>
      </c>
      <c r="B5">
        <f>COUNTIFS(Kickstarter!$D:$D, "&gt;=10000",Kickstarter!$D:$D, "&lt;=15000",Kickstarter!$G:$G, "successful")</f>
        <v>224</v>
      </c>
      <c r="C5">
        <f>COUNTIFS(Kickstarter!$D:$D, "&gt;=10000",Kickstarter!$D:$D, "&lt;=15000",Kickstarter!$G:$G, "failed")</f>
        <v>202</v>
      </c>
      <c r="D5">
        <f>COUNTIFS(Kickstarter!$D:$D, "&gt;=10000",Kickstarter!$D:$D, "&lt;=15000",Kickstarter!$G:$G, "canceled")</f>
        <v>53</v>
      </c>
      <c r="E5">
        <f>COUNTIFS(Kickstarter!D:D, "&gt;=10000",Kickstarter!D:D, "&lt;=15000")</f>
        <v>490</v>
      </c>
      <c r="F5" s="9">
        <f t="shared" si="0"/>
        <v>0.45714285714285713</v>
      </c>
      <c r="G5" s="9">
        <f t="shared" si="1"/>
        <v>0.41224489795918368</v>
      </c>
      <c r="H5" s="9">
        <f t="shared" si="2"/>
        <v>0.10816326530612246</v>
      </c>
    </row>
    <row r="6" spans="1:8" x14ac:dyDescent="0.2">
      <c r="A6" t="s">
        <v>8393</v>
      </c>
      <c r="B6">
        <f>COUNTIFS(Kickstarter!$D:$D, "&gt;=15000",Kickstarter!$D:$D, "&lt;=20000",Kickstarter!$G:$G, "successful")</f>
        <v>138</v>
      </c>
      <c r="C6">
        <f>COUNTIFS(Kickstarter!$D:$D, "&gt;=15000",Kickstarter!$D:$D, "&lt;=20000",Kickstarter!$G:$G, "failed")</f>
        <v>146</v>
      </c>
      <c r="D6">
        <f>COUNTIFS(Kickstarter!$D:$D, "&gt;=15000",Kickstarter!$D:$D, "&lt;=20000",Kickstarter!$G:$G, "canceled")</f>
        <v>30</v>
      </c>
      <c r="E6">
        <f>COUNTIFS(Kickstarter!D:D, "&gt;=15000",Kickstarter!D:D, "&lt;=20000")</f>
        <v>319</v>
      </c>
      <c r="F6" s="9">
        <f t="shared" si="0"/>
        <v>0.43260188087774293</v>
      </c>
      <c r="G6" s="9">
        <f t="shared" si="1"/>
        <v>0.45768025078369906</v>
      </c>
      <c r="H6" s="9">
        <f t="shared" si="2"/>
        <v>9.4043887147335428E-2</v>
      </c>
    </row>
    <row r="7" spans="1:8" x14ac:dyDescent="0.2">
      <c r="A7" t="s">
        <v>8394</v>
      </c>
      <c r="B7">
        <f>COUNTIFS(Kickstarter!$D:$D, "&gt;=20000",Kickstarter!$D:$D, "&lt;=25000",Kickstarter!$G:$G, "successful")</f>
        <v>109</v>
      </c>
      <c r="C7">
        <f>COUNTIFS(Kickstarter!$D:$D, "&gt;=20000",Kickstarter!$D:$D, "&lt;=25000",Kickstarter!$G:$G, "failed")</f>
        <v>121</v>
      </c>
      <c r="D7">
        <f>COUNTIFS(Kickstarter!$D:$D, "&gt;=20000",Kickstarter!$D:$D, "&lt;=25000",Kickstarter!$G:$G, "canceled")</f>
        <v>31</v>
      </c>
      <c r="E7">
        <f>COUNTIFS(Kickstarter!D:D, "&gt;=20000",Kickstarter!D:D, "&lt;=25000")</f>
        <v>263</v>
      </c>
      <c r="F7" s="9">
        <f t="shared" si="0"/>
        <v>0.4144486692015209</v>
      </c>
      <c r="G7" s="9">
        <f t="shared" si="1"/>
        <v>0.46007604562737642</v>
      </c>
      <c r="H7" s="9">
        <f t="shared" si="2"/>
        <v>0.11787072243346007</v>
      </c>
    </row>
    <row r="8" spans="1:8" x14ac:dyDescent="0.2">
      <c r="A8" t="s">
        <v>8395</v>
      </c>
      <c r="B8">
        <f>COUNTIFS(Kickstarter!$D:$D, "&gt;=25000",Kickstarter!$D:$D, "&lt;=30000",Kickstarter!$G:$G, "successful")</f>
        <v>81</v>
      </c>
      <c r="C8">
        <f>COUNTIFS(Kickstarter!$D:$D, "&gt;=25000",Kickstarter!$D:$D, "&lt;=30000",Kickstarter!$G:$G, "failed")</f>
        <v>95</v>
      </c>
      <c r="D8">
        <f>COUNTIFS(Kickstarter!$D:$D, "&gt;=25000",Kickstarter!$D:$D, "&lt;=30000",Kickstarter!$G:$G, "canceled")</f>
        <v>30</v>
      </c>
      <c r="E8">
        <f>COUNTIFS(Kickstarter!D:D, "&gt;=25000",Kickstarter!D:D, "&lt;=30000")</f>
        <v>209</v>
      </c>
      <c r="F8" s="9">
        <f t="shared" si="0"/>
        <v>0.38755980861244022</v>
      </c>
      <c r="G8" s="9">
        <f t="shared" si="1"/>
        <v>0.45454545454545453</v>
      </c>
      <c r="H8" s="9">
        <f t="shared" si="2"/>
        <v>0.14354066985645933</v>
      </c>
    </row>
    <row r="9" spans="1:8" x14ac:dyDescent="0.2">
      <c r="A9" t="s">
        <v>8399</v>
      </c>
      <c r="B9">
        <f>COUNTIFS(Kickstarter!$D:$D, "&gt;=30000",Kickstarter!$D:$D, "&lt;=35000",Kickstarter!$G:$G, "successful")</f>
        <v>54</v>
      </c>
      <c r="C9">
        <f>COUNTIFS(Kickstarter!$D:$D, "&gt;=30000",Kickstarter!$D:$D, "&lt;=35000",Kickstarter!$G:$G, "failed")</f>
        <v>51</v>
      </c>
      <c r="D9">
        <f>COUNTIFS(Kickstarter!$D:$D, "&gt;=30000",Kickstarter!$D:$D, "&lt;=35000",Kickstarter!$G:$G, "canceled")</f>
        <v>18</v>
      </c>
      <c r="E9">
        <f>COUNTIFS(Kickstarter!D:D, "&gt;=30000",Kickstarter!D:D, "&lt;=35000")</f>
        <v>125</v>
      </c>
      <c r="F9" s="9">
        <f t="shared" si="0"/>
        <v>0.432</v>
      </c>
      <c r="G9" s="9">
        <f t="shared" si="1"/>
        <v>0.40799999999999997</v>
      </c>
      <c r="H9" s="9">
        <f t="shared" si="2"/>
        <v>0.14399999999999999</v>
      </c>
    </row>
    <row r="10" spans="1:8" x14ac:dyDescent="0.2">
      <c r="A10" t="s">
        <v>8396</v>
      </c>
      <c r="B10">
        <f>COUNTIFS(Kickstarter!$D:$D, "&gt;=35000",Kickstarter!$D:$D, "&lt;=40000",Kickstarter!$G:$G, "successful")</f>
        <v>42</v>
      </c>
      <c r="C10">
        <f>COUNTIFS(Kickstarter!$D:$D, "&gt;=35000",Kickstarter!$D:$D, "&lt;=40000",Kickstarter!$G:$G, "failed")</f>
        <v>35</v>
      </c>
      <c r="D10">
        <f>COUNTIFS(Kickstarter!$D:$D, "&gt;=35000",Kickstarter!$D:$D, "&lt;=40000",Kickstarter!$G:$G, "canceled")</f>
        <v>13</v>
      </c>
      <c r="E10">
        <f>COUNTIFS(Kickstarter!D:D, "&gt;=35000",Kickstarter!D:D, "&lt;=40000")</f>
        <v>91</v>
      </c>
      <c r="F10" s="9">
        <f t="shared" si="0"/>
        <v>0.46153846153846156</v>
      </c>
      <c r="G10" s="9">
        <f t="shared" si="1"/>
        <v>0.38461538461538464</v>
      </c>
      <c r="H10" s="9">
        <f t="shared" si="2"/>
        <v>0.14285714285714285</v>
      </c>
    </row>
    <row r="11" spans="1:8" x14ac:dyDescent="0.2">
      <c r="A11" t="s">
        <v>8397</v>
      </c>
      <c r="B11">
        <f>COUNTIFS(Kickstarter!$D:$D, "&gt;=40000",Kickstarter!$D:$D, "&lt;=45000",Kickstarter!$G:$G, "successful")</f>
        <v>24</v>
      </c>
      <c r="C11">
        <f>COUNTIFS(Kickstarter!$D:$D, "&gt;=40000",Kickstarter!$D:$D, "&lt;=45000",Kickstarter!$G:$G, "failed")</f>
        <v>22</v>
      </c>
      <c r="D11">
        <f>COUNTIFS(Kickstarter!$D:$D, "&gt;=40000",Kickstarter!$D:$D, "&lt;=45000",Kickstarter!$G:$G, "canceled")</f>
        <v>8</v>
      </c>
      <c r="E11">
        <f>COUNTIFS(Kickstarter!D:D, "&gt;=40000",Kickstarter!D:D, "&lt;=45000")</f>
        <v>55</v>
      </c>
      <c r="F11" s="9">
        <f t="shared" si="0"/>
        <v>0.43636363636363634</v>
      </c>
      <c r="G11" s="9">
        <f t="shared" si="1"/>
        <v>0.4</v>
      </c>
      <c r="H11" s="9">
        <f t="shared" si="2"/>
        <v>0.14545454545454545</v>
      </c>
    </row>
    <row r="12" spans="1:8" x14ac:dyDescent="0.2">
      <c r="A12" t="s">
        <v>8398</v>
      </c>
      <c r="B12">
        <f>COUNTIFS(Kickstarter!$D:$D, "&gt;=45000",Kickstarter!$D:$D, "&lt;=50000",Kickstarter!$G:$G, "successful")</f>
        <v>37</v>
      </c>
      <c r="C12">
        <f>COUNTIFS(Kickstarter!$D:$D, "&gt;=45000",Kickstarter!$D:$D, "&lt;=50000",Kickstarter!$G:$G, "failed")</f>
        <v>71</v>
      </c>
      <c r="D12">
        <f>COUNTIFS(Kickstarter!$D:$D, "&gt;=45000",Kickstarter!$D:$D, "&lt;=50000",Kickstarter!$G:$G, "canceled")</f>
        <v>21</v>
      </c>
      <c r="E12">
        <f>COUNTIFS(Kickstarter!D:D, "&gt;=45000",Kickstarter!D:D, "&lt;=50000")</f>
        <v>131</v>
      </c>
      <c r="F12" s="9">
        <f t="shared" si="0"/>
        <v>0.28244274809160308</v>
      </c>
      <c r="G12" s="9">
        <f t="shared" si="1"/>
        <v>0.5419847328244275</v>
      </c>
      <c r="H12" s="9">
        <f t="shared" si="2"/>
        <v>0.16030534351145037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33BD-A94C-EA4B-9195-78E75E810864}">
  <sheetPr codeName="Sheet4"/>
  <dimension ref="A1:F47"/>
  <sheetViews>
    <sheetView workbookViewId="0">
      <selection activeCell="C4" sqref="C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.33203125" bestFit="1" customWidth="1"/>
    <col min="8" max="8" width="15" bestFit="1" customWidth="1"/>
    <col min="9" max="9" width="29.33203125" bestFit="1" customWidth="1"/>
    <col min="10" max="10" width="19.33203125" bestFit="1" customWidth="1"/>
    <col min="11" max="11" width="33.6640625" bestFit="1" customWidth="1"/>
  </cols>
  <sheetData>
    <row r="1" spans="1:6" x14ac:dyDescent="0.2">
      <c r="A1" s="10" t="s">
        <v>8222</v>
      </c>
      <c r="B1" t="s">
        <v>8311</v>
      </c>
    </row>
    <row r="2" spans="1:6" x14ac:dyDescent="0.2">
      <c r="A2" s="10" t="s">
        <v>8365</v>
      </c>
      <c r="B2" t="s">
        <v>8311</v>
      </c>
    </row>
    <row r="4" spans="1:6" x14ac:dyDescent="0.2">
      <c r="A4" s="10" t="s">
        <v>8312</v>
      </c>
      <c r="B4" s="10" t="s">
        <v>8313</v>
      </c>
    </row>
    <row r="5" spans="1:6" x14ac:dyDescent="0.2">
      <c r="A5" s="10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2" t="s">
        <v>8320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2" t="s">
        <v>8348</v>
      </c>
      <c r="B7" s="11">
        <v>20</v>
      </c>
      <c r="C7" s="11"/>
      <c r="D7" s="11"/>
      <c r="E7" s="11"/>
      <c r="F7" s="11">
        <v>20</v>
      </c>
    </row>
    <row r="8" spans="1:6" x14ac:dyDescent="0.2">
      <c r="A8" s="12" t="s">
        <v>8336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8362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2" t="s">
        <v>8358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2" t="s">
        <v>8319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2" t="s">
        <v>8318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2" t="s">
        <v>8334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2" t="s">
        <v>8351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2" t="s">
        <v>8328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2" t="s">
        <v>8341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2" t="s">
        <v>8352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2" t="s">
        <v>8353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2" t="s">
        <v>8333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2" t="s">
        <v>8332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2" t="s">
        <v>8360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2" t="s">
        <v>8331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2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2" t="s">
        <v>8363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2" t="s">
        <v>8347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2" t="s">
        <v>8327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2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2" t="s">
        <v>8343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2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2" t="s">
        <v>8322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2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2" t="s">
        <v>8346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2" t="s">
        <v>8357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2" t="s">
        <v>8330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2" t="s">
        <v>8317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2" t="s">
        <v>8316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2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2" t="s">
        <v>8359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2" t="s">
        <v>8361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2" t="s">
        <v>8355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2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2" t="s">
        <v>8345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2" t="s">
        <v>8338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2" t="s">
        <v>8325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2" t="s">
        <v>8324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2" t="s">
        <v>8344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2" t="s">
        <v>8314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86BF-3FEE-AD45-A40A-AD7BA2D2670B}">
  <sheetPr codeName="Sheet6"/>
  <dimension ref="A1:F18"/>
  <sheetViews>
    <sheetView topLeftCell="B1" workbookViewId="0">
      <selection activeCell="B1" sqref="B1"/>
    </sheetView>
  </sheetViews>
  <sheetFormatPr baseColWidth="10" defaultRowHeight="15" x14ac:dyDescent="0.2"/>
  <cols>
    <col min="1" max="1" width="1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1" spans="1:6" x14ac:dyDescent="0.2">
      <c r="A1" s="10" t="s">
        <v>8378</v>
      </c>
      <c r="B1" t="s">
        <v>8380</v>
      </c>
    </row>
    <row r="2" spans="1:6" x14ac:dyDescent="0.2">
      <c r="A2" s="10" t="s">
        <v>8365</v>
      </c>
      <c r="B2" t="s">
        <v>8311</v>
      </c>
    </row>
    <row r="4" spans="1:6" x14ac:dyDescent="0.2">
      <c r="A4" s="10" t="s">
        <v>8312</v>
      </c>
      <c r="B4" s="10" t="s">
        <v>8313</v>
      </c>
    </row>
    <row r="5" spans="1:6" x14ac:dyDescent="0.2">
      <c r="A5" s="10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8371</v>
      </c>
      <c r="B6" s="11">
        <v>34</v>
      </c>
      <c r="C6" s="11">
        <v>148</v>
      </c>
      <c r="D6" s="11">
        <v>2</v>
      </c>
      <c r="E6" s="11">
        <v>179</v>
      </c>
      <c r="F6" s="11">
        <v>363</v>
      </c>
    </row>
    <row r="7" spans="1:6" x14ac:dyDescent="0.2">
      <c r="A7" s="13" t="s">
        <v>8372</v>
      </c>
      <c r="B7" s="11">
        <v>27</v>
      </c>
      <c r="C7" s="11">
        <v>106</v>
      </c>
      <c r="D7" s="11">
        <v>18</v>
      </c>
      <c r="E7" s="11">
        <v>199</v>
      </c>
      <c r="F7" s="11">
        <v>350</v>
      </c>
    </row>
    <row r="8" spans="1:6" x14ac:dyDescent="0.2">
      <c r="A8" s="13" t="s">
        <v>8373</v>
      </c>
      <c r="B8" s="11">
        <v>28</v>
      </c>
      <c r="C8" s="11">
        <v>107</v>
      </c>
      <c r="D8" s="11">
        <v>30</v>
      </c>
      <c r="E8" s="11">
        <v>174</v>
      </c>
      <c r="F8" s="11">
        <v>339</v>
      </c>
    </row>
    <row r="9" spans="1:6" x14ac:dyDescent="0.2">
      <c r="A9" s="13" t="s">
        <v>8374</v>
      </c>
      <c r="B9" s="11">
        <v>27</v>
      </c>
      <c r="C9" s="11">
        <v>101</v>
      </c>
      <c r="D9" s="11"/>
      <c r="E9" s="11">
        <v>191</v>
      </c>
      <c r="F9" s="11">
        <v>319</v>
      </c>
    </row>
    <row r="10" spans="1:6" x14ac:dyDescent="0.2">
      <c r="A10" s="13" t="s">
        <v>8375</v>
      </c>
      <c r="B10" s="11">
        <v>26</v>
      </c>
      <c r="C10" s="11">
        <v>124</v>
      </c>
      <c r="D10" s="11"/>
      <c r="E10" s="11">
        <v>228</v>
      </c>
      <c r="F10" s="11">
        <v>378</v>
      </c>
    </row>
    <row r="11" spans="1:6" x14ac:dyDescent="0.2">
      <c r="A11" s="13" t="s">
        <v>8376</v>
      </c>
      <c r="B11" s="11">
        <v>27</v>
      </c>
      <c r="C11" s="11">
        <v>143</v>
      </c>
      <c r="D11" s="11"/>
      <c r="E11" s="11">
        <v>203</v>
      </c>
      <c r="F11" s="11">
        <v>373</v>
      </c>
    </row>
    <row r="12" spans="1:6" x14ac:dyDescent="0.2">
      <c r="A12" s="13" t="s">
        <v>8377</v>
      </c>
      <c r="B12" s="11">
        <v>43</v>
      </c>
      <c r="C12" s="11">
        <v>150</v>
      </c>
      <c r="D12" s="11"/>
      <c r="E12" s="11">
        <v>190</v>
      </c>
      <c r="F12" s="11">
        <v>383</v>
      </c>
    </row>
    <row r="13" spans="1:6" x14ac:dyDescent="0.2">
      <c r="A13" s="13" t="s">
        <v>8366</v>
      </c>
      <c r="B13" s="11">
        <v>32</v>
      </c>
      <c r="C13" s="11">
        <v>133</v>
      </c>
      <c r="D13" s="11"/>
      <c r="E13" s="11">
        <v>163</v>
      </c>
      <c r="F13" s="11">
        <v>328</v>
      </c>
    </row>
    <row r="14" spans="1:6" x14ac:dyDescent="0.2">
      <c r="A14" s="13" t="s">
        <v>8367</v>
      </c>
      <c r="B14" s="11">
        <v>23</v>
      </c>
      <c r="C14" s="11">
        <v>122</v>
      </c>
      <c r="D14" s="11"/>
      <c r="E14" s="11">
        <v>143</v>
      </c>
      <c r="F14" s="11">
        <v>288</v>
      </c>
    </row>
    <row r="15" spans="1:6" x14ac:dyDescent="0.2">
      <c r="A15" s="13" t="s">
        <v>8368</v>
      </c>
      <c r="B15" s="11">
        <v>20</v>
      </c>
      <c r="C15" s="11">
        <v>147</v>
      </c>
      <c r="D15" s="11"/>
      <c r="E15" s="11">
        <v>177</v>
      </c>
      <c r="F15" s="11">
        <v>344</v>
      </c>
    </row>
    <row r="16" spans="1:6" x14ac:dyDescent="0.2">
      <c r="A16" s="13" t="s">
        <v>8369</v>
      </c>
      <c r="B16" s="11">
        <v>37</v>
      </c>
      <c r="C16" s="11">
        <v>113</v>
      </c>
      <c r="D16" s="11"/>
      <c r="E16" s="11">
        <v>179</v>
      </c>
      <c r="F16" s="11">
        <v>329</v>
      </c>
    </row>
    <row r="17" spans="1:6" x14ac:dyDescent="0.2">
      <c r="A17" s="13" t="s">
        <v>8370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8314</v>
      </c>
      <c r="B18" s="11">
        <v>347</v>
      </c>
      <c r="C18" s="11">
        <v>1512</v>
      </c>
      <c r="D18" s="11">
        <v>50</v>
      </c>
      <c r="E18" s="11">
        <v>2137</v>
      </c>
      <c r="F18" s="11">
        <v>4046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125" zoomScaleNormal="95" workbookViewId="0">
      <selection activeCell="G4" sqref="G4:G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2.6640625" style="8" customWidth="1"/>
    <col min="7" max="8" width="21.33203125" customWidth="1"/>
    <col min="9" max="9" width="17.83203125" customWidth="1"/>
    <col min="10" max="10" width="19.83203125" customWidth="1"/>
    <col min="11" max="11" width="19.3320312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1640625" customWidth="1"/>
    <col min="18" max="18" width="20.33203125" bestFit="1" customWidth="1"/>
    <col min="19" max="19" width="19.33203125" bestFit="1" customWidth="1"/>
    <col min="20" max="20" width="14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8305</v>
      </c>
      <c r="H1" s="1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8365</v>
      </c>
      <c r="R1" s="1" t="s">
        <v>8308</v>
      </c>
      <c r="S1" s="1" t="s">
        <v>8364</v>
      </c>
      <c r="T1" s="1" t="s">
        <v>8379</v>
      </c>
    </row>
    <row r="2" spans="1:20" ht="15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v>1.3685882352941177</v>
      </c>
      <c r="G2" t="s">
        <v>8218</v>
      </c>
      <c r="H2" s="8">
        <v>63.917582417582416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t="s">
        <v>8309</v>
      </c>
      <c r="R2" s="15" t="s">
        <v>8310</v>
      </c>
      <c r="S2" s="15">
        <v>42208.125</v>
      </c>
      <c r="T2" s="16">
        <f>(((L2/60)/60)/24)+DATE(1970,1,1)</f>
        <v>42177.007071759261</v>
      </c>
    </row>
    <row r="3" spans="1:20" ht="15" customHeigh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v>1.4260827250608272</v>
      </c>
      <c r="G3" t="s">
        <v>8218</v>
      </c>
      <c r="H3" s="8">
        <v>185.48101265822785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t="s">
        <v>8309</v>
      </c>
      <c r="R3" s="15" t="s">
        <v>8310</v>
      </c>
      <c r="S3" s="15">
        <v>42796.600497685184</v>
      </c>
      <c r="T3" s="16">
        <f t="shared" ref="T3:T66" si="0">(((L3/60)/60)/24)+DATE(1970,1,1)</f>
        <v>42766.600497685184</v>
      </c>
    </row>
    <row r="4" spans="1:20" ht="15" customHeight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v>1.05</v>
      </c>
      <c r="G4" t="s">
        <v>8218</v>
      </c>
      <c r="H4" s="8">
        <v>15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t="s">
        <v>8309</v>
      </c>
      <c r="R4" s="15" t="s">
        <v>8310</v>
      </c>
      <c r="S4" s="15">
        <v>42415.702349537038</v>
      </c>
      <c r="T4" s="16">
        <f t="shared" si="0"/>
        <v>42405.702349537038</v>
      </c>
    </row>
    <row r="5" spans="1:20" ht="15" customHeight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v>1.0389999999999999</v>
      </c>
      <c r="G5" t="s">
        <v>8218</v>
      </c>
      <c r="H5" s="8">
        <v>69.266666666666666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t="s">
        <v>8309</v>
      </c>
      <c r="R5" s="15" t="s">
        <v>8310</v>
      </c>
      <c r="S5" s="15">
        <v>41858.515127314815</v>
      </c>
      <c r="T5" s="16">
        <f t="shared" si="0"/>
        <v>41828.515127314815</v>
      </c>
    </row>
    <row r="6" spans="1:20" ht="15" customHeight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v>1.2299154545454545</v>
      </c>
      <c r="G6" t="s">
        <v>8218</v>
      </c>
      <c r="H6" s="8">
        <v>190.55028169014085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t="s">
        <v>8309</v>
      </c>
      <c r="R6" s="15" t="s">
        <v>8310</v>
      </c>
      <c r="S6" s="15">
        <v>42357.834247685183</v>
      </c>
      <c r="T6" s="16">
        <f t="shared" si="0"/>
        <v>42327.834247685183</v>
      </c>
    </row>
    <row r="7" spans="1:20" ht="15" customHeigh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v>1.0977744436109027</v>
      </c>
      <c r="G7" t="s">
        <v>8218</v>
      </c>
      <c r="H7" s="8">
        <v>93.40425531914893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t="s">
        <v>8309</v>
      </c>
      <c r="R7" s="15" t="s">
        <v>8310</v>
      </c>
      <c r="S7" s="15">
        <v>42580.232638888891</v>
      </c>
      <c r="T7" s="16">
        <f t="shared" si="0"/>
        <v>42563.932951388888</v>
      </c>
    </row>
    <row r="8" spans="1:20" ht="15" customHeight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v>1.064875</v>
      </c>
      <c r="G8" t="s">
        <v>8218</v>
      </c>
      <c r="H8" s="8">
        <v>146.87931034482759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t="s">
        <v>8309</v>
      </c>
      <c r="R8" s="15" t="s">
        <v>8310</v>
      </c>
      <c r="S8" s="15">
        <v>41804.072337962964</v>
      </c>
      <c r="T8" s="16">
        <f t="shared" si="0"/>
        <v>41794.072337962964</v>
      </c>
    </row>
    <row r="9" spans="1:20" ht="15" customHeight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v>1.0122222222222221</v>
      </c>
      <c r="G9" t="s">
        <v>8218</v>
      </c>
      <c r="H9" s="8">
        <v>159.82456140350877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t="s">
        <v>8309</v>
      </c>
      <c r="R9" s="15" t="s">
        <v>8310</v>
      </c>
      <c r="S9" s="15">
        <v>42556.047071759262</v>
      </c>
      <c r="T9" s="16">
        <f t="shared" si="0"/>
        <v>42516.047071759262</v>
      </c>
    </row>
    <row r="10" spans="1:20" ht="15" customHeight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v>1.0004342857142856</v>
      </c>
      <c r="G10" t="s">
        <v>8218</v>
      </c>
      <c r="H10" s="8">
        <v>291.79333333333335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t="s">
        <v>8309</v>
      </c>
      <c r="R10" s="15" t="s">
        <v>8310</v>
      </c>
      <c r="S10" s="15">
        <v>42475.875</v>
      </c>
      <c r="T10" s="16">
        <f t="shared" si="0"/>
        <v>42468.94458333333</v>
      </c>
    </row>
    <row r="11" spans="1:20" ht="15" customHeight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v>1.2599800000000001</v>
      </c>
      <c r="G11" t="s">
        <v>8218</v>
      </c>
      <c r="H11" s="8">
        <v>31.499500000000001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t="s">
        <v>8309</v>
      </c>
      <c r="R11" s="15" t="s">
        <v>8310</v>
      </c>
      <c r="S11" s="15">
        <v>42477.103518518517</v>
      </c>
      <c r="T11" s="16">
        <f t="shared" si="0"/>
        <v>42447.103518518517</v>
      </c>
    </row>
    <row r="12" spans="1:20" ht="15" customHeight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v>1.0049999999999999</v>
      </c>
      <c r="G12" t="s">
        <v>8218</v>
      </c>
      <c r="H12" s="8">
        <v>158.68421052631578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t="s">
        <v>8309</v>
      </c>
      <c r="R12" s="15" t="s">
        <v>8310</v>
      </c>
      <c r="S12" s="15">
        <v>41815.068043981482</v>
      </c>
      <c r="T12" s="16">
        <f t="shared" si="0"/>
        <v>41780.068043981482</v>
      </c>
    </row>
    <row r="13" spans="1:20" ht="15" customHeight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v>1.2050000000000001</v>
      </c>
      <c r="G13" t="s">
        <v>8218</v>
      </c>
      <c r="H13" s="8">
        <v>80.333333333333329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t="s">
        <v>8309</v>
      </c>
      <c r="R13" s="15" t="s">
        <v>8310</v>
      </c>
      <c r="S13" s="15">
        <v>42604.125</v>
      </c>
      <c r="T13" s="16">
        <f t="shared" si="0"/>
        <v>42572.778495370367</v>
      </c>
    </row>
    <row r="14" spans="1:20" ht="15" customHeight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v>1.6529333333333334</v>
      </c>
      <c r="G14" t="s">
        <v>8218</v>
      </c>
      <c r="H14" s="8">
        <v>59.961305925030231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t="s">
        <v>8309</v>
      </c>
      <c r="R14" s="15" t="s">
        <v>8310</v>
      </c>
      <c r="S14" s="15">
        <v>41836.125</v>
      </c>
      <c r="T14" s="16">
        <f t="shared" si="0"/>
        <v>41791.713252314818</v>
      </c>
    </row>
    <row r="15" spans="1:20" ht="15" customHeight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v>1.5997142857142856</v>
      </c>
      <c r="G15" t="s">
        <v>8218</v>
      </c>
      <c r="H15" s="8">
        <v>109.78431372549019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t="s">
        <v>8309</v>
      </c>
      <c r="R15" s="15" t="s">
        <v>8310</v>
      </c>
      <c r="S15" s="15">
        <v>42544.852083333331</v>
      </c>
      <c r="T15" s="16">
        <f t="shared" si="0"/>
        <v>42508.677187499998</v>
      </c>
    </row>
    <row r="16" spans="1:20" ht="15" customHeight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v>1.0093333333333334</v>
      </c>
      <c r="G16" t="s">
        <v>8218</v>
      </c>
      <c r="H16" s="8">
        <v>147.70731707317074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t="s">
        <v>8309</v>
      </c>
      <c r="R16" s="15" t="s">
        <v>8310</v>
      </c>
      <c r="S16" s="15">
        <v>41833.582638888889</v>
      </c>
      <c r="T16" s="16">
        <f t="shared" si="0"/>
        <v>41808.02648148148</v>
      </c>
    </row>
    <row r="17" spans="1:20" ht="15" customHeight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v>1.0660000000000001</v>
      </c>
      <c r="G17" t="s">
        <v>8218</v>
      </c>
      <c r="H17" s="8">
        <v>21.755102040816325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t="s">
        <v>8309</v>
      </c>
      <c r="R17" s="15" t="s">
        <v>8310</v>
      </c>
      <c r="S17" s="15">
        <v>42274.843055555553</v>
      </c>
      <c r="T17" s="16">
        <f t="shared" si="0"/>
        <v>42256.391875000001</v>
      </c>
    </row>
    <row r="18" spans="1:20" ht="15" customHeight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v>1.0024166666666667</v>
      </c>
      <c r="G18" t="s">
        <v>8218</v>
      </c>
      <c r="H18" s="8">
        <v>171.84285714285716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t="s">
        <v>8309</v>
      </c>
      <c r="R18" s="15" t="s">
        <v>8310</v>
      </c>
      <c r="S18" s="15">
        <v>41806.229166666664</v>
      </c>
      <c r="T18" s="16">
        <f t="shared" si="0"/>
        <v>41760.796423611115</v>
      </c>
    </row>
    <row r="19" spans="1:20" ht="15" customHeight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v>1.0066666666666666</v>
      </c>
      <c r="G19" t="s">
        <v>8218</v>
      </c>
      <c r="H19" s="8">
        <v>41.944444444444443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t="s">
        <v>8309</v>
      </c>
      <c r="R19" s="15" t="s">
        <v>8310</v>
      </c>
      <c r="S19" s="15">
        <v>41947.773402777777</v>
      </c>
      <c r="T19" s="16">
        <f t="shared" si="0"/>
        <v>41917.731736111113</v>
      </c>
    </row>
    <row r="20" spans="1:20" ht="15" customHeight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v>1.0632110000000001</v>
      </c>
      <c r="G20" t="s">
        <v>8218</v>
      </c>
      <c r="H20" s="8">
        <v>93.264122807017543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t="s">
        <v>8309</v>
      </c>
      <c r="R20" s="15" t="s">
        <v>8310</v>
      </c>
      <c r="S20" s="15">
        <v>41899.542314814818</v>
      </c>
      <c r="T20" s="16">
        <f t="shared" si="0"/>
        <v>41869.542314814818</v>
      </c>
    </row>
    <row r="21" spans="1:20" ht="15" customHeight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v>1.4529411764705882</v>
      </c>
      <c r="G21" t="s">
        <v>8218</v>
      </c>
      <c r="H21" s="8">
        <v>56.136363636363633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t="s">
        <v>8309</v>
      </c>
      <c r="R21" s="15" t="s">
        <v>8310</v>
      </c>
      <c r="S21" s="15">
        <v>42205.816365740742</v>
      </c>
      <c r="T21" s="16">
        <f t="shared" si="0"/>
        <v>42175.816365740742</v>
      </c>
    </row>
    <row r="22" spans="1:20" ht="15" customHeight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v>1.002</v>
      </c>
      <c r="G22" t="s">
        <v>8218</v>
      </c>
      <c r="H22" s="8">
        <v>80.16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t="s">
        <v>8309</v>
      </c>
      <c r="R22" s="15" t="s">
        <v>8310</v>
      </c>
      <c r="S22" s="15">
        <v>42260.758240740746</v>
      </c>
      <c r="T22" s="16">
        <f t="shared" si="0"/>
        <v>42200.758240740746</v>
      </c>
    </row>
    <row r="23" spans="1:20" ht="15" customHeight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v>1.0913513513513513</v>
      </c>
      <c r="G23" t="s">
        <v>8218</v>
      </c>
      <c r="H23" s="8">
        <v>199.9009900990099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t="s">
        <v>8309</v>
      </c>
      <c r="R23" s="15" t="s">
        <v>8310</v>
      </c>
      <c r="S23" s="15">
        <v>41908.627187500002</v>
      </c>
      <c r="T23" s="16">
        <f t="shared" si="0"/>
        <v>41878.627187500002</v>
      </c>
    </row>
    <row r="24" spans="1:20" ht="15" customHeight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v>1.1714285714285715</v>
      </c>
      <c r="G24" t="s">
        <v>8218</v>
      </c>
      <c r="H24" s="8">
        <v>51.25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t="s">
        <v>8309</v>
      </c>
      <c r="R24" s="15" t="s">
        <v>8310</v>
      </c>
      <c r="S24" s="15">
        <v>42005.332638888889</v>
      </c>
      <c r="T24" s="16">
        <f t="shared" si="0"/>
        <v>41989.91134259259</v>
      </c>
    </row>
    <row r="25" spans="1:20" ht="15" customHeight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v>1.1850000000000001</v>
      </c>
      <c r="G25" t="s">
        <v>8218</v>
      </c>
      <c r="H25" s="8">
        <v>103.04347826086956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t="s">
        <v>8309</v>
      </c>
      <c r="R25" s="15" t="s">
        <v>8310</v>
      </c>
      <c r="S25" s="15">
        <v>42124.638888888891</v>
      </c>
      <c r="T25" s="16">
        <f t="shared" si="0"/>
        <v>42097.778946759259</v>
      </c>
    </row>
    <row r="26" spans="1:20" ht="15" customHeight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v>1.0880768571428572</v>
      </c>
      <c r="G26" t="s">
        <v>8218</v>
      </c>
      <c r="H26" s="8">
        <v>66.346149825783982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t="s">
        <v>8309</v>
      </c>
      <c r="R26" s="15" t="s">
        <v>8310</v>
      </c>
      <c r="S26" s="15">
        <v>42262.818750000006</v>
      </c>
      <c r="T26" s="16">
        <f t="shared" si="0"/>
        <v>42229.820173611108</v>
      </c>
    </row>
    <row r="27" spans="1:20" ht="15" customHeight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v>1.3333333333333333</v>
      </c>
      <c r="G27" t="s">
        <v>8218</v>
      </c>
      <c r="H27" s="8">
        <v>57.142857142857146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t="s">
        <v>8309</v>
      </c>
      <c r="R27" s="15" t="s">
        <v>8310</v>
      </c>
      <c r="S27" s="15">
        <v>42378.025011574078</v>
      </c>
      <c r="T27" s="16">
        <f t="shared" si="0"/>
        <v>42318.025011574078</v>
      </c>
    </row>
    <row r="28" spans="1:20" ht="15" customHeight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v>1.552</v>
      </c>
      <c r="G28" t="s">
        <v>8218</v>
      </c>
      <c r="H28" s="8">
        <v>102.10526315789474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t="s">
        <v>8309</v>
      </c>
      <c r="R28" s="15" t="s">
        <v>8310</v>
      </c>
      <c r="S28" s="15">
        <v>41868.515555555554</v>
      </c>
      <c r="T28" s="16">
        <f t="shared" si="0"/>
        <v>41828.515555555554</v>
      </c>
    </row>
    <row r="29" spans="1:20" ht="15" customHeight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v>1.1172500000000001</v>
      </c>
      <c r="G29" t="s">
        <v>8218</v>
      </c>
      <c r="H29" s="8">
        <v>148.96666666666667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t="s">
        <v>8309</v>
      </c>
      <c r="R29" s="15" t="s">
        <v>8310</v>
      </c>
      <c r="S29" s="15">
        <v>41959.206400462965</v>
      </c>
      <c r="T29" s="16">
        <f t="shared" si="0"/>
        <v>41929.164733796293</v>
      </c>
    </row>
    <row r="30" spans="1:20" ht="15" customHeight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v>1.0035000000000001</v>
      </c>
      <c r="G30" t="s">
        <v>8218</v>
      </c>
      <c r="H30" s="8">
        <v>169.6056338028169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t="s">
        <v>8309</v>
      </c>
      <c r="R30" s="15" t="s">
        <v>8310</v>
      </c>
      <c r="S30" s="15">
        <v>42354.96393518518</v>
      </c>
      <c r="T30" s="16">
        <f t="shared" si="0"/>
        <v>42324.96393518518</v>
      </c>
    </row>
    <row r="31" spans="1:20" ht="15" customHeight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v>1.2333333333333334</v>
      </c>
      <c r="G31" t="s">
        <v>8218</v>
      </c>
      <c r="H31" s="8">
        <v>31.623931623931625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t="s">
        <v>8309</v>
      </c>
      <c r="R31" s="15" t="s">
        <v>8310</v>
      </c>
      <c r="S31" s="15">
        <v>41842.67324074074</v>
      </c>
      <c r="T31" s="16">
        <f t="shared" si="0"/>
        <v>41812.67324074074</v>
      </c>
    </row>
    <row r="32" spans="1:20" ht="15" customHeight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v>1.0129975</v>
      </c>
      <c r="G32" t="s">
        <v>8218</v>
      </c>
      <c r="H32" s="8">
        <v>76.45264150943396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t="s">
        <v>8309</v>
      </c>
      <c r="R32" s="15" t="s">
        <v>8310</v>
      </c>
      <c r="S32" s="15">
        <v>41872.292997685188</v>
      </c>
      <c r="T32" s="16">
        <f t="shared" si="0"/>
        <v>41842.292997685188</v>
      </c>
    </row>
    <row r="33" spans="1:20" ht="15" customHeight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v>1</v>
      </c>
      <c r="G33" t="s">
        <v>8218</v>
      </c>
      <c r="H33" s="8">
        <v>13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t="s">
        <v>8309</v>
      </c>
      <c r="R33" s="15" t="s">
        <v>8310</v>
      </c>
      <c r="S33" s="15">
        <v>42394.79206018518</v>
      </c>
      <c r="T33" s="16">
        <f t="shared" si="0"/>
        <v>42376.79206018518</v>
      </c>
    </row>
    <row r="34" spans="1:20" ht="15" customHeight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v>1.0024604569420035</v>
      </c>
      <c r="G34" t="s">
        <v>8218</v>
      </c>
      <c r="H34" s="8">
        <v>320.44943820224717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t="s">
        <v>8309</v>
      </c>
      <c r="R34" s="15" t="s">
        <v>8310</v>
      </c>
      <c r="S34" s="15">
        <v>42503.165972222225</v>
      </c>
      <c r="T34" s="16">
        <f t="shared" si="0"/>
        <v>42461.627511574072</v>
      </c>
    </row>
    <row r="35" spans="1:20" ht="15" customHeight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v>1.0209523809523811</v>
      </c>
      <c r="G35" t="s">
        <v>8218</v>
      </c>
      <c r="H35" s="8">
        <v>83.75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t="s">
        <v>8309</v>
      </c>
      <c r="R35" s="15" t="s">
        <v>8310</v>
      </c>
      <c r="S35" s="15">
        <v>42316.702557870376</v>
      </c>
      <c r="T35" s="16">
        <f t="shared" si="0"/>
        <v>42286.660891203705</v>
      </c>
    </row>
    <row r="36" spans="1:20" ht="15" customHeight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v>1.3046153846153845</v>
      </c>
      <c r="G36" t="s">
        <v>8218</v>
      </c>
      <c r="H36" s="8">
        <v>49.882352941176471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t="s">
        <v>8309</v>
      </c>
      <c r="R36" s="15" t="s">
        <v>8310</v>
      </c>
      <c r="S36" s="15">
        <v>41856.321770833332</v>
      </c>
      <c r="T36" s="16">
        <f t="shared" si="0"/>
        <v>41841.321770833332</v>
      </c>
    </row>
    <row r="37" spans="1:20" ht="15" customHeight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v>1.665</v>
      </c>
      <c r="G37" t="s">
        <v>8218</v>
      </c>
      <c r="H37" s="8">
        <v>59.464285714285715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t="s">
        <v>8309</v>
      </c>
      <c r="R37" s="15" t="s">
        <v>8310</v>
      </c>
      <c r="S37" s="15">
        <v>42122</v>
      </c>
      <c r="T37" s="16">
        <f t="shared" si="0"/>
        <v>42098.291828703703</v>
      </c>
    </row>
    <row r="38" spans="1:20" ht="15" customHeight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v>1.4215</v>
      </c>
      <c r="G38" t="s">
        <v>8218</v>
      </c>
      <c r="H38" s="8">
        <v>193.84090909090909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t="s">
        <v>8309</v>
      </c>
      <c r="R38" s="15" t="s">
        <v>8310</v>
      </c>
      <c r="S38" s="15">
        <v>42098.265335648146</v>
      </c>
      <c r="T38" s="16">
        <f t="shared" si="0"/>
        <v>42068.307002314818</v>
      </c>
    </row>
    <row r="39" spans="1:20" ht="15" customHeight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v>1.8344090909090909</v>
      </c>
      <c r="G39" t="s">
        <v>8218</v>
      </c>
      <c r="H39" s="8">
        <v>159.51383399209487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t="s">
        <v>8309</v>
      </c>
      <c r="R39" s="15" t="s">
        <v>8310</v>
      </c>
      <c r="S39" s="15">
        <v>42062.693043981482</v>
      </c>
      <c r="T39" s="16">
        <f t="shared" si="0"/>
        <v>42032.693043981482</v>
      </c>
    </row>
    <row r="40" spans="1:20" ht="15" customHeight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v>1.1004</v>
      </c>
      <c r="G40" t="s">
        <v>8218</v>
      </c>
      <c r="H40" s="8">
        <v>41.68181818181818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t="s">
        <v>8309</v>
      </c>
      <c r="R40" s="15" t="s">
        <v>8310</v>
      </c>
      <c r="S40" s="15">
        <v>41405.057222222218</v>
      </c>
      <c r="T40" s="16">
        <f t="shared" si="0"/>
        <v>41375.057222222218</v>
      </c>
    </row>
    <row r="41" spans="1:20" ht="15" customHeight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v>1.3098000000000001</v>
      </c>
      <c r="G41" t="s">
        <v>8218</v>
      </c>
      <c r="H41" s="8">
        <v>150.89861751152074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t="s">
        <v>8309</v>
      </c>
      <c r="R41" s="15" t="s">
        <v>8310</v>
      </c>
      <c r="S41" s="15">
        <v>41784.957638888889</v>
      </c>
      <c r="T41" s="16">
        <f t="shared" si="0"/>
        <v>41754.047083333331</v>
      </c>
    </row>
    <row r="42" spans="1:20" ht="15" customHeight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v>1.0135000000000001</v>
      </c>
      <c r="G42" t="s">
        <v>8218</v>
      </c>
      <c r="H42" s="8">
        <v>126.6875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t="s">
        <v>8309</v>
      </c>
      <c r="R42" s="15" t="s">
        <v>8310</v>
      </c>
      <c r="S42" s="15">
        <v>41809.166666666664</v>
      </c>
      <c r="T42" s="16">
        <f t="shared" si="0"/>
        <v>41789.21398148148</v>
      </c>
    </row>
    <row r="43" spans="1:20" ht="15" customHeight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v>1</v>
      </c>
      <c r="G43" t="s">
        <v>8218</v>
      </c>
      <c r="H43" s="8">
        <v>105.26315789473684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t="s">
        <v>8309</v>
      </c>
      <c r="R43" s="15" t="s">
        <v>8310</v>
      </c>
      <c r="S43" s="15">
        <v>41917.568912037037</v>
      </c>
      <c r="T43" s="16">
        <f t="shared" si="0"/>
        <v>41887.568912037037</v>
      </c>
    </row>
    <row r="44" spans="1:20" ht="15" customHeight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v>1.4185714285714286</v>
      </c>
      <c r="G44" t="s">
        <v>8218</v>
      </c>
      <c r="H44" s="8">
        <v>117.51479289940828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t="s">
        <v>8309</v>
      </c>
      <c r="R44" s="15" t="s">
        <v>8310</v>
      </c>
      <c r="S44" s="15">
        <v>42001.639189814814</v>
      </c>
      <c r="T44" s="16">
        <f t="shared" si="0"/>
        <v>41971.639189814814</v>
      </c>
    </row>
    <row r="45" spans="1:20" ht="15" customHeight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v>3.0865999999999998</v>
      </c>
      <c r="G45" t="s">
        <v>8218</v>
      </c>
      <c r="H45" s="8">
        <v>117.36121673003802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t="s">
        <v>8309</v>
      </c>
      <c r="R45" s="15" t="s">
        <v>8310</v>
      </c>
      <c r="S45" s="15">
        <v>41833</v>
      </c>
      <c r="T45" s="16">
        <f t="shared" si="0"/>
        <v>41802.790347222224</v>
      </c>
    </row>
    <row r="46" spans="1:20" ht="15" customHeight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v>1</v>
      </c>
      <c r="G46" t="s">
        <v>8218</v>
      </c>
      <c r="H46" s="8">
        <v>133.33333333333334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t="s">
        <v>8309</v>
      </c>
      <c r="R46" s="15" t="s">
        <v>8310</v>
      </c>
      <c r="S46" s="15">
        <v>41919.098807870374</v>
      </c>
      <c r="T46" s="16">
        <f t="shared" si="0"/>
        <v>41874.098807870374</v>
      </c>
    </row>
    <row r="47" spans="1:20" ht="15" customHeight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v>1.2</v>
      </c>
      <c r="G47" t="s">
        <v>8218</v>
      </c>
      <c r="H47" s="8">
        <v>98.360655737704917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t="s">
        <v>8309</v>
      </c>
      <c r="R47" s="15" t="s">
        <v>8310</v>
      </c>
      <c r="S47" s="15">
        <v>42487.623923611114</v>
      </c>
      <c r="T47" s="16">
        <f t="shared" si="0"/>
        <v>42457.623923611114</v>
      </c>
    </row>
    <row r="48" spans="1:20" ht="15" customHeight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v>1.0416666666666667</v>
      </c>
      <c r="G48" t="s">
        <v>8218</v>
      </c>
      <c r="H48" s="8">
        <v>194.44444444444446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t="s">
        <v>8309</v>
      </c>
      <c r="R48" s="15" t="s">
        <v>8310</v>
      </c>
      <c r="S48" s="15">
        <v>42353.964976851858</v>
      </c>
      <c r="T48" s="16">
        <f t="shared" si="0"/>
        <v>42323.964976851858</v>
      </c>
    </row>
    <row r="49" spans="1:20" ht="15" customHeight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v>1.0761100000000001</v>
      </c>
      <c r="G49" t="s">
        <v>8218</v>
      </c>
      <c r="H49" s="8">
        <v>76.865000000000009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t="s">
        <v>8309</v>
      </c>
      <c r="R49" s="15" t="s">
        <v>8310</v>
      </c>
      <c r="S49" s="15">
        <v>41992.861192129625</v>
      </c>
      <c r="T49" s="16">
        <f t="shared" si="0"/>
        <v>41932.819525462961</v>
      </c>
    </row>
    <row r="50" spans="1:20" ht="15" customHeight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v>1.0794999999999999</v>
      </c>
      <c r="G50" t="s">
        <v>8218</v>
      </c>
      <c r="H50" s="8">
        <v>56.815789473684212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t="s">
        <v>8309</v>
      </c>
      <c r="R50" s="15" t="s">
        <v>8310</v>
      </c>
      <c r="S50" s="15">
        <v>42064.5</v>
      </c>
      <c r="T50" s="16">
        <f t="shared" si="0"/>
        <v>42033.516898148147</v>
      </c>
    </row>
    <row r="51" spans="1:20" ht="15" customHeight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v>1</v>
      </c>
      <c r="G51" t="s">
        <v>8218</v>
      </c>
      <c r="H51" s="8">
        <v>137.93103448275863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t="s">
        <v>8309</v>
      </c>
      <c r="R51" s="15" t="s">
        <v>8310</v>
      </c>
      <c r="S51" s="15">
        <v>42301.176446759258</v>
      </c>
      <c r="T51" s="16">
        <f t="shared" si="0"/>
        <v>42271.176446759258</v>
      </c>
    </row>
    <row r="52" spans="1:20" ht="15" customHeight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v>1</v>
      </c>
      <c r="G52" t="s">
        <v>8218</v>
      </c>
      <c r="H52" s="8">
        <v>27.272727272727273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t="s">
        <v>8309</v>
      </c>
      <c r="R52" s="15" t="s">
        <v>8310</v>
      </c>
      <c r="S52" s="15">
        <v>42034.708333333328</v>
      </c>
      <c r="T52" s="16">
        <f t="shared" si="0"/>
        <v>41995.752986111111</v>
      </c>
    </row>
    <row r="53" spans="1:20" ht="15" customHeight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v>1.2801818181818181</v>
      </c>
      <c r="G53" t="s">
        <v>8218</v>
      </c>
      <c r="H53" s="8">
        <v>118.33613445378151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t="s">
        <v>8309</v>
      </c>
      <c r="R53" s="15" t="s">
        <v>8310</v>
      </c>
      <c r="S53" s="15">
        <v>42226.928668981483</v>
      </c>
      <c r="T53" s="16">
        <f t="shared" si="0"/>
        <v>42196.928668981483</v>
      </c>
    </row>
    <row r="54" spans="1:20" ht="15" customHeight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v>1.1620999999999999</v>
      </c>
      <c r="G54" t="s">
        <v>8218</v>
      </c>
      <c r="H54" s="8">
        <v>223.48076923076923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t="s">
        <v>8309</v>
      </c>
      <c r="R54" s="15" t="s">
        <v>8310</v>
      </c>
      <c r="S54" s="15">
        <v>41837.701921296299</v>
      </c>
      <c r="T54" s="16">
        <f t="shared" si="0"/>
        <v>41807.701921296299</v>
      </c>
    </row>
    <row r="55" spans="1:20" ht="15" customHeight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v>1.0963333333333334</v>
      </c>
      <c r="G55" t="s">
        <v>8218</v>
      </c>
      <c r="H55" s="8">
        <v>28.111111111111111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t="s">
        <v>8309</v>
      </c>
      <c r="R55" s="15" t="s">
        <v>8310</v>
      </c>
      <c r="S55" s="15">
        <v>41733.916666666664</v>
      </c>
      <c r="T55" s="16">
        <f t="shared" si="0"/>
        <v>41719.549131944441</v>
      </c>
    </row>
    <row r="56" spans="1:20" ht="15" customHeight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v>1.01</v>
      </c>
      <c r="G56" t="s">
        <v>8218</v>
      </c>
      <c r="H56" s="8">
        <v>194.23076923076923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t="s">
        <v>8309</v>
      </c>
      <c r="R56" s="15" t="s">
        <v>8310</v>
      </c>
      <c r="S56" s="15">
        <v>42363.713206018518</v>
      </c>
      <c r="T56" s="16">
        <f t="shared" si="0"/>
        <v>42333.713206018518</v>
      </c>
    </row>
    <row r="57" spans="1:20" ht="15" customHeight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v>1.2895348837209302</v>
      </c>
      <c r="G57" t="s">
        <v>8218</v>
      </c>
      <c r="H57" s="8">
        <v>128.95348837209303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t="s">
        <v>8309</v>
      </c>
      <c r="R57" s="15" t="s">
        <v>8310</v>
      </c>
      <c r="S57" s="15">
        <v>42517.968935185185</v>
      </c>
      <c r="T57" s="16">
        <f t="shared" si="0"/>
        <v>42496.968935185185</v>
      </c>
    </row>
    <row r="58" spans="1:20" ht="15" customHeight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v>1.0726249999999999</v>
      </c>
      <c r="G58" t="s">
        <v>8218</v>
      </c>
      <c r="H58" s="8">
        <v>49.316091954022987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t="s">
        <v>8309</v>
      </c>
      <c r="R58" s="15" t="s">
        <v>8310</v>
      </c>
      <c r="S58" s="15">
        <v>42163.666666666672</v>
      </c>
      <c r="T58" s="16">
        <f t="shared" si="0"/>
        <v>42149.548888888887</v>
      </c>
    </row>
    <row r="59" spans="1:20" ht="15" customHeight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v>1.0189999999999999</v>
      </c>
      <c r="G59" t="s">
        <v>8218</v>
      </c>
      <c r="H59" s="8">
        <v>221.52173913043478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t="s">
        <v>8309</v>
      </c>
      <c r="R59" s="15" t="s">
        <v>8310</v>
      </c>
      <c r="S59" s="15">
        <v>42119.83289351852</v>
      </c>
      <c r="T59" s="16">
        <f t="shared" si="0"/>
        <v>42089.83289351852</v>
      </c>
    </row>
    <row r="60" spans="1:20" ht="15" customHeight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v>1.0290999999999999</v>
      </c>
      <c r="G60" t="s">
        <v>8218</v>
      </c>
      <c r="H60" s="8">
        <v>137.21333333333334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t="s">
        <v>8309</v>
      </c>
      <c r="R60" s="15" t="s">
        <v>8310</v>
      </c>
      <c r="S60" s="15">
        <v>41962.786712962959</v>
      </c>
      <c r="T60" s="16">
        <f t="shared" si="0"/>
        <v>41932.745046296295</v>
      </c>
    </row>
    <row r="61" spans="1:20" ht="15" customHeight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v>1.0012570000000001</v>
      </c>
      <c r="G61" t="s">
        <v>8218</v>
      </c>
      <c r="H61" s="8">
        <v>606.82242424242418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t="s">
        <v>8309</v>
      </c>
      <c r="R61" s="15" t="s">
        <v>8310</v>
      </c>
      <c r="S61" s="15">
        <v>42261.875</v>
      </c>
      <c r="T61" s="16">
        <f t="shared" si="0"/>
        <v>42230.23583333334</v>
      </c>
    </row>
    <row r="62" spans="1:20" ht="15" customHeight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v>1.0329622222222221</v>
      </c>
      <c r="G62" t="s">
        <v>8218</v>
      </c>
      <c r="H62" s="8">
        <v>43.040092592592593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t="s">
        <v>8309</v>
      </c>
      <c r="R62" s="15" t="s">
        <v>8316</v>
      </c>
      <c r="S62" s="15">
        <v>41721</v>
      </c>
      <c r="T62" s="16">
        <f t="shared" si="0"/>
        <v>41701.901817129627</v>
      </c>
    </row>
    <row r="63" spans="1:20" ht="15" customHeight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v>1.4830000000000001</v>
      </c>
      <c r="G63" t="s">
        <v>8218</v>
      </c>
      <c r="H63" s="8">
        <v>322.39130434782606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t="s">
        <v>8309</v>
      </c>
      <c r="R63" s="15" t="s">
        <v>8316</v>
      </c>
      <c r="S63" s="15">
        <v>41431.814317129632</v>
      </c>
      <c r="T63" s="16">
        <f t="shared" si="0"/>
        <v>41409.814317129632</v>
      </c>
    </row>
    <row r="64" spans="1:20" ht="15" customHeight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v>1.5473333333333332</v>
      </c>
      <c r="G64" t="s">
        <v>8218</v>
      </c>
      <c r="H64" s="8">
        <v>96.708333333333329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t="s">
        <v>8309</v>
      </c>
      <c r="R64" s="15" t="s">
        <v>8316</v>
      </c>
      <c r="S64" s="15">
        <v>41336.799513888887</v>
      </c>
      <c r="T64" s="16">
        <f t="shared" si="0"/>
        <v>41311.799513888887</v>
      </c>
    </row>
    <row r="65" spans="1:20" ht="15" customHeight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v>1.1351849999999999</v>
      </c>
      <c r="G65" t="s">
        <v>8218</v>
      </c>
      <c r="H65" s="8">
        <v>35.474531249999998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t="s">
        <v>8309</v>
      </c>
      <c r="R65" s="15" t="s">
        <v>8316</v>
      </c>
      <c r="S65" s="15">
        <v>41636.207638888889</v>
      </c>
      <c r="T65" s="16">
        <f t="shared" si="0"/>
        <v>41612.912187499998</v>
      </c>
    </row>
    <row r="66" spans="1:20" ht="15" customHeight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v>1.7333333333333334</v>
      </c>
      <c r="G66" t="s">
        <v>8218</v>
      </c>
      <c r="H66" s="8">
        <v>86.666666666666671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t="s">
        <v>8309</v>
      </c>
      <c r="R66" s="15" t="s">
        <v>8316</v>
      </c>
      <c r="S66" s="15">
        <v>41463.01829861111</v>
      </c>
      <c r="T66" s="16">
        <f t="shared" si="0"/>
        <v>41433.01829861111</v>
      </c>
    </row>
    <row r="67" spans="1:20" ht="15" customHeight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v>1.0752857142857142</v>
      </c>
      <c r="G67" t="s">
        <v>8218</v>
      </c>
      <c r="H67" s="8">
        <v>132.05263157894737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t="s">
        <v>8309</v>
      </c>
      <c r="R67" s="15" t="s">
        <v>8316</v>
      </c>
      <c r="S67" s="15">
        <v>41862.249305555553</v>
      </c>
      <c r="T67" s="16">
        <f t="shared" ref="T67:T130" si="1">(((L67/60)/60)/24)+DATE(1970,1,1)</f>
        <v>41835.821226851855</v>
      </c>
    </row>
    <row r="68" spans="1:20" ht="15" customHeight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v>1.1859999999999999</v>
      </c>
      <c r="G68" t="s">
        <v>8218</v>
      </c>
      <c r="H68" s="8">
        <v>91.230769230769226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t="s">
        <v>8309</v>
      </c>
      <c r="R68" s="15" t="s">
        <v>8316</v>
      </c>
      <c r="S68" s="15">
        <v>42569.849768518514</v>
      </c>
      <c r="T68" s="16">
        <f t="shared" si="1"/>
        <v>42539.849768518514</v>
      </c>
    </row>
    <row r="69" spans="1:20" ht="15" customHeight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v>1.1625000000000001</v>
      </c>
      <c r="G69" t="s">
        <v>8218</v>
      </c>
      <c r="H69" s="8">
        <v>116.25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t="s">
        <v>8309</v>
      </c>
      <c r="R69" s="15" t="s">
        <v>8316</v>
      </c>
      <c r="S69" s="15">
        <v>41105.583379629628</v>
      </c>
      <c r="T69" s="16">
        <f t="shared" si="1"/>
        <v>41075.583379629628</v>
      </c>
    </row>
    <row r="70" spans="1:20" ht="15" customHeight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v>1.2716666666666667</v>
      </c>
      <c r="G70" t="s">
        <v>8218</v>
      </c>
      <c r="H70" s="8">
        <v>21.194444444444443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t="s">
        <v>8309</v>
      </c>
      <c r="R70" s="15" t="s">
        <v>8316</v>
      </c>
      <c r="S70" s="15">
        <v>41693.569340277776</v>
      </c>
      <c r="T70" s="16">
        <f t="shared" si="1"/>
        <v>41663.569340277776</v>
      </c>
    </row>
    <row r="71" spans="1:20" ht="15" customHeight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v>1.109423</v>
      </c>
      <c r="G71" t="s">
        <v>8218</v>
      </c>
      <c r="H71" s="8">
        <v>62.327134831460668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t="s">
        <v>8309</v>
      </c>
      <c r="R71" s="15" t="s">
        <v>8316</v>
      </c>
      <c r="S71" s="15">
        <v>40818.290972222225</v>
      </c>
      <c r="T71" s="16">
        <f t="shared" si="1"/>
        <v>40786.187789351854</v>
      </c>
    </row>
    <row r="72" spans="1:20" ht="15" customHeight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v>1.272</v>
      </c>
      <c r="G72" t="s">
        <v>8218</v>
      </c>
      <c r="H72" s="8">
        <v>37.411764705882355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t="s">
        <v>8309</v>
      </c>
      <c r="R72" s="15" t="s">
        <v>8316</v>
      </c>
      <c r="S72" s="15">
        <v>40790.896354166667</v>
      </c>
      <c r="T72" s="16">
        <f t="shared" si="1"/>
        <v>40730.896354166667</v>
      </c>
    </row>
    <row r="73" spans="1:20" ht="15" customHeight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v>1.2394444444444443</v>
      </c>
      <c r="G73" t="s">
        <v>8218</v>
      </c>
      <c r="H73" s="8">
        <v>69.71875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t="s">
        <v>8309</v>
      </c>
      <c r="R73" s="15" t="s">
        <v>8316</v>
      </c>
      <c r="S73" s="15">
        <v>41057.271493055552</v>
      </c>
      <c r="T73" s="16">
        <f t="shared" si="1"/>
        <v>40997.271493055552</v>
      </c>
    </row>
    <row r="74" spans="1:20" ht="15" customHeight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v>1.084090909090909</v>
      </c>
      <c r="G74" t="s">
        <v>8218</v>
      </c>
      <c r="H74" s="8">
        <v>58.170731707317074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t="s">
        <v>8309</v>
      </c>
      <c r="R74" s="15" t="s">
        <v>8316</v>
      </c>
      <c r="S74" s="15">
        <v>41228</v>
      </c>
      <c r="T74" s="16">
        <f t="shared" si="1"/>
        <v>41208.010196759256</v>
      </c>
    </row>
    <row r="75" spans="1:20" ht="15" customHeight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v>1</v>
      </c>
      <c r="G75" t="s">
        <v>8218</v>
      </c>
      <c r="H75" s="8">
        <v>50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t="s">
        <v>8309</v>
      </c>
      <c r="R75" s="15" t="s">
        <v>8316</v>
      </c>
      <c r="S75" s="15">
        <v>40666.165972222225</v>
      </c>
      <c r="T75" s="16">
        <f t="shared" si="1"/>
        <v>40587.75675925926</v>
      </c>
    </row>
    <row r="76" spans="1:20" ht="15" customHeight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v>1.1293199999999999</v>
      </c>
      <c r="G76" t="s">
        <v>8218</v>
      </c>
      <c r="H76" s="8">
        <v>19.471034482758618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t="s">
        <v>8309</v>
      </c>
      <c r="R76" s="15" t="s">
        <v>8316</v>
      </c>
      <c r="S76" s="15">
        <v>42390.487210648149</v>
      </c>
      <c r="T76" s="16">
        <f t="shared" si="1"/>
        <v>42360.487210648149</v>
      </c>
    </row>
    <row r="77" spans="1:20" ht="15" customHeight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v>1.1542857142857144</v>
      </c>
      <c r="G77" t="s">
        <v>8218</v>
      </c>
      <c r="H77" s="8">
        <v>85.957446808510639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t="s">
        <v>8309</v>
      </c>
      <c r="R77" s="15" t="s">
        <v>8316</v>
      </c>
      <c r="S77" s="15">
        <v>41387.209166666667</v>
      </c>
      <c r="T77" s="16">
        <f t="shared" si="1"/>
        <v>41357.209166666667</v>
      </c>
    </row>
    <row r="78" spans="1:20" ht="15" customHeight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v>1.5333333333333334</v>
      </c>
      <c r="G78" t="s">
        <v>8218</v>
      </c>
      <c r="H78" s="8">
        <v>30.666666666666668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t="s">
        <v>8309</v>
      </c>
      <c r="R78" s="15" t="s">
        <v>8316</v>
      </c>
      <c r="S78" s="15">
        <v>40904.733310185184</v>
      </c>
      <c r="T78" s="16">
        <f t="shared" si="1"/>
        <v>40844.691643518519</v>
      </c>
    </row>
    <row r="79" spans="1:20" ht="15" customHeight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v>3.9249999999999998</v>
      </c>
      <c r="G79" t="s">
        <v>8218</v>
      </c>
      <c r="H79" s="8">
        <v>60.384615384615387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t="s">
        <v>8309</v>
      </c>
      <c r="R79" s="15" t="s">
        <v>8316</v>
      </c>
      <c r="S79" s="15">
        <v>41050.124305555553</v>
      </c>
      <c r="T79" s="16">
        <f t="shared" si="1"/>
        <v>40997.144872685189</v>
      </c>
    </row>
    <row r="80" spans="1:20" ht="15" customHeight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v>27.02</v>
      </c>
      <c r="G80" t="s">
        <v>8218</v>
      </c>
      <c r="H80" s="8">
        <v>38.6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t="s">
        <v>8309</v>
      </c>
      <c r="R80" s="15" t="s">
        <v>8316</v>
      </c>
      <c r="S80" s="15">
        <v>42614.730567129634</v>
      </c>
      <c r="T80" s="16">
        <f t="shared" si="1"/>
        <v>42604.730567129634</v>
      </c>
    </row>
    <row r="81" spans="1:20" ht="15" customHeight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v>1.27</v>
      </c>
      <c r="G81" t="s">
        <v>8218</v>
      </c>
      <c r="H81" s="8">
        <v>40.268292682926827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t="s">
        <v>8309</v>
      </c>
      <c r="R81" s="15" t="s">
        <v>8316</v>
      </c>
      <c r="S81" s="15">
        <v>41754.776539351849</v>
      </c>
      <c r="T81" s="16">
        <f t="shared" si="1"/>
        <v>41724.776539351849</v>
      </c>
    </row>
    <row r="82" spans="1:20" ht="15" customHeight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v>1.0725</v>
      </c>
      <c r="G82" t="s">
        <v>8218</v>
      </c>
      <c r="H82" s="8">
        <v>273.82978723404256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t="s">
        <v>8309</v>
      </c>
      <c r="R82" s="15" t="s">
        <v>8316</v>
      </c>
      <c r="S82" s="15">
        <v>41618.083981481483</v>
      </c>
      <c r="T82" s="16">
        <f t="shared" si="1"/>
        <v>41583.083981481483</v>
      </c>
    </row>
    <row r="83" spans="1:20" ht="15" customHeight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v>1.98</v>
      </c>
      <c r="G83" t="s">
        <v>8218</v>
      </c>
      <c r="H83" s="8">
        <v>53.035714285714285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t="s">
        <v>8309</v>
      </c>
      <c r="R83" s="15" t="s">
        <v>8316</v>
      </c>
      <c r="S83" s="15">
        <v>41104.126388888886</v>
      </c>
      <c r="T83" s="16">
        <f t="shared" si="1"/>
        <v>41100.158877314818</v>
      </c>
    </row>
    <row r="84" spans="1:20" ht="15" customHeight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v>1.0001249999999999</v>
      </c>
      <c r="G84" t="s">
        <v>8218</v>
      </c>
      <c r="H84" s="8">
        <v>40.005000000000003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t="s">
        <v>8309</v>
      </c>
      <c r="R84" s="15" t="s">
        <v>8316</v>
      </c>
      <c r="S84" s="15">
        <v>40825.820150462961</v>
      </c>
      <c r="T84" s="16">
        <f t="shared" si="1"/>
        <v>40795.820150462961</v>
      </c>
    </row>
    <row r="85" spans="1:20" ht="15" customHeight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v>1.0249999999999999</v>
      </c>
      <c r="G85" t="s">
        <v>8218</v>
      </c>
      <c r="H85" s="8">
        <v>15.76923076923077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t="s">
        <v>8309</v>
      </c>
      <c r="R85" s="15" t="s">
        <v>8316</v>
      </c>
      <c r="S85" s="15">
        <v>42057.479166666672</v>
      </c>
      <c r="T85" s="16">
        <f t="shared" si="1"/>
        <v>42042.615613425922</v>
      </c>
    </row>
    <row r="86" spans="1:20" ht="15" customHeight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v>1</v>
      </c>
      <c r="G86" t="s">
        <v>8218</v>
      </c>
      <c r="H86" s="8">
        <v>71.428571428571431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t="s">
        <v>8309</v>
      </c>
      <c r="R86" s="15" t="s">
        <v>8316</v>
      </c>
      <c r="S86" s="15">
        <v>40678.757939814815</v>
      </c>
      <c r="T86" s="16">
        <f t="shared" si="1"/>
        <v>40648.757939814815</v>
      </c>
    </row>
    <row r="87" spans="1:20" ht="15" customHeight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v>1.2549999999999999</v>
      </c>
      <c r="G87" t="s">
        <v>8218</v>
      </c>
      <c r="H87" s="8">
        <v>71.714285714285708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t="s">
        <v>8309</v>
      </c>
      <c r="R87" s="15" t="s">
        <v>8316</v>
      </c>
      <c r="S87" s="15">
        <v>40809.125428240739</v>
      </c>
      <c r="T87" s="16">
        <f t="shared" si="1"/>
        <v>40779.125428240739</v>
      </c>
    </row>
    <row r="88" spans="1:20" ht="15" customHeight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v>1.0646666666666667</v>
      </c>
      <c r="G88" t="s">
        <v>8218</v>
      </c>
      <c r="H88" s="8">
        <v>375.76470588235293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t="s">
        <v>8309</v>
      </c>
      <c r="R88" s="15" t="s">
        <v>8316</v>
      </c>
      <c r="S88" s="15">
        <v>42365.59774305555</v>
      </c>
      <c r="T88" s="16">
        <f t="shared" si="1"/>
        <v>42291.556076388893</v>
      </c>
    </row>
    <row r="89" spans="1:20" ht="15" customHeight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v>1.046</v>
      </c>
      <c r="G89" t="s">
        <v>8218</v>
      </c>
      <c r="H89" s="8">
        <v>104.6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t="s">
        <v>8309</v>
      </c>
      <c r="R89" s="15" t="s">
        <v>8316</v>
      </c>
      <c r="S89" s="15">
        <v>40332.070138888892</v>
      </c>
      <c r="T89" s="16">
        <f t="shared" si="1"/>
        <v>40322.53938657407</v>
      </c>
    </row>
    <row r="90" spans="1:20" ht="15" customHeight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v>1.0285714285714285</v>
      </c>
      <c r="G90" t="s">
        <v>8218</v>
      </c>
      <c r="H90" s="8">
        <v>60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t="s">
        <v>8309</v>
      </c>
      <c r="R90" s="15" t="s">
        <v>8316</v>
      </c>
      <c r="S90" s="15">
        <v>41812.65892361111</v>
      </c>
      <c r="T90" s="16">
        <f t="shared" si="1"/>
        <v>41786.65892361111</v>
      </c>
    </row>
    <row r="91" spans="1:20" ht="15" customHeight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v>1.1506666666666667</v>
      </c>
      <c r="G91" t="s">
        <v>8218</v>
      </c>
      <c r="H91" s="8">
        <v>123.28571428571429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t="s">
        <v>8309</v>
      </c>
      <c r="R91" s="15" t="s">
        <v>8316</v>
      </c>
      <c r="S91" s="15">
        <v>41427.752222222225</v>
      </c>
      <c r="T91" s="16">
        <f t="shared" si="1"/>
        <v>41402.752222222225</v>
      </c>
    </row>
    <row r="92" spans="1:20" ht="15" customHeight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v>1.004</v>
      </c>
      <c r="G92" t="s">
        <v>8218</v>
      </c>
      <c r="H92" s="8">
        <v>31.375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t="s">
        <v>8309</v>
      </c>
      <c r="R92" s="15" t="s">
        <v>8316</v>
      </c>
      <c r="S92" s="15">
        <v>40736.297442129631</v>
      </c>
      <c r="T92" s="16">
        <f t="shared" si="1"/>
        <v>40706.297442129631</v>
      </c>
    </row>
    <row r="93" spans="1:20" ht="15" customHeight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v>1.2</v>
      </c>
      <c r="G93" t="s">
        <v>8218</v>
      </c>
      <c r="H93" s="8">
        <v>78.260869565217391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t="s">
        <v>8309</v>
      </c>
      <c r="R93" s="15" t="s">
        <v>8316</v>
      </c>
      <c r="S93" s="15">
        <v>40680.402361111112</v>
      </c>
      <c r="T93" s="16">
        <f t="shared" si="1"/>
        <v>40619.402361111112</v>
      </c>
    </row>
    <row r="94" spans="1:20" ht="15" customHeight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v>1.052</v>
      </c>
      <c r="G94" t="s">
        <v>8218</v>
      </c>
      <c r="H94" s="8">
        <v>122.32558139534883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t="s">
        <v>8309</v>
      </c>
      <c r="R94" s="15" t="s">
        <v>8316</v>
      </c>
      <c r="S94" s="15">
        <v>42767.333333333328</v>
      </c>
      <c r="T94" s="16">
        <f t="shared" si="1"/>
        <v>42721.198877314819</v>
      </c>
    </row>
    <row r="95" spans="1:20" ht="15" customHeight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v>1.1060000000000001</v>
      </c>
      <c r="G95" t="s">
        <v>8218</v>
      </c>
      <c r="H95" s="8">
        <v>73.733333333333334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t="s">
        <v>8309</v>
      </c>
      <c r="R95" s="15" t="s">
        <v>8316</v>
      </c>
      <c r="S95" s="15">
        <v>41093.875</v>
      </c>
      <c r="T95" s="16">
        <f t="shared" si="1"/>
        <v>41065.858067129629</v>
      </c>
    </row>
    <row r="96" spans="1:20" ht="15" customHeight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v>1.04</v>
      </c>
      <c r="G96" t="s">
        <v>8218</v>
      </c>
      <c r="H96" s="8">
        <v>21.666666666666668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t="s">
        <v>8309</v>
      </c>
      <c r="R96" s="15" t="s">
        <v>8316</v>
      </c>
      <c r="S96" s="15">
        <v>41736.717847222222</v>
      </c>
      <c r="T96" s="16">
        <f t="shared" si="1"/>
        <v>41716.717847222222</v>
      </c>
    </row>
    <row r="97" spans="1:20" ht="15" customHeight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v>1.3142857142857143</v>
      </c>
      <c r="G97" t="s">
        <v>8218</v>
      </c>
      <c r="H97" s="8">
        <v>21.904761904761905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t="s">
        <v>8309</v>
      </c>
      <c r="R97" s="15" t="s">
        <v>8316</v>
      </c>
      <c r="S97" s="15">
        <v>40965.005104166667</v>
      </c>
      <c r="T97" s="16">
        <f t="shared" si="1"/>
        <v>40935.005104166667</v>
      </c>
    </row>
    <row r="98" spans="1:20" ht="15" customHeight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v>1.1466666666666667</v>
      </c>
      <c r="G98" t="s">
        <v>8218</v>
      </c>
      <c r="H98" s="8">
        <v>50.588235294117645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t="s">
        <v>8309</v>
      </c>
      <c r="R98" s="15" t="s">
        <v>8316</v>
      </c>
      <c r="S98" s="15">
        <v>40391.125</v>
      </c>
      <c r="T98" s="16">
        <f t="shared" si="1"/>
        <v>40324.662511574075</v>
      </c>
    </row>
    <row r="99" spans="1:20" ht="15" customHeight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v>1.0625</v>
      </c>
      <c r="G99" t="s">
        <v>8218</v>
      </c>
      <c r="H99" s="8">
        <v>53.125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t="s">
        <v>8309</v>
      </c>
      <c r="R99" s="15" t="s">
        <v>8316</v>
      </c>
      <c r="S99" s="15">
        <v>40736.135208333333</v>
      </c>
      <c r="T99" s="16">
        <f t="shared" si="1"/>
        <v>40706.135208333333</v>
      </c>
    </row>
    <row r="100" spans="1:20" ht="15" customHeight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v>1.0625</v>
      </c>
      <c r="G100" t="s">
        <v>8218</v>
      </c>
      <c r="H100" s="8">
        <v>56.666666666666664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t="s">
        <v>8309</v>
      </c>
      <c r="R100" s="15" t="s">
        <v>8316</v>
      </c>
      <c r="S100" s="15">
        <v>41250.979166666664</v>
      </c>
      <c r="T100" s="16">
        <f t="shared" si="1"/>
        <v>41214.79483796296</v>
      </c>
    </row>
    <row r="101" spans="1:20" ht="15" customHeight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v>1.0601933333333333</v>
      </c>
      <c r="G101" t="s">
        <v>8218</v>
      </c>
      <c r="H101" s="8">
        <v>40.776666666666664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t="s">
        <v>8309</v>
      </c>
      <c r="R101" s="15" t="s">
        <v>8316</v>
      </c>
      <c r="S101" s="15">
        <v>41661.902766203704</v>
      </c>
      <c r="T101" s="16">
        <f t="shared" si="1"/>
        <v>41631.902766203704</v>
      </c>
    </row>
    <row r="102" spans="1:20" ht="15" customHeight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v>1</v>
      </c>
      <c r="G102" t="s">
        <v>8218</v>
      </c>
      <c r="H102" s="8">
        <v>192.30769230769232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t="s">
        <v>8309</v>
      </c>
      <c r="R102" s="15" t="s">
        <v>8316</v>
      </c>
      <c r="S102" s="15">
        <v>41217.794976851852</v>
      </c>
      <c r="T102" s="16">
        <f t="shared" si="1"/>
        <v>41197.753310185188</v>
      </c>
    </row>
    <row r="103" spans="1:20" ht="15" customHeight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v>1</v>
      </c>
      <c r="G103" t="s">
        <v>8218</v>
      </c>
      <c r="H103" s="8">
        <v>100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t="s">
        <v>8309</v>
      </c>
      <c r="R103" s="15" t="s">
        <v>8316</v>
      </c>
      <c r="S103" s="15">
        <v>41298.776736111111</v>
      </c>
      <c r="T103" s="16">
        <f t="shared" si="1"/>
        <v>41274.776736111111</v>
      </c>
    </row>
    <row r="104" spans="1:20" ht="15" customHeight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v>1.2775000000000001</v>
      </c>
      <c r="G104" t="s">
        <v>8218</v>
      </c>
      <c r="H104" s="8">
        <v>117.92307692307692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t="s">
        <v>8309</v>
      </c>
      <c r="R104" s="15" t="s">
        <v>8316</v>
      </c>
      <c r="S104" s="15">
        <v>40535.131168981483</v>
      </c>
      <c r="T104" s="16">
        <f t="shared" si="1"/>
        <v>40505.131168981483</v>
      </c>
    </row>
    <row r="105" spans="1:20" ht="15" customHeight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v>1.0515384615384615</v>
      </c>
      <c r="G105" t="s">
        <v>8218</v>
      </c>
      <c r="H105" s="8">
        <v>27.897959183673468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t="s">
        <v>8309</v>
      </c>
      <c r="R105" s="15" t="s">
        <v>8316</v>
      </c>
      <c r="S105" s="15">
        <v>41705.805902777778</v>
      </c>
      <c r="T105" s="16">
        <f t="shared" si="1"/>
        <v>41682.805902777778</v>
      </c>
    </row>
    <row r="106" spans="1:20" ht="15" customHeight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v>1.2</v>
      </c>
      <c r="G106" t="s">
        <v>8218</v>
      </c>
      <c r="H106" s="8">
        <v>60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t="s">
        <v>8309</v>
      </c>
      <c r="R106" s="15" t="s">
        <v>8316</v>
      </c>
      <c r="S106" s="15">
        <v>40636.041666666664</v>
      </c>
      <c r="T106" s="16">
        <f t="shared" si="1"/>
        <v>40612.695208333331</v>
      </c>
    </row>
    <row r="107" spans="1:20" ht="15" customHeight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v>1.074090909090909</v>
      </c>
      <c r="G107" t="s">
        <v>8218</v>
      </c>
      <c r="H107" s="8">
        <v>39.383333333333333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t="s">
        <v>8309</v>
      </c>
      <c r="R107" s="15" t="s">
        <v>8316</v>
      </c>
      <c r="S107" s="15">
        <v>42504</v>
      </c>
      <c r="T107" s="16">
        <f t="shared" si="1"/>
        <v>42485.724768518514</v>
      </c>
    </row>
    <row r="108" spans="1:20" ht="15" customHeight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v>1.0049999999999999</v>
      </c>
      <c r="G108" t="s">
        <v>8218</v>
      </c>
      <c r="H108" s="8">
        <v>186.11111111111111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t="s">
        <v>8309</v>
      </c>
      <c r="R108" s="15" t="s">
        <v>8316</v>
      </c>
      <c r="S108" s="15">
        <v>41001.776631944449</v>
      </c>
      <c r="T108" s="16">
        <f t="shared" si="1"/>
        <v>40987.776631944449</v>
      </c>
    </row>
    <row r="109" spans="1:20" ht="15" customHeight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v>1.0246666666666666</v>
      </c>
      <c r="G109" t="s">
        <v>8218</v>
      </c>
      <c r="H109" s="8">
        <v>111.37681159420291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t="s">
        <v>8309</v>
      </c>
      <c r="R109" s="15" t="s">
        <v>8316</v>
      </c>
      <c r="S109" s="15">
        <v>40657.982488425929</v>
      </c>
      <c r="T109" s="16">
        <f t="shared" si="1"/>
        <v>40635.982488425929</v>
      </c>
    </row>
    <row r="110" spans="1:20" ht="15" customHeight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v>2.4666666666666668</v>
      </c>
      <c r="G110" t="s">
        <v>8218</v>
      </c>
      <c r="H110" s="8">
        <v>78.723404255319153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t="s">
        <v>8309</v>
      </c>
      <c r="R110" s="15" t="s">
        <v>8316</v>
      </c>
      <c r="S110" s="15">
        <v>41425.613078703704</v>
      </c>
      <c r="T110" s="16">
        <f t="shared" si="1"/>
        <v>41365.613078703704</v>
      </c>
    </row>
    <row r="111" spans="1:20" ht="15" customHeight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v>2.1949999999999998</v>
      </c>
      <c r="G111" t="s">
        <v>8218</v>
      </c>
      <c r="H111" s="8">
        <v>46.702127659574465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t="s">
        <v>8309</v>
      </c>
      <c r="R111" s="15" t="s">
        <v>8316</v>
      </c>
      <c r="S111" s="15">
        <v>40600.025810185187</v>
      </c>
      <c r="T111" s="16">
        <f t="shared" si="1"/>
        <v>40570.025810185187</v>
      </c>
    </row>
    <row r="112" spans="1:20" ht="15" customHeight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v>1.3076923076923077</v>
      </c>
      <c r="G112" t="s">
        <v>8218</v>
      </c>
      <c r="H112" s="8">
        <v>65.384615384615387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t="s">
        <v>8309</v>
      </c>
      <c r="R112" s="15" t="s">
        <v>8316</v>
      </c>
      <c r="S112" s="15">
        <v>41592.249305555553</v>
      </c>
      <c r="T112" s="16">
        <f t="shared" si="1"/>
        <v>41557.949687500004</v>
      </c>
    </row>
    <row r="113" spans="1:20" ht="15" customHeight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v>1.5457142857142858</v>
      </c>
      <c r="G113" t="s">
        <v>8218</v>
      </c>
      <c r="H113" s="8">
        <v>102.0754716981132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t="s">
        <v>8309</v>
      </c>
      <c r="R113" s="15" t="s">
        <v>8316</v>
      </c>
      <c r="S113" s="15">
        <v>42155.333182870367</v>
      </c>
      <c r="T113" s="16">
        <f t="shared" si="1"/>
        <v>42125.333182870367</v>
      </c>
    </row>
    <row r="114" spans="1:20" ht="15" customHeight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v>1.04</v>
      </c>
      <c r="G114" t="s">
        <v>8218</v>
      </c>
      <c r="H114" s="8">
        <v>64.197530864197532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t="s">
        <v>8309</v>
      </c>
      <c r="R114" s="15" t="s">
        <v>8316</v>
      </c>
      <c r="S114" s="15">
        <v>41742.083333333336</v>
      </c>
      <c r="T114" s="16">
        <f t="shared" si="1"/>
        <v>41718.043032407404</v>
      </c>
    </row>
    <row r="115" spans="1:20" ht="15" customHeight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v>1.41</v>
      </c>
      <c r="G115" t="s">
        <v>8218</v>
      </c>
      <c r="H115" s="8">
        <v>90.384615384615387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t="s">
        <v>8309</v>
      </c>
      <c r="R115" s="15" t="s">
        <v>8316</v>
      </c>
      <c r="S115" s="15">
        <v>40761.625</v>
      </c>
      <c r="T115" s="16">
        <f t="shared" si="1"/>
        <v>40753.758425925924</v>
      </c>
    </row>
    <row r="116" spans="1:20" ht="15" customHeight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v>1.0333333333333334</v>
      </c>
      <c r="G116" t="s">
        <v>8218</v>
      </c>
      <c r="H116" s="8">
        <v>88.571428571428569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t="s">
        <v>8309</v>
      </c>
      <c r="R116" s="15" t="s">
        <v>8316</v>
      </c>
      <c r="S116" s="15">
        <v>40921.27416666667</v>
      </c>
      <c r="T116" s="16">
        <f t="shared" si="1"/>
        <v>40861.27416666667</v>
      </c>
    </row>
    <row r="117" spans="1:20" ht="15" customHeight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v>1.4044444444444444</v>
      </c>
      <c r="G117" t="s">
        <v>8218</v>
      </c>
      <c r="H117" s="8">
        <v>28.727272727272727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t="s">
        <v>8309</v>
      </c>
      <c r="R117" s="15" t="s">
        <v>8316</v>
      </c>
      <c r="S117" s="15">
        <v>40943.738935185182</v>
      </c>
      <c r="T117" s="16">
        <f t="shared" si="1"/>
        <v>40918.738935185182</v>
      </c>
    </row>
    <row r="118" spans="1:20" ht="15" customHeight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v>1.1365714285714286</v>
      </c>
      <c r="G118" t="s">
        <v>8218</v>
      </c>
      <c r="H118" s="8">
        <v>69.78947368421052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t="s">
        <v>8309</v>
      </c>
      <c r="R118" s="15" t="s">
        <v>8316</v>
      </c>
      <c r="S118" s="15">
        <v>40641.455497685187</v>
      </c>
      <c r="T118" s="16">
        <f t="shared" si="1"/>
        <v>40595.497164351851</v>
      </c>
    </row>
    <row r="119" spans="1:20" ht="15" customHeight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v>1.0049377777777779</v>
      </c>
      <c r="G119" t="s">
        <v>8218</v>
      </c>
      <c r="H119" s="8">
        <v>167.48962962962963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t="s">
        <v>8309</v>
      </c>
      <c r="R119" s="15" t="s">
        <v>8316</v>
      </c>
      <c r="S119" s="15">
        <v>40338.791666666664</v>
      </c>
      <c r="T119" s="16">
        <f t="shared" si="1"/>
        <v>40248.834999999999</v>
      </c>
    </row>
    <row r="120" spans="1:20" ht="15" customHeight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v>1.1303159999999999</v>
      </c>
      <c r="G120" t="s">
        <v>8218</v>
      </c>
      <c r="H120" s="8">
        <v>144.91230769230768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t="s">
        <v>8309</v>
      </c>
      <c r="R120" s="15" t="s">
        <v>8316</v>
      </c>
      <c r="S120" s="15">
        <v>40753.053657407407</v>
      </c>
      <c r="T120" s="16">
        <f t="shared" si="1"/>
        <v>40723.053657407407</v>
      </c>
    </row>
    <row r="121" spans="1:20" ht="15" customHeight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v>1.0455692307692308</v>
      </c>
      <c r="G121" t="s">
        <v>8218</v>
      </c>
      <c r="H121" s="8">
        <v>91.840540540540545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t="s">
        <v>8309</v>
      </c>
      <c r="R121" s="15" t="s">
        <v>8316</v>
      </c>
      <c r="S121" s="15">
        <v>40768.958333333336</v>
      </c>
      <c r="T121" s="16">
        <f t="shared" si="1"/>
        <v>40739.069282407407</v>
      </c>
    </row>
    <row r="122" spans="1:20" ht="15" customHeight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v>1.4285714285714287E-4</v>
      </c>
      <c r="G122" t="s">
        <v>8219</v>
      </c>
      <c r="H122" s="8">
        <v>10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t="s">
        <v>8309</v>
      </c>
      <c r="R122" s="15" t="s">
        <v>8317</v>
      </c>
      <c r="S122" s="15">
        <v>42646.049849537041</v>
      </c>
      <c r="T122" s="16">
        <f t="shared" si="1"/>
        <v>42616.049849537041</v>
      </c>
    </row>
    <row r="123" spans="1:20" ht="15" customHeight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v>3.3333333333333332E-4</v>
      </c>
      <c r="G123" t="s">
        <v>8219</v>
      </c>
      <c r="H123" s="8">
        <v>1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t="s">
        <v>8309</v>
      </c>
      <c r="R123" s="15" t="s">
        <v>8317</v>
      </c>
      <c r="S123" s="15">
        <v>42112.427777777775</v>
      </c>
      <c r="T123" s="16">
        <f t="shared" si="1"/>
        <v>42096.704976851848</v>
      </c>
    </row>
    <row r="124" spans="1:20" ht="15" customHeight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v>0</v>
      </c>
      <c r="G124" t="s">
        <v>8219</v>
      </c>
      <c r="H124" s="8" t="e">
        <v>#DIV/0!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t="s">
        <v>8309</v>
      </c>
      <c r="R124" s="15" t="s">
        <v>8317</v>
      </c>
      <c r="S124" s="15">
        <v>42653.431793981479</v>
      </c>
      <c r="T124" s="16">
        <f t="shared" si="1"/>
        <v>42593.431793981479</v>
      </c>
    </row>
    <row r="125" spans="1:20" ht="15" customHeight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v>2.7454545454545453E-3</v>
      </c>
      <c r="G125" t="s">
        <v>8219</v>
      </c>
      <c r="H125" s="8">
        <v>25.166666666666668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t="s">
        <v>8309</v>
      </c>
      <c r="R125" s="15" t="s">
        <v>8317</v>
      </c>
      <c r="S125" s="15">
        <v>41940.916666666664</v>
      </c>
      <c r="T125" s="16">
        <f t="shared" si="1"/>
        <v>41904.781990740739</v>
      </c>
    </row>
    <row r="126" spans="1:20" ht="15" customHeight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v>0</v>
      </c>
      <c r="G126" t="s">
        <v>8219</v>
      </c>
      <c r="H126" s="8" t="e">
        <v>#DIV/0!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t="s">
        <v>8309</v>
      </c>
      <c r="R126" s="15" t="s">
        <v>8317</v>
      </c>
      <c r="S126" s="15">
        <v>42139.928726851853</v>
      </c>
      <c r="T126" s="16">
        <f t="shared" si="1"/>
        <v>42114.928726851853</v>
      </c>
    </row>
    <row r="127" spans="1:20" ht="15" customHeight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v>0.14000000000000001</v>
      </c>
      <c r="G127" t="s">
        <v>8219</v>
      </c>
      <c r="H127" s="8">
        <v>11.666666666666666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t="s">
        <v>8309</v>
      </c>
      <c r="R127" s="15" t="s">
        <v>8317</v>
      </c>
      <c r="S127" s="15">
        <v>42769.993981481486</v>
      </c>
      <c r="T127" s="16">
        <f t="shared" si="1"/>
        <v>42709.993981481486</v>
      </c>
    </row>
    <row r="128" spans="1:20" ht="15" customHeight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v>5.5480000000000002E-2</v>
      </c>
      <c r="G128" t="s">
        <v>8219</v>
      </c>
      <c r="H128" s="8">
        <v>106.69230769230769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t="s">
        <v>8309</v>
      </c>
      <c r="R128" s="15" t="s">
        <v>8317</v>
      </c>
      <c r="S128" s="15">
        <v>42166.083333333328</v>
      </c>
      <c r="T128" s="16">
        <f t="shared" si="1"/>
        <v>42135.589548611111</v>
      </c>
    </row>
    <row r="129" spans="1:20" ht="15" customHeight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v>2.375E-2</v>
      </c>
      <c r="G129" t="s">
        <v>8219</v>
      </c>
      <c r="H129" s="8">
        <v>47.5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t="s">
        <v>8309</v>
      </c>
      <c r="R129" s="15" t="s">
        <v>8317</v>
      </c>
      <c r="S129" s="15">
        <v>42097.582650462966</v>
      </c>
      <c r="T129" s="16">
        <f t="shared" si="1"/>
        <v>42067.62431712963</v>
      </c>
    </row>
    <row r="130" spans="1:20" ht="15" customHeight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v>1.8669999999999999E-2</v>
      </c>
      <c r="G130" t="s">
        <v>8219</v>
      </c>
      <c r="H130" s="8">
        <v>311.16666666666669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t="s">
        <v>8309</v>
      </c>
      <c r="R130" s="15" t="s">
        <v>8317</v>
      </c>
      <c r="S130" s="15">
        <v>42663.22792824074</v>
      </c>
      <c r="T130" s="16">
        <f t="shared" si="1"/>
        <v>42628.22792824074</v>
      </c>
    </row>
    <row r="131" spans="1:20" ht="15" customHeight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v>0</v>
      </c>
      <c r="G131" t="s">
        <v>8219</v>
      </c>
      <c r="H131" s="8" t="e">
        <v>#DIV/0!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t="s">
        <v>8309</v>
      </c>
      <c r="R131" s="15" t="s">
        <v>8317</v>
      </c>
      <c r="S131" s="15">
        <v>41942.937303240738</v>
      </c>
      <c r="T131" s="16">
        <f t="shared" ref="T131:T194" si="2">(((L131/60)/60)/24)+DATE(1970,1,1)</f>
        <v>41882.937303240738</v>
      </c>
    </row>
    <row r="132" spans="1:20" ht="15" customHeight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v>0</v>
      </c>
      <c r="G132" t="s">
        <v>8219</v>
      </c>
      <c r="H132" s="8" t="e">
        <v>#DIV/0!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t="s">
        <v>8309</v>
      </c>
      <c r="R132" s="15" t="s">
        <v>8317</v>
      </c>
      <c r="S132" s="15">
        <v>41806.844444444447</v>
      </c>
      <c r="T132" s="16">
        <f t="shared" si="2"/>
        <v>41778.915416666663</v>
      </c>
    </row>
    <row r="133" spans="1:20" ht="15" customHeight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v>0</v>
      </c>
      <c r="G133" t="s">
        <v>8219</v>
      </c>
      <c r="H133" s="8" t="e">
        <v>#DIV/0!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t="s">
        <v>8309</v>
      </c>
      <c r="R133" s="15" t="s">
        <v>8317</v>
      </c>
      <c r="S133" s="15">
        <v>42557</v>
      </c>
      <c r="T133" s="16">
        <f t="shared" si="2"/>
        <v>42541.837511574078</v>
      </c>
    </row>
    <row r="134" spans="1:20" ht="15" customHeight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v>9.5687499999999995E-2</v>
      </c>
      <c r="G134" t="s">
        <v>8219</v>
      </c>
      <c r="H134" s="8">
        <v>94.506172839506178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t="s">
        <v>8309</v>
      </c>
      <c r="R134" s="15" t="s">
        <v>8317</v>
      </c>
      <c r="S134" s="15">
        <v>41950.854247685187</v>
      </c>
      <c r="T134" s="16">
        <f t="shared" si="2"/>
        <v>41905.812581018516</v>
      </c>
    </row>
    <row r="135" spans="1:20" ht="15" customHeight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v>0</v>
      </c>
      <c r="G135" t="s">
        <v>8219</v>
      </c>
      <c r="H135" s="8" t="e">
        <v>#DIV/0!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t="s">
        <v>8309</v>
      </c>
      <c r="R135" s="15" t="s">
        <v>8317</v>
      </c>
      <c r="S135" s="15">
        <v>42521.729861111111</v>
      </c>
      <c r="T135" s="16">
        <f t="shared" si="2"/>
        <v>42491.80768518518</v>
      </c>
    </row>
    <row r="136" spans="1:20" ht="15" customHeight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v>0</v>
      </c>
      <c r="G136" t="s">
        <v>8219</v>
      </c>
      <c r="H136" s="8" t="e">
        <v>#DIV/0!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t="s">
        <v>8309</v>
      </c>
      <c r="R136" s="15" t="s">
        <v>8317</v>
      </c>
      <c r="S136" s="15">
        <v>42251.708333333328</v>
      </c>
      <c r="T136" s="16">
        <f t="shared" si="2"/>
        <v>42221.909930555557</v>
      </c>
    </row>
    <row r="137" spans="1:20" ht="15" customHeight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v>0.13433333333333333</v>
      </c>
      <c r="G137" t="s">
        <v>8219</v>
      </c>
      <c r="H137" s="8">
        <v>80.599999999999994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t="s">
        <v>8309</v>
      </c>
      <c r="R137" s="15" t="s">
        <v>8317</v>
      </c>
      <c r="S137" s="15">
        <v>41821.791666666664</v>
      </c>
      <c r="T137" s="16">
        <f t="shared" si="2"/>
        <v>41788.381909722222</v>
      </c>
    </row>
    <row r="138" spans="1:20" ht="15" customHeight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v>0</v>
      </c>
      <c r="G138" t="s">
        <v>8219</v>
      </c>
      <c r="H138" s="8" t="e">
        <v>#DIV/0!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t="s">
        <v>8309</v>
      </c>
      <c r="R138" s="15" t="s">
        <v>8317</v>
      </c>
      <c r="S138" s="15">
        <v>42140.427777777775</v>
      </c>
      <c r="T138" s="16">
        <f t="shared" si="2"/>
        <v>42096.410115740742</v>
      </c>
    </row>
    <row r="139" spans="1:20" ht="15" customHeight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v>0</v>
      </c>
      <c r="G139" t="s">
        <v>8219</v>
      </c>
      <c r="H139" s="8" t="e">
        <v>#DIV/0!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t="s">
        <v>8309</v>
      </c>
      <c r="R139" s="15" t="s">
        <v>8317</v>
      </c>
      <c r="S139" s="15">
        <v>42289.573993055557</v>
      </c>
      <c r="T139" s="16">
        <f t="shared" si="2"/>
        <v>42239.573993055557</v>
      </c>
    </row>
    <row r="140" spans="1:20" ht="15" customHeight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v>3.1413333333333335E-2</v>
      </c>
      <c r="G140" t="s">
        <v>8219</v>
      </c>
      <c r="H140" s="8">
        <v>81.241379310344826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t="s">
        <v>8309</v>
      </c>
      <c r="R140" s="15" t="s">
        <v>8317</v>
      </c>
      <c r="S140" s="15">
        <v>42217.207638888889</v>
      </c>
      <c r="T140" s="16">
        <f t="shared" si="2"/>
        <v>42186.257418981477</v>
      </c>
    </row>
    <row r="141" spans="1:20" ht="15" customHeight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v>1</v>
      </c>
      <c r="G141" t="s">
        <v>8219</v>
      </c>
      <c r="H141" s="8">
        <v>500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t="s">
        <v>8309</v>
      </c>
      <c r="R141" s="15" t="s">
        <v>8317</v>
      </c>
      <c r="S141" s="15">
        <v>42197.920972222222</v>
      </c>
      <c r="T141" s="16">
        <f t="shared" si="2"/>
        <v>42187.920972222222</v>
      </c>
    </row>
    <row r="142" spans="1:20" ht="15" customHeight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v>0</v>
      </c>
      <c r="G142" t="s">
        <v>8219</v>
      </c>
      <c r="H142" s="8" t="e">
        <v>#DIV/0!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t="s">
        <v>8309</v>
      </c>
      <c r="R142" s="15" t="s">
        <v>8317</v>
      </c>
      <c r="S142" s="15">
        <v>42083.15662037037</v>
      </c>
      <c r="T142" s="16">
        <f t="shared" si="2"/>
        <v>42053.198287037041</v>
      </c>
    </row>
    <row r="143" spans="1:20" ht="15" customHeight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v>0.10775</v>
      </c>
      <c r="G143" t="s">
        <v>8219</v>
      </c>
      <c r="H143" s="8">
        <v>46.178571428571431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t="s">
        <v>8309</v>
      </c>
      <c r="R143" s="15" t="s">
        <v>8317</v>
      </c>
      <c r="S143" s="15">
        <v>42155.153043981481</v>
      </c>
      <c r="T143" s="16">
        <f t="shared" si="2"/>
        <v>42110.153043981481</v>
      </c>
    </row>
    <row r="144" spans="1:20" ht="15" customHeight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v>3.3333333333333335E-3</v>
      </c>
      <c r="G144" t="s">
        <v>8219</v>
      </c>
      <c r="H144" s="8">
        <v>10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t="s">
        <v>8309</v>
      </c>
      <c r="R144" s="15" t="s">
        <v>8317</v>
      </c>
      <c r="S144" s="15">
        <v>41959.934930555552</v>
      </c>
      <c r="T144" s="16">
        <f t="shared" si="2"/>
        <v>41938.893263888887</v>
      </c>
    </row>
    <row r="145" spans="1:20" ht="15" customHeight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v>0</v>
      </c>
      <c r="G145" t="s">
        <v>8219</v>
      </c>
      <c r="H145" s="8" t="e">
        <v>#DIV/0!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t="s">
        <v>8309</v>
      </c>
      <c r="R145" s="15" t="s">
        <v>8317</v>
      </c>
      <c r="S145" s="15">
        <v>42616.246527777781</v>
      </c>
      <c r="T145" s="16">
        <f t="shared" si="2"/>
        <v>42559.064143518524</v>
      </c>
    </row>
    <row r="146" spans="1:20" ht="15" customHeight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v>0.27600000000000002</v>
      </c>
      <c r="G146" t="s">
        <v>8219</v>
      </c>
      <c r="H146" s="8">
        <v>55.945945945945944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t="s">
        <v>8309</v>
      </c>
      <c r="R146" s="15" t="s">
        <v>8317</v>
      </c>
      <c r="S146" s="15">
        <v>42107.72074074074</v>
      </c>
      <c r="T146" s="16">
        <f t="shared" si="2"/>
        <v>42047.762407407412</v>
      </c>
    </row>
    <row r="147" spans="1:20" ht="15" customHeight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v>7.5111111111111115E-2</v>
      </c>
      <c r="G147" t="s">
        <v>8219</v>
      </c>
      <c r="H147" s="8">
        <v>37.555555555555557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t="s">
        <v>8309</v>
      </c>
      <c r="R147" s="15" t="s">
        <v>8317</v>
      </c>
      <c r="S147" s="15">
        <v>42227.542268518519</v>
      </c>
      <c r="T147" s="16">
        <f t="shared" si="2"/>
        <v>42200.542268518519</v>
      </c>
    </row>
    <row r="148" spans="1:20" ht="15" customHeight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v>5.7499999999999999E-3</v>
      </c>
      <c r="G148" t="s">
        <v>8219</v>
      </c>
      <c r="H148" s="8">
        <v>38.333333333333336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t="s">
        <v>8309</v>
      </c>
      <c r="R148" s="15" t="s">
        <v>8317</v>
      </c>
      <c r="S148" s="15">
        <v>42753.016180555554</v>
      </c>
      <c r="T148" s="16">
        <f t="shared" si="2"/>
        <v>42693.016180555554</v>
      </c>
    </row>
    <row r="149" spans="1:20" ht="15" customHeight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v>0</v>
      </c>
      <c r="G149" t="s">
        <v>8219</v>
      </c>
      <c r="H149" s="8" t="e">
        <v>#DIV/0!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t="s">
        <v>8309</v>
      </c>
      <c r="R149" s="15" t="s">
        <v>8317</v>
      </c>
      <c r="S149" s="15">
        <v>42012.762499999997</v>
      </c>
      <c r="T149" s="16">
        <f t="shared" si="2"/>
        <v>41969.767824074079</v>
      </c>
    </row>
    <row r="150" spans="1:20" ht="15" customHeight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v>8.0000000000000004E-4</v>
      </c>
      <c r="G150" t="s">
        <v>8219</v>
      </c>
      <c r="H150" s="8">
        <v>20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t="s">
        <v>8309</v>
      </c>
      <c r="R150" s="15" t="s">
        <v>8317</v>
      </c>
      <c r="S150" s="15">
        <v>42427.281666666662</v>
      </c>
      <c r="T150" s="16">
        <f t="shared" si="2"/>
        <v>42397.281666666662</v>
      </c>
    </row>
    <row r="151" spans="1:20" ht="15" customHeight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v>9.1999999999999998E-3</v>
      </c>
      <c r="G151" t="s">
        <v>8219</v>
      </c>
      <c r="H151" s="8">
        <v>15.333333333333334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t="s">
        <v>8309</v>
      </c>
      <c r="R151" s="15" t="s">
        <v>8317</v>
      </c>
      <c r="S151" s="15">
        <v>41998.333333333328</v>
      </c>
      <c r="T151" s="16">
        <f t="shared" si="2"/>
        <v>41968.172106481477</v>
      </c>
    </row>
    <row r="152" spans="1:20" ht="15" customHeight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v>0.23163076923076922</v>
      </c>
      <c r="G152" t="s">
        <v>8219</v>
      </c>
      <c r="H152" s="8">
        <v>449.43283582089555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t="s">
        <v>8309</v>
      </c>
      <c r="R152" s="15" t="s">
        <v>8317</v>
      </c>
      <c r="S152" s="15">
        <v>42150.161828703705</v>
      </c>
      <c r="T152" s="16">
        <f t="shared" si="2"/>
        <v>42090.161828703705</v>
      </c>
    </row>
    <row r="153" spans="1:20" ht="15" customHeight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v>5.5999999999999995E-4</v>
      </c>
      <c r="G153" t="s">
        <v>8219</v>
      </c>
      <c r="H153" s="8">
        <v>28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t="s">
        <v>8309</v>
      </c>
      <c r="R153" s="15" t="s">
        <v>8317</v>
      </c>
      <c r="S153" s="15">
        <v>42173.550821759258</v>
      </c>
      <c r="T153" s="16">
        <f t="shared" si="2"/>
        <v>42113.550821759258</v>
      </c>
    </row>
    <row r="154" spans="1:20" ht="15" customHeight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v>7.8947368421052633E-5</v>
      </c>
      <c r="G154" t="s">
        <v>8219</v>
      </c>
      <c r="H154" s="8">
        <v>15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t="s">
        <v>8309</v>
      </c>
      <c r="R154" s="15" t="s">
        <v>8317</v>
      </c>
      <c r="S154" s="15">
        <v>41905.077546296299</v>
      </c>
      <c r="T154" s="16">
        <f t="shared" si="2"/>
        <v>41875.077546296299</v>
      </c>
    </row>
    <row r="155" spans="1:20" ht="15" customHeight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v>7.1799999999999998E-3</v>
      </c>
      <c r="G155" t="s">
        <v>8219</v>
      </c>
      <c r="H155" s="8">
        <v>35.9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t="s">
        <v>8309</v>
      </c>
      <c r="R155" s="15" t="s">
        <v>8317</v>
      </c>
      <c r="S155" s="15">
        <v>41975.627824074079</v>
      </c>
      <c r="T155" s="16">
        <f t="shared" si="2"/>
        <v>41933.586157407408</v>
      </c>
    </row>
    <row r="156" spans="1:20" ht="15" customHeight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v>2.6666666666666668E-2</v>
      </c>
      <c r="G156" t="s">
        <v>8219</v>
      </c>
      <c r="H156" s="8">
        <v>13.333333333333334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t="s">
        <v>8309</v>
      </c>
      <c r="R156" s="15" t="s">
        <v>8317</v>
      </c>
      <c r="S156" s="15">
        <v>42158.547395833331</v>
      </c>
      <c r="T156" s="16">
        <f t="shared" si="2"/>
        <v>42115.547395833331</v>
      </c>
    </row>
    <row r="157" spans="1:20" ht="15" customHeight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v>6.0000000000000002E-5</v>
      </c>
      <c r="G157" t="s">
        <v>8219</v>
      </c>
      <c r="H157" s="8">
        <v>20.25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t="s">
        <v>8309</v>
      </c>
      <c r="R157" s="15" t="s">
        <v>8317</v>
      </c>
      <c r="S157" s="15">
        <v>42208.559432870374</v>
      </c>
      <c r="T157" s="16">
        <f t="shared" si="2"/>
        <v>42168.559432870374</v>
      </c>
    </row>
    <row r="158" spans="1:20" ht="15" customHeight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v>5.0999999999999997E-2</v>
      </c>
      <c r="G158" t="s">
        <v>8219</v>
      </c>
      <c r="H158" s="8">
        <v>119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t="s">
        <v>8309</v>
      </c>
      <c r="R158" s="15" t="s">
        <v>8317</v>
      </c>
      <c r="S158" s="15">
        <v>41854.124953703707</v>
      </c>
      <c r="T158" s="16">
        <f t="shared" si="2"/>
        <v>41794.124953703707</v>
      </c>
    </row>
    <row r="159" spans="1:20" ht="15" customHeight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v>2.671118530884808E-3</v>
      </c>
      <c r="G159" t="s">
        <v>8219</v>
      </c>
      <c r="H159" s="8">
        <v>4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t="s">
        <v>8309</v>
      </c>
      <c r="R159" s="15" t="s">
        <v>8317</v>
      </c>
      <c r="S159" s="15">
        <v>42426.911712962959</v>
      </c>
      <c r="T159" s="16">
        <f t="shared" si="2"/>
        <v>42396.911712962959</v>
      </c>
    </row>
    <row r="160" spans="1:20" ht="15" customHeight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v>0</v>
      </c>
      <c r="G160" t="s">
        <v>8219</v>
      </c>
      <c r="H160" s="8" t="e">
        <v>#DIV/0!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t="s">
        <v>8309</v>
      </c>
      <c r="R160" s="15" t="s">
        <v>8317</v>
      </c>
      <c r="S160" s="15">
        <v>41934.07671296296</v>
      </c>
      <c r="T160" s="16">
        <f t="shared" si="2"/>
        <v>41904.07671296296</v>
      </c>
    </row>
    <row r="161" spans="1:20" ht="15" customHeight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v>2.0000000000000002E-5</v>
      </c>
      <c r="G161" t="s">
        <v>8219</v>
      </c>
      <c r="H161" s="8">
        <v>10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t="s">
        <v>8309</v>
      </c>
      <c r="R161" s="15" t="s">
        <v>8317</v>
      </c>
      <c r="S161" s="15">
        <v>42554.434548611112</v>
      </c>
      <c r="T161" s="16">
        <f t="shared" si="2"/>
        <v>42514.434548611112</v>
      </c>
    </row>
    <row r="162" spans="1:20" ht="15" customHeight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v>0</v>
      </c>
      <c r="G162" t="s">
        <v>8220</v>
      </c>
      <c r="H162" s="8" t="e">
        <v>#DIV/0!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t="s">
        <v>8309</v>
      </c>
      <c r="R162" s="15" t="s">
        <v>8318</v>
      </c>
      <c r="S162" s="15">
        <v>42231.913090277783</v>
      </c>
      <c r="T162" s="16">
        <f t="shared" si="2"/>
        <v>42171.913090277783</v>
      </c>
    </row>
    <row r="163" spans="1:20" ht="15" customHeight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v>1E-4</v>
      </c>
      <c r="G163" t="s">
        <v>8220</v>
      </c>
      <c r="H163" s="8">
        <v>5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t="s">
        <v>8309</v>
      </c>
      <c r="R163" s="15" t="s">
        <v>8318</v>
      </c>
      <c r="S163" s="15">
        <v>41822.687442129631</v>
      </c>
      <c r="T163" s="16">
        <f t="shared" si="2"/>
        <v>41792.687442129631</v>
      </c>
    </row>
    <row r="164" spans="1:20" ht="15" customHeight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v>0.15535714285714286</v>
      </c>
      <c r="G164" t="s">
        <v>8220</v>
      </c>
      <c r="H164" s="8">
        <v>43.5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t="s">
        <v>8309</v>
      </c>
      <c r="R164" s="15" t="s">
        <v>8318</v>
      </c>
      <c r="S164" s="15">
        <v>41867.987500000003</v>
      </c>
      <c r="T164" s="16">
        <f t="shared" si="2"/>
        <v>41835.126805555556</v>
      </c>
    </row>
    <row r="165" spans="1:20" ht="15" customHeight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v>0</v>
      </c>
      <c r="G165" t="s">
        <v>8220</v>
      </c>
      <c r="H165" s="8" t="e">
        <v>#DIV/0!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t="s">
        <v>8309</v>
      </c>
      <c r="R165" s="15" t="s">
        <v>8318</v>
      </c>
      <c r="S165" s="15">
        <v>42278</v>
      </c>
      <c r="T165" s="16">
        <f t="shared" si="2"/>
        <v>42243.961273148147</v>
      </c>
    </row>
    <row r="166" spans="1:20" ht="15" customHeight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v>5.3333333333333332E-3</v>
      </c>
      <c r="G166" t="s">
        <v>8220</v>
      </c>
      <c r="H166" s="8">
        <v>91.428571428571431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t="s">
        <v>8309</v>
      </c>
      <c r="R166" s="15" t="s">
        <v>8318</v>
      </c>
      <c r="S166" s="15">
        <v>41901.762743055559</v>
      </c>
      <c r="T166" s="16">
        <f t="shared" si="2"/>
        <v>41841.762743055559</v>
      </c>
    </row>
    <row r="167" spans="1:20" ht="15" customHeight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v>0</v>
      </c>
      <c r="G167" t="s">
        <v>8220</v>
      </c>
      <c r="H167" s="8" t="e">
        <v>#DIV/0!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t="s">
        <v>8309</v>
      </c>
      <c r="R167" s="15" t="s">
        <v>8318</v>
      </c>
      <c r="S167" s="15">
        <v>42381.658842592587</v>
      </c>
      <c r="T167" s="16">
        <f t="shared" si="2"/>
        <v>42351.658842592587</v>
      </c>
    </row>
    <row r="168" spans="1:20" ht="15" customHeight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v>0.6</v>
      </c>
      <c r="G168" t="s">
        <v>8220</v>
      </c>
      <c r="H168" s="8">
        <v>3000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t="s">
        <v>8309</v>
      </c>
      <c r="R168" s="15" t="s">
        <v>8318</v>
      </c>
      <c r="S168" s="15">
        <v>42751.075949074075</v>
      </c>
      <c r="T168" s="16">
        <f t="shared" si="2"/>
        <v>42721.075949074075</v>
      </c>
    </row>
    <row r="169" spans="1:20" ht="15" customHeight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v>1E-4</v>
      </c>
      <c r="G169" t="s">
        <v>8220</v>
      </c>
      <c r="H169" s="8">
        <v>5.5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t="s">
        <v>8309</v>
      </c>
      <c r="R169" s="15" t="s">
        <v>8318</v>
      </c>
      <c r="S169" s="15">
        <v>42220.927488425921</v>
      </c>
      <c r="T169" s="16">
        <f t="shared" si="2"/>
        <v>42160.927488425921</v>
      </c>
    </row>
    <row r="170" spans="1:20" ht="15" customHeight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v>4.0625000000000001E-2</v>
      </c>
      <c r="G170" t="s">
        <v>8220</v>
      </c>
      <c r="H170" s="8">
        <v>108.33333333333333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t="s">
        <v>8309</v>
      </c>
      <c r="R170" s="15" t="s">
        <v>8318</v>
      </c>
      <c r="S170" s="15">
        <v>42082.793634259258</v>
      </c>
      <c r="T170" s="16">
        <f t="shared" si="2"/>
        <v>42052.83530092593</v>
      </c>
    </row>
    <row r="171" spans="1:20" ht="15" customHeight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v>0.224</v>
      </c>
      <c r="G171" t="s">
        <v>8220</v>
      </c>
      <c r="H171" s="8">
        <v>56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t="s">
        <v>8309</v>
      </c>
      <c r="R171" s="15" t="s">
        <v>8318</v>
      </c>
      <c r="S171" s="15">
        <v>41930.505312499998</v>
      </c>
      <c r="T171" s="16">
        <f t="shared" si="2"/>
        <v>41900.505312499998</v>
      </c>
    </row>
    <row r="172" spans="1:20" ht="15" customHeight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v>3.2500000000000001E-2</v>
      </c>
      <c r="G172" t="s">
        <v>8220</v>
      </c>
      <c r="H172" s="8">
        <v>32.5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t="s">
        <v>8309</v>
      </c>
      <c r="R172" s="15" t="s">
        <v>8318</v>
      </c>
      <c r="S172" s="15">
        <v>42246.227777777778</v>
      </c>
      <c r="T172" s="16">
        <f t="shared" si="2"/>
        <v>42216.977812500001</v>
      </c>
    </row>
    <row r="173" spans="1:20" ht="15" customHeight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v>2.0000000000000002E-5</v>
      </c>
      <c r="G173" t="s">
        <v>8220</v>
      </c>
      <c r="H173" s="8">
        <v>1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t="s">
        <v>8309</v>
      </c>
      <c r="R173" s="15" t="s">
        <v>8318</v>
      </c>
      <c r="S173" s="15">
        <v>42594.180717592593</v>
      </c>
      <c r="T173" s="16">
        <f t="shared" si="2"/>
        <v>42534.180717592593</v>
      </c>
    </row>
    <row r="174" spans="1:20" ht="15" customHeight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v>0</v>
      </c>
      <c r="G174" t="s">
        <v>8220</v>
      </c>
      <c r="H174" s="8" t="e">
        <v>#DIV/0!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t="s">
        <v>8309</v>
      </c>
      <c r="R174" s="15" t="s">
        <v>8318</v>
      </c>
      <c r="S174" s="15">
        <v>42082.353275462956</v>
      </c>
      <c r="T174" s="16">
        <f t="shared" si="2"/>
        <v>42047.394942129627</v>
      </c>
    </row>
    <row r="175" spans="1:20" ht="15" customHeight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v>0</v>
      </c>
      <c r="G175" t="s">
        <v>8220</v>
      </c>
      <c r="H175" s="8" t="e">
        <v>#DIV/0!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t="s">
        <v>8309</v>
      </c>
      <c r="R175" s="15" t="s">
        <v>8318</v>
      </c>
      <c r="S175" s="15">
        <v>42063.573009259257</v>
      </c>
      <c r="T175" s="16">
        <f t="shared" si="2"/>
        <v>42033.573009259257</v>
      </c>
    </row>
    <row r="176" spans="1:20" ht="15" customHeight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v>0</v>
      </c>
      <c r="G176" t="s">
        <v>8220</v>
      </c>
      <c r="H176" s="8" t="e">
        <v>#DIV/0!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t="s">
        <v>8309</v>
      </c>
      <c r="R176" s="15" t="s">
        <v>8318</v>
      </c>
      <c r="S176" s="15">
        <v>42132.758981481486</v>
      </c>
      <c r="T176" s="16">
        <f t="shared" si="2"/>
        <v>42072.758981481486</v>
      </c>
    </row>
    <row r="177" spans="1:20" ht="15" customHeight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v>6.4850000000000005E-2</v>
      </c>
      <c r="G177" t="s">
        <v>8220</v>
      </c>
      <c r="H177" s="8">
        <v>49.884615384615387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t="s">
        <v>8309</v>
      </c>
      <c r="R177" s="15" t="s">
        <v>8318</v>
      </c>
      <c r="S177" s="15">
        <v>41880.777905092589</v>
      </c>
      <c r="T177" s="16">
        <f t="shared" si="2"/>
        <v>41855.777905092589</v>
      </c>
    </row>
    <row r="178" spans="1:20" ht="15" customHeight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v>0</v>
      </c>
      <c r="G178" t="s">
        <v>8220</v>
      </c>
      <c r="H178" s="8" t="e">
        <v>#DIV/0!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t="s">
        <v>8309</v>
      </c>
      <c r="R178" s="15" t="s">
        <v>8318</v>
      </c>
      <c r="S178" s="15">
        <v>42221.824062500003</v>
      </c>
      <c r="T178" s="16">
        <f t="shared" si="2"/>
        <v>42191.824062500003</v>
      </c>
    </row>
    <row r="179" spans="1:20" ht="15" customHeight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v>0.4</v>
      </c>
      <c r="G179" t="s">
        <v>8220</v>
      </c>
      <c r="H179" s="8">
        <v>25.714285714285715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t="s">
        <v>8309</v>
      </c>
      <c r="R179" s="15" t="s">
        <v>8318</v>
      </c>
      <c r="S179" s="15">
        <v>42087.00608796296</v>
      </c>
      <c r="T179" s="16">
        <f t="shared" si="2"/>
        <v>42070.047754629632</v>
      </c>
    </row>
    <row r="180" spans="1:20" ht="15" customHeight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v>0</v>
      </c>
      <c r="G180" t="s">
        <v>8220</v>
      </c>
      <c r="H180" s="8" t="e">
        <v>#DIV/0!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t="s">
        <v>8309</v>
      </c>
      <c r="R180" s="15" t="s">
        <v>8318</v>
      </c>
      <c r="S180" s="15">
        <v>42334.997048611112</v>
      </c>
      <c r="T180" s="16">
        <f t="shared" si="2"/>
        <v>42304.955381944441</v>
      </c>
    </row>
    <row r="181" spans="1:20" ht="15" customHeight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v>0.2</v>
      </c>
      <c r="G181" t="s">
        <v>8220</v>
      </c>
      <c r="H181" s="8">
        <v>100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t="s">
        <v>8309</v>
      </c>
      <c r="R181" s="15" t="s">
        <v>8318</v>
      </c>
      <c r="S181" s="15">
        <v>42433.080497685187</v>
      </c>
      <c r="T181" s="16">
        <f t="shared" si="2"/>
        <v>42403.080497685187</v>
      </c>
    </row>
    <row r="182" spans="1:20" ht="15" customHeight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v>0.33416666666666667</v>
      </c>
      <c r="G182" t="s">
        <v>8220</v>
      </c>
      <c r="H182" s="8">
        <v>30.846153846153847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t="s">
        <v>8309</v>
      </c>
      <c r="R182" s="15" t="s">
        <v>8318</v>
      </c>
      <c r="S182" s="15">
        <v>42107.791666666672</v>
      </c>
      <c r="T182" s="16">
        <f t="shared" si="2"/>
        <v>42067.991238425922</v>
      </c>
    </row>
    <row r="183" spans="1:20" ht="15" customHeight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v>0.21092608822670172</v>
      </c>
      <c r="G183" t="s">
        <v>8220</v>
      </c>
      <c r="H183" s="8">
        <v>180.5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t="s">
        <v>8309</v>
      </c>
      <c r="R183" s="15" t="s">
        <v>8318</v>
      </c>
      <c r="S183" s="15">
        <v>42177.741840277777</v>
      </c>
      <c r="T183" s="16">
        <f t="shared" si="2"/>
        <v>42147.741840277777</v>
      </c>
    </row>
    <row r="184" spans="1:20" ht="15" customHeight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v>0</v>
      </c>
      <c r="G184" t="s">
        <v>8220</v>
      </c>
      <c r="H184" s="8" t="e">
        <v>#DIV/0!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t="s">
        <v>8309</v>
      </c>
      <c r="R184" s="15" t="s">
        <v>8318</v>
      </c>
      <c r="S184" s="15">
        <v>42742.011944444443</v>
      </c>
      <c r="T184" s="16">
        <f t="shared" si="2"/>
        <v>42712.011944444443</v>
      </c>
    </row>
    <row r="185" spans="1:20" ht="15" customHeight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v>0.35855999999999999</v>
      </c>
      <c r="G185" t="s">
        <v>8220</v>
      </c>
      <c r="H185" s="8">
        <v>373.5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t="s">
        <v>8309</v>
      </c>
      <c r="R185" s="15" t="s">
        <v>8318</v>
      </c>
      <c r="S185" s="15">
        <v>41969.851967592593</v>
      </c>
      <c r="T185" s="16">
        <f t="shared" si="2"/>
        <v>41939.810300925928</v>
      </c>
    </row>
    <row r="186" spans="1:20" ht="15" customHeight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v>3.4000000000000002E-2</v>
      </c>
      <c r="G186" t="s">
        <v>8220</v>
      </c>
      <c r="H186" s="8">
        <v>25.5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t="s">
        <v>8309</v>
      </c>
      <c r="R186" s="15" t="s">
        <v>8318</v>
      </c>
      <c r="S186" s="15">
        <v>41883.165972222225</v>
      </c>
      <c r="T186" s="16">
        <f t="shared" si="2"/>
        <v>41825.791226851856</v>
      </c>
    </row>
    <row r="187" spans="1:20" ht="15" customHeight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v>5.5E-2</v>
      </c>
      <c r="G187" t="s">
        <v>8220</v>
      </c>
      <c r="H187" s="8">
        <v>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t="s">
        <v>8309</v>
      </c>
      <c r="R187" s="15" t="s">
        <v>8318</v>
      </c>
      <c r="S187" s="15">
        <v>42600.91133101852</v>
      </c>
      <c r="T187" s="16">
        <f t="shared" si="2"/>
        <v>42570.91133101852</v>
      </c>
    </row>
    <row r="188" spans="1:20" ht="15" customHeight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v>0</v>
      </c>
      <c r="G188" t="s">
        <v>8220</v>
      </c>
      <c r="H188" s="8" t="e">
        <v>#DIV/0!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t="s">
        <v>8309</v>
      </c>
      <c r="R188" s="15" t="s">
        <v>8318</v>
      </c>
      <c r="S188" s="15">
        <v>42797.833333333328</v>
      </c>
      <c r="T188" s="16">
        <f t="shared" si="2"/>
        <v>42767.812893518523</v>
      </c>
    </row>
    <row r="189" spans="1:20" ht="15" customHeight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v>0.16</v>
      </c>
      <c r="G189" t="s">
        <v>8220</v>
      </c>
      <c r="H189" s="8">
        <v>160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t="s">
        <v>8309</v>
      </c>
      <c r="R189" s="15" t="s">
        <v>8318</v>
      </c>
      <c r="S189" s="15">
        <v>42206.290972222225</v>
      </c>
      <c r="T189" s="16">
        <f t="shared" si="2"/>
        <v>42182.234456018516</v>
      </c>
    </row>
    <row r="190" spans="1:20" ht="15" customHeight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v>0</v>
      </c>
      <c r="G190" t="s">
        <v>8220</v>
      </c>
      <c r="H190" s="8" t="e">
        <v>#DIV/0!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t="s">
        <v>8309</v>
      </c>
      <c r="R190" s="15" t="s">
        <v>8318</v>
      </c>
      <c r="S190" s="15">
        <v>41887.18304398148</v>
      </c>
      <c r="T190" s="16">
        <f t="shared" si="2"/>
        <v>41857.18304398148</v>
      </c>
    </row>
    <row r="191" spans="1:20" ht="15" customHeight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v>6.8999999999999997E-4</v>
      </c>
      <c r="G191" t="s">
        <v>8220</v>
      </c>
      <c r="H191" s="8">
        <v>69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t="s">
        <v>8309</v>
      </c>
      <c r="R191" s="15" t="s">
        <v>8318</v>
      </c>
      <c r="S191" s="15">
        <v>42616.690706018519</v>
      </c>
      <c r="T191" s="16">
        <f t="shared" si="2"/>
        <v>42556.690706018519</v>
      </c>
    </row>
    <row r="192" spans="1:20" ht="15" customHeight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v>4.1666666666666666E-3</v>
      </c>
      <c r="G192" t="s">
        <v>8220</v>
      </c>
      <c r="H192" s="8">
        <v>50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t="s">
        <v>8309</v>
      </c>
      <c r="R192" s="15" t="s">
        <v>8318</v>
      </c>
      <c r="S192" s="15">
        <v>42537.650995370372</v>
      </c>
      <c r="T192" s="16">
        <f t="shared" si="2"/>
        <v>42527.650995370372</v>
      </c>
    </row>
    <row r="193" spans="1:20" ht="15" customHeight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v>0.05</v>
      </c>
      <c r="G193" t="s">
        <v>8220</v>
      </c>
      <c r="H193" s="8">
        <v>83.333333333333329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t="s">
        <v>8309</v>
      </c>
      <c r="R193" s="15" t="s">
        <v>8318</v>
      </c>
      <c r="S193" s="15">
        <v>42279.441412037035</v>
      </c>
      <c r="T193" s="16">
        <f t="shared" si="2"/>
        <v>42239.441412037035</v>
      </c>
    </row>
    <row r="194" spans="1:20" ht="15" customHeight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v>1.7E-5</v>
      </c>
      <c r="G194" t="s">
        <v>8220</v>
      </c>
      <c r="H194" s="8">
        <v>5.666666666666667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t="s">
        <v>8309</v>
      </c>
      <c r="R194" s="15" t="s">
        <v>8318</v>
      </c>
      <c r="S194" s="15">
        <v>41929.792037037041</v>
      </c>
      <c r="T194" s="16">
        <f t="shared" si="2"/>
        <v>41899.792037037041</v>
      </c>
    </row>
    <row r="195" spans="1:20" ht="15" customHeight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v>0</v>
      </c>
      <c r="G195" t="s">
        <v>8220</v>
      </c>
      <c r="H195" s="8" t="e">
        <v>#DIV/0!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t="s">
        <v>8309</v>
      </c>
      <c r="R195" s="15" t="s">
        <v>8318</v>
      </c>
      <c r="S195" s="15">
        <v>41971.976458333331</v>
      </c>
      <c r="T195" s="16">
        <f t="shared" ref="T195:T258" si="3">(((L195/60)/60)/24)+DATE(1970,1,1)</f>
        <v>41911.934791666667</v>
      </c>
    </row>
    <row r="196" spans="1:20" ht="15" customHeight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v>1.1999999999999999E-3</v>
      </c>
      <c r="G196" t="s">
        <v>8220</v>
      </c>
      <c r="H196" s="8">
        <v>1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t="s">
        <v>8309</v>
      </c>
      <c r="R196" s="15" t="s">
        <v>8318</v>
      </c>
      <c r="S196" s="15">
        <v>42435.996886574074</v>
      </c>
      <c r="T196" s="16">
        <f t="shared" si="3"/>
        <v>42375.996886574074</v>
      </c>
    </row>
    <row r="197" spans="1:20" ht="15" customHeight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v>0</v>
      </c>
      <c r="G197" t="s">
        <v>8220</v>
      </c>
      <c r="H197" s="8" t="e">
        <v>#DIV/0!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t="s">
        <v>8309</v>
      </c>
      <c r="R197" s="15" t="s">
        <v>8318</v>
      </c>
      <c r="S197" s="15">
        <v>42195.67050925926</v>
      </c>
      <c r="T197" s="16">
        <f t="shared" si="3"/>
        <v>42135.67050925926</v>
      </c>
    </row>
    <row r="198" spans="1:20" ht="15" customHeight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v>0.41857142857142859</v>
      </c>
      <c r="G198" t="s">
        <v>8220</v>
      </c>
      <c r="H198" s="8">
        <v>77.10526315789474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t="s">
        <v>8309</v>
      </c>
      <c r="R198" s="15" t="s">
        <v>8318</v>
      </c>
      <c r="S198" s="15">
        <v>42287.875</v>
      </c>
      <c r="T198" s="16">
        <f t="shared" si="3"/>
        <v>42259.542800925927</v>
      </c>
    </row>
    <row r="199" spans="1:20" ht="15" customHeight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v>0.1048</v>
      </c>
      <c r="G199" t="s">
        <v>8220</v>
      </c>
      <c r="H199" s="8">
        <v>32.75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t="s">
        <v>8309</v>
      </c>
      <c r="R199" s="15" t="s">
        <v>8318</v>
      </c>
      <c r="S199" s="15">
        <v>42783.875</v>
      </c>
      <c r="T199" s="16">
        <f t="shared" si="3"/>
        <v>42741.848379629635</v>
      </c>
    </row>
    <row r="200" spans="1:20" ht="15" customHeight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v>1.116E-2</v>
      </c>
      <c r="G200" t="s">
        <v>8220</v>
      </c>
      <c r="H200" s="8">
        <v>46.5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t="s">
        <v>8309</v>
      </c>
      <c r="R200" s="15" t="s">
        <v>8318</v>
      </c>
      <c r="S200" s="15">
        <v>41917.383356481485</v>
      </c>
      <c r="T200" s="16">
        <f t="shared" si="3"/>
        <v>41887.383356481485</v>
      </c>
    </row>
    <row r="201" spans="1:20" ht="15" customHeight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v>0</v>
      </c>
      <c r="G201" t="s">
        <v>8220</v>
      </c>
      <c r="H201" s="8" t="e">
        <v>#DIV/0!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t="s">
        <v>8309</v>
      </c>
      <c r="R201" s="15" t="s">
        <v>8318</v>
      </c>
      <c r="S201" s="15">
        <v>42614.123865740738</v>
      </c>
      <c r="T201" s="16">
        <f t="shared" si="3"/>
        <v>42584.123865740738</v>
      </c>
    </row>
    <row r="202" spans="1:20" ht="15" customHeight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v>0.26192500000000002</v>
      </c>
      <c r="G202" t="s">
        <v>8220</v>
      </c>
      <c r="H202" s="8">
        <v>87.308333333333337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t="s">
        <v>8309</v>
      </c>
      <c r="R202" s="15" t="s">
        <v>8318</v>
      </c>
      <c r="S202" s="15">
        <v>41897.083368055559</v>
      </c>
      <c r="T202" s="16">
        <f t="shared" si="3"/>
        <v>41867.083368055559</v>
      </c>
    </row>
    <row r="203" spans="1:20" ht="15" customHeight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v>0.58461538461538465</v>
      </c>
      <c r="G203" t="s">
        <v>8220</v>
      </c>
      <c r="H203" s="8">
        <v>54.285714285714285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t="s">
        <v>8309</v>
      </c>
      <c r="R203" s="15" t="s">
        <v>8318</v>
      </c>
      <c r="S203" s="15">
        <v>42043.818622685183</v>
      </c>
      <c r="T203" s="16">
        <f t="shared" si="3"/>
        <v>42023.818622685183</v>
      </c>
    </row>
    <row r="204" spans="1:20" ht="15" customHeight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v>0</v>
      </c>
      <c r="G204" t="s">
        <v>8220</v>
      </c>
      <c r="H204" s="8" t="e">
        <v>#DIV/0!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t="s">
        <v>8309</v>
      </c>
      <c r="R204" s="15" t="s">
        <v>8318</v>
      </c>
      <c r="S204" s="15">
        <v>42285.874305555553</v>
      </c>
      <c r="T204" s="16">
        <f t="shared" si="3"/>
        <v>42255.927824074075</v>
      </c>
    </row>
    <row r="205" spans="1:20" ht="15" customHeight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v>0.2984</v>
      </c>
      <c r="G205" t="s">
        <v>8220</v>
      </c>
      <c r="H205" s="8">
        <v>93.25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t="s">
        <v>8309</v>
      </c>
      <c r="R205" s="15" t="s">
        <v>8318</v>
      </c>
      <c r="S205" s="15">
        <v>42033.847962962958</v>
      </c>
      <c r="T205" s="16">
        <f t="shared" si="3"/>
        <v>41973.847962962958</v>
      </c>
    </row>
    <row r="206" spans="1:20" ht="15" customHeight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v>0.50721666666666665</v>
      </c>
      <c r="G206" t="s">
        <v>8220</v>
      </c>
      <c r="H206" s="8">
        <v>117.68368136117556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t="s">
        <v>8309</v>
      </c>
      <c r="R206" s="15" t="s">
        <v>8318</v>
      </c>
      <c r="S206" s="15">
        <v>42586.583368055552</v>
      </c>
      <c r="T206" s="16">
        <f t="shared" si="3"/>
        <v>42556.583368055552</v>
      </c>
    </row>
    <row r="207" spans="1:20" ht="15" customHeight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v>0.16250000000000001</v>
      </c>
      <c r="G207" t="s">
        <v>8220</v>
      </c>
      <c r="H207" s="8">
        <v>76.470588235294116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t="s">
        <v>8309</v>
      </c>
      <c r="R207" s="15" t="s">
        <v>8318</v>
      </c>
      <c r="S207" s="15">
        <v>42283.632199074069</v>
      </c>
      <c r="T207" s="16">
        <f t="shared" si="3"/>
        <v>42248.632199074069</v>
      </c>
    </row>
    <row r="208" spans="1:20" ht="15" customHeight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v>0</v>
      </c>
      <c r="G208" t="s">
        <v>8220</v>
      </c>
      <c r="H208" s="8" t="e">
        <v>#DIV/0!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t="s">
        <v>8309</v>
      </c>
      <c r="R208" s="15" t="s">
        <v>8318</v>
      </c>
      <c r="S208" s="15">
        <v>42588.004432870366</v>
      </c>
      <c r="T208" s="16">
        <f t="shared" si="3"/>
        <v>42567.004432870366</v>
      </c>
    </row>
    <row r="209" spans="1:20" ht="15" customHeight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v>0.15214285714285714</v>
      </c>
      <c r="G209" t="s">
        <v>8220</v>
      </c>
      <c r="H209" s="8">
        <v>163.84615384615384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t="s">
        <v>8309</v>
      </c>
      <c r="R209" s="15" t="s">
        <v>8318</v>
      </c>
      <c r="S209" s="15">
        <v>42008.197199074071</v>
      </c>
      <c r="T209" s="16">
        <f t="shared" si="3"/>
        <v>41978.197199074071</v>
      </c>
    </row>
    <row r="210" spans="1:20" ht="15" customHeight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v>0</v>
      </c>
      <c r="G210" t="s">
        <v>8220</v>
      </c>
      <c r="H210" s="8" t="e">
        <v>#DIV/0!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t="s">
        <v>8309</v>
      </c>
      <c r="R210" s="15" t="s">
        <v>8318</v>
      </c>
      <c r="S210" s="15">
        <v>41989.369988425926</v>
      </c>
      <c r="T210" s="16">
        <f t="shared" si="3"/>
        <v>41959.369988425926</v>
      </c>
    </row>
    <row r="211" spans="1:20" ht="15" customHeight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v>0</v>
      </c>
      <c r="G211" t="s">
        <v>8220</v>
      </c>
      <c r="H211" s="8" t="e">
        <v>#DIV/0!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t="s">
        <v>8309</v>
      </c>
      <c r="R211" s="15" t="s">
        <v>8318</v>
      </c>
      <c r="S211" s="15">
        <v>42195.922858796301</v>
      </c>
      <c r="T211" s="16">
        <f t="shared" si="3"/>
        <v>42165.922858796301</v>
      </c>
    </row>
    <row r="212" spans="1:20" ht="15" customHeight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v>0.2525</v>
      </c>
      <c r="G212" t="s">
        <v>8220</v>
      </c>
      <c r="H212" s="8">
        <v>91.818181818181813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t="s">
        <v>8309</v>
      </c>
      <c r="R212" s="15" t="s">
        <v>8318</v>
      </c>
      <c r="S212" s="15">
        <v>42278.208333333328</v>
      </c>
      <c r="T212" s="16">
        <f t="shared" si="3"/>
        <v>42249.064722222218</v>
      </c>
    </row>
    <row r="213" spans="1:20" ht="15" customHeight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v>0.44600000000000001</v>
      </c>
      <c r="G213" t="s">
        <v>8220</v>
      </c>
      <c r="H213" s="8">
        <v>185.83333333333334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t="s">
        <v>8309</v>
      </c>
      <c r="R213" s="15" t="s">
        <v>8318</v>
      </c>
      <c r="S213" s="15">
        <v>42266.159918981488</v>
      </c>
      <c r="T213" s="16">
        <f t="shared" si="3"/>
        <v>42236.159918981488</v>
      </c>
    </row>
    <row r="214" spans="1:20" ht="15" customHeight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v>1.5873015873015873E-4</v>
      </c>
      <c r="G214" t="s">
        <v>8220</v>
      </c>
      <c r="H214" s="8">
        <v>1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t="s">
        <v>8309</v>
      </c>
      <c r="R214" s="15" t="s">
        <v>8318</v>
      </c>
      <c r="S214" s="15">
        <v>42476.839351851857</v>
      </c>
      <c r="T214" s="16">
        <f t="shared" si="3"/>
        <v>42416.881018518514</v>
      </c>
    </row>
    <row r="215" spans="1:20" ht="15" customHeight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v>4.0000000000000002E-4</v>
      </c>
      <c r="G215" t="s">
        <v>8220</v>
      </c>
      <c r="H215" s="8">
        <v>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t="s">
        <v>8309</v>
      </c>
      <c r="R215" s="15" t="s">
        <v>8318</v>
      </c>
      <c r="S215" s="15">
        <v>42232.587974537033</v>
      </c>
      <c r="T215" s="16">
        <f t="shared" si="3"/>
        <v>42202.594293981485</v>
      </c>
    </row>
    <row r="216" spans="1:20" ht="15" customHeight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v>8.0000000000000007E-5</v>
      </c>
      <c r="G216" t="s">
        <v>8220</v>
      </c>
      <c r="H216" s="8">
        <v>1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t="s">
        <v>8309</v>
      </c>
      <c r="R216" s="15" t="s">
        <v>8318</v>
      </c>
      <c r="S216" s="15">
        <v>42069.64061342593</v>
      </c>
      <c r="T216" s="16">
        <f t="shared" si="3"/>
        <v>42009.64061342593</v>
      </c>
    </row>
    <row r="217" spans="1:20" ht="15" customHeight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v>2.2727272727272726E-3</v>
      </c>
      <c r="G217" t="s">
        <v>8220</v>
      </c>
      <c r="H217" s="8">
        <v>10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t="s">
        <v>8309</v>
      </c>
      <c r="R217" s="15" t="s">
        <v>8318</v>
      </c>
      <c r="S217" s="15">
        <v>42417.999305555553</v>
      </c>
      <c r="T217" s="16">
        <f t="shared" si="3"/>
        <v>42375.230115740742</v>
      </c>
    </row>
    <row r="218" spans="1:20" ht="15" customHeight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v>0.55698440000000005</v>
      </c>
      <c r="G218" t="s">
        <v>8220</v>
      </c>
      <c r="H218" s="8">
        <v>331.53833333333336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t="s">
        <v>8309</v>
      </c>
      <c r="R218" s="15" t="s">
        <v>8318</v>
      </c>
      <c r="S218" s="15">
        <v>42116.917094907403</v>
      </c>
      <c r="T218" s="16">
        <f t="shared" si="3"/>
        <v>42066.958761574075</v>
      </c>
    </row>
    <row r="219" spans="1:20" ht="15" customHeight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v>0.11942999999999999</v>
      </c>
      <c r="G219" t="s">
        <v>8220</v>
      </c>
      <c r="H219" s="8">
        <v>314.28947368421052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t="s">
        <v>8309</v>
      </c>
      <c r="R219" s="15" t="s">
        <v>8318</v>
      </c>
      <c r="S219" s="15">
        <v>42001.64061342593</v>
      </c>
      <c r="T219" s="16">
        <f t="shared" si="3"/>
        <v>41970.64061342593</v>
      </c>
    </row>
    <row r="220" spans="1:20" ht="15" customHeight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v>0.02</v>
      </c>
      <c r="G220" t="s">
        <v>8220</v>
      </c>
      <c r="H220" s="8">
        <v>100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t="s">
        <v>8309</v>
      </c>
      <c r="R220" s="15" t="s">
        <v>8318</v>
      </c>
      <c r="S220" s="15">
        <v>42139.628344907411</v>
      </c>
      <c r="T220" s="16">
        <f t="shared" si="3"/>
        <v>42079.628344907411</v>
      </c>
    </row>
    <row r="221" spans="1:20" ht="15" customHeight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v>0.17630000000000001</v>
      </c>
      <c r="G221" t="s">
        <v>8220</v>
      </c>
      <c r="H221" s="8">
        <v>115.98684210526316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t="s">
        <v>8309</v>
      </c>
      <c r="R221" s="15" t="s">
        <v>8318</v>
      </c>
      <c r="S221" s="15">
        <v>42461.290972222225</v>
      </c>
      <c r="T221" s="16">
        <f t="shared" si="3"/>
        <v>42429.326678240745</v>
      </c>
    </row>
    <row r="222" spans="1:20" ht="15" customHeight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v>7.1999999999999998E-3</v>
      </c>
      <c r="G222" t="s">
        <v>8220</v>
      </c>
      <c r="H222" s="8">
        <v>120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t="s">
        <v>8309</v>
      </c>
      <c r="R222" s="15" t="s">
        <v>8318</v>
      </c>
      <c r="S222" s="15">
        <v>42236.837499999994</v>
      </c>
      <c r="T222" s="16">
        <f t="shared" si="3"/>
        <v>42195.643865740742</v>
      </c>
    </row>
    <row r="223" spans="1:20" ht="15" customHeight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v>0</v>
      </c>
      <c r="G223" t="s">
        <v>8220</v>
      </c>
      <c r="H223" s="8" t="e">
        <v>#DIV/0!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t="s">
        <v>8309</v>
      </c>
      <c r="R223" s="15" t="s">
        <v>8318</v>
      </c>
      <c r="S223" s="15">
        <v>42091.79587962963</v>
      </c>
      <c r="T223" s="16">
        <f t="shared" si="3"/>
        <v>42031.837546296301</v>
      </c>
    </row>
    <row r="224" spans="1:20" ht="15" customHeight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v>0.13</v>
      </c>
      <c r="G224" t="s">
        <v>8220</v>
      </c>
      <c r="H224" s="8">
        <v>65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t="s">
        <v>8309</v>
      </c>
      <c r="R224" s="15" t="s">
        <v>8318</v>
      </c>
      <c r="S224" s="15">
        <v>42090.110416666663</v>
      </c>
      <c r="T224" s="16">
        <f t="shared" si="3"/>
        <v>42031.769884259258</v>
      </c>
    </row>
    <row r="225" spans="1:20" ht="15" customHeight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v>0</v>
      </c>
      <c r="G225" t="s">
        <v>8220</v>
      </c>
      <c r="H225" s="8" t="e">
        <v>#DIV/0!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t="s">
        <v>8309</v>
      </c>
      <c r="R225" s="15" t="s">
        <v>8318</v>
      </c>
      <c r="S225" s="15">
        <v>42512.045138888891</v>
      </c>
      <c r="T225" s="16">
        <f t="shared" si="3"/>
        <v>42482.048032407409</v>
      </c>
    </row>
    <row r="226" spans="1:20" ht="15" customHeight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v>0</v>
      </c>
      <c r="G226" t="s">
        <v>8220</v>
      </c>
      <c r="H226" s="8" t="e">
        <v>#DIV/0!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t="s">
        <v>8309</v>
      </c>
      <c r="R226" s="15" t="s">
        <v>8318</v>
      </c>
      <c r="S226" s="15">
        <v>42195.235254629632</v>
      </c>
      <c r="T226" s="16">
        <f t="shared" si="3"/>
        <v>42135.235254629632</v>
      </c>
    </row>
    <row r="227" spans="1:20" ht="15" customHeight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v>0</v>
      </c>
      <c r="G227" t="s">
        <v>8220</v>
      </c>
      <c r="H227" s="8" t="e">
        <v>#DIV/0!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t="s">
        <v>8309</v>
      </c>
      <c r="R227" s="15" t="s">
        <v>8318</v>
      </c>
      <c r="S227" s="15">
        <v>42468.919606481482</v>
      </c>
      <c r="T227" s="16">
        <f t="shared" si="3"/>
        <v>42438.961273148147</v>
      </c>
    </row>
    <row r="228" spans="1:20" ht="15" customHeight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v>8.6206896551724137E-3</v>
      </c>
      <c r="G228" t="s">
        <v>8220</v>
      </c>
      <c r="H228" s="8">
        <v>125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t="s">
        <v>8309</v>
      </c>
      <c r="R228" s="15" t="s">
        <v>8318</v>
      </c>
      <c r="S228" s="15">
        <v>42155.395138888889</v>
      </c>
      <c r="T228" s="16">
        <f t="shared" si="3"/>
        <v>42106.666018518517</v>
      </c>
    </row>
    <row r="229" spans="1:20" ht="15" customHeight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v>0</v>
      </c>
      <c r="G229" t="s">
        <v>8220</v>
      </c>
      <c r="H229" s="8" t="e">
        <v>#DIV/0!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t="s">
        <v>8309</v>
      </c>
      <c r="R229" s="15" t="s">
        <v>8318</v>
      </c>
      <c r="S229" s="15">
        <v>42194.893993055557</v>
      </c>
      <c r="T229" s="16">
        <f t="shared" si="3"/>
        <v>42164.893993055557</v>
      </c>
    </row>
    <row r="230" spans="1:20" ht="15" customHeight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v>0</v>
      </c>
      <c r="G230" t="s">
        <v>8220</v>
      </c>
      <c r="H230" s="8" t="e">
        <v>#DIV/0!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t="s">
        <v>8309</v>
      </c>
      <c r="R230" s="15" t="s">
        <v>8318</v>
      </c>
      <c r="S230" s="15">
        <v>42156.686400462961</v>
      </c>
      <c r="T230" s="16">
        <f t="shared" si="3"/>
        <v>42096.686400462961</v>
      </c>
    </row>
    <row r="231" spans="1:20" ht="15" customHeight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v>0</v>
      </c>
      <c r="G231" t="s">
        <v>8220</v>
      </c>
      <c r="H231" s="8" t="e">
        <v>#DIV/0!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t="s">
        <v>8309</v>
      </c>
      <c r="R231" s="15" t="s">
        <v>8318</v>
      </c>
      <c r="S231" s="15">
        <v>42413.933993055558</v>
      </c>
      <c r="T231" s="16">
        <f t="shared" si="3"/>
        <v>42383.933993055558</v>
      </c>
    </row>
    <row r="232" spans="1:20" ht="15" customHeight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v>4.0000000000000001E-3</v>
      </c>
      <c r="G232" t="s">
        <v>8220</v>
      </c>
      <c r="H232" s="8">
        <v>30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t="s">
        <v>8309</v>
      </c>
      <c r="R232" s="15" t="s">
        <v>8318</v>
      </c>
      <c r="S232" s="15">
        <v>42159.777210648142</v>
      </c>
      <c r="T232" s="16">
        <f t="shared" si="3"/>
        <v>42129.777210648142</v>
      </c>
    </row>
    <row r="233" spans="1:20" ht="15" customHeight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v>0</v>
      </c>
      <c r="G233" t="s">
        <v>8220</v>
      </c>
      <c r="H233" s="8" t="e">
        <v>#DIV/0!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t="s">
        <v>8309</v>
      </c>
      <c r="R233" s="15" t="s">
        <v>8318</v>
      </c>
      <c r="S233" s="15">
        <v>42371.958923611113</v>
      </c>
      <c r="T233" s="16">
        <f t="shared" si="3"/>
        <v>42341.958923611113</v>
      </c>
    </row>
    <row r="234" spans="1:20" ht="15" customHeight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v>2.75E-2</v>
      </c>
      <c r="G234" t="s">
        <v>8220</v>
      </c>
      <c r="H234" s="8">
        <v>15.714285714285714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t="s">
        <v>8309</v>
      </c>
      <c r="R234" s="15" t="s">
        <v>8318</v>
      </c>
      <c r="S234" s="15">
        <v>42062.82576388889</v>
      </c>
      <c r="T234" s="16">
        <f t="shared" si="3"/>
        <v>42032.82576388889</v>
      </c>
    </row>
    <row r="235" spans="1:20" ht="15" customHeight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v>0</v>
      </c>
      <c r="G235" t="s">
        <v>8220</v>
      </c>
      <c r="H235" s="8" t="e">
        <v>#DIV/0!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t="s">
        <v>8309</v>
      </c>
      <c r="R235" s="15" t="s">
        <v>8318</v>
      </c>
      <c r="S235" s="15">
        <v>42642.911712962959</v>
      </c>
      <c r="T235" s="16">
        <f t="shared" si="3"/>
        <v>42612.911712962959</v>
      </c>
    </row>
    <row r="236" spans="1:20" ht="15" customHeight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v>0.40100000000000002</v>
      </c>
      <c r="G236" t="s">
        <v>8220</v>
      </c>
      <c r="H236" s="8">
        <v>80.2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t="s">
        <v>8309</v>
      </c>
      <c r="R236" s="15" t="s">
        <v>8318</v>
      </c>
      <c r="S236" s="15">
        <v>42176.035405092596</v>
      </c>
      <c r="T236" s="16">
        <f t="shared" si="3"/>
        <v>42136.035405092596</v>
      </c>
    </row>
    <row r="237" spans="1:20" ht="15" customHeight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v>0</v>
      </c>
      <c r="G237" t="s">
        <v>8220</v>
      </c>
      <c r="H237" s="8" t="e">
        <v>#DIV/0!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t="s">
        <v>8309</v>
      </c>
      <c r="R237" s="15" t="s">
        <v>8318</v>
      </c>
      <c r="S237" s="15">
        <v>42194.908530092594</v>
      </c>
      <c r="T237" s="16">
        <f t="shared" si="3"/>
        <v>42164.908530092594</v>
      </c>
    </row>
    <row r="238" spans="1:20" ht="15" customHeight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v>0</v>
      </c>
      <c r="G238" t="s">
        <v>8220</v>
      </c>
      <c r="H238" s="8" t="e">
        <v>#DIV/0!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t="s">
        <v>8309</v>
      </c>
      <c r="R238" s="15" t="s">
        <v>8318</v>
      </c>
      <c r="S238" s="15">
        <v>42374</v>
      </c>
      <c r="T238" s="16">
        <f t="shared" si="3"/>
        <v>42321.08447916666</v>
      </c>
    </row>
    <row r="239" spans="1:20" ht="15" customHeight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v>3.3333333333333335E-3</v>
      </c>
      <c r="G239" t="s">
        <v>8220</v>
      </c>
      <c r="H239" s="8">
        <v>50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t="s">
        <v>8309</v>
      </c>
      <c r="R239" s="15" t="s">
        <v>8318</v>
      </c>
      <c r="S239" s="15">
        <v>42437.577187499999</v>
      </c>
      <c r="T239" s="16">
        <f t="shared" si="3"/>
        <v>42377.577187499999</v>
      </c>
    </row>
    <row r="240" spans="1:20" ht="15" customHeight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v>0</v>
      </c>
      <c r="G240" t="s">
        <v>8220</v>
      </c>
      <c r="H240" s="8" t="e">
        <v>#DIV/0!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t="s">
        <v>8309</v>
      </c>
      <c r="R240" s="15" t="s">
        <v>8318</v>
      </c>
      <c r="S240" s="15">
        <v>42734.375</v>
      </c>
      <c r="T240" s="16">
        <f t="shared" si="3"/>
        <v>42713.962499999994</v>
      </c>
    </row>
    <row r="241" spans="1:20" ht="15" customHeight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v>0.25</v>
      </c>
      <c r="G241" t="s">
        <v>8220</v>
      </c>
      <c r="H241" s="8">
        <v>50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t="s">
        <v>8309</v>
      </c>
      <c r="R241" s="15" t="s">
        <v>8318</v>
      </c>
      <c r="S241" s="15">
        <v>42316.5</v>
      </c>
      <c r="T241" s="16">
        <f t="shared" si="3"/>
        <v>42297.110300925924</v>
      </c>
    </row>
    <row r="242" spans="1:20" ht="15" customHeight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v>1.0763413333333334</v>
      </c>
      <c r="G242" t="s">
        <v>8218</v>
      </c>
      <c r="H242" s="8">
        <v>117.84759124087591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t="s">
        <v>8309</v>
      </c>
      <c r="R242" s="15" t="s">
        <v>8319</v>
      </c>
      <c r="S242" s="15">
        <v>41399.708460648151</v>
      </c>
      <c r="T242" s="16">
        <f t="shared" si="3"/>
        <v>41354.708460648151</v>
      </c>
    </row>
    <row r="243" spans="1:20" ht="15" customHeight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v>1.1263736263736264</v>
      </c>
      <c r="G243" t="s">
        <v>8218</v>
      </c>
      <c r="H243" s="8">
        <v>109.04255319148936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t="s">
        <v>8309</v>
      </c>
      <c r="R243" s="15" t="s">
        <v>8319</v>
      </c>
      <c r="S243" s="15">
        <v>41994.697962962964</v>
      </c>
      <c r="T243" s="16">
        <f t="shared" si="3"/>
        <v>41949.697962962964</v>
      </c>
    </row>
    <row r="244" spans="1:20" ht="15" customHeight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v>1.1346153846153846</v>
      </c>
      <c r="G244" t="s">
        <v>8218</v>
      </c>
      <c r="H244" s="8">
        <v>73.019801980198025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t="s">
        <v>8309</v>
      </c>
      <c r="R244" s="15" t="s">
        <v>8319</v>
      </c>
      <c r="S244" s="15">
        <v>40897.492939814816</v>
      </c>
      <c r="T244" s="16">
        <f t="shared" si="3"/>
        <v>40862.492939814816</v>
      </c>
    </row>
    <row r="245" spans="1:20" ht="15" customHeight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v>1.0259199999999999</v>
      </c>
      <c r="G245" t="s">
        <v>8218</v>
      </c>
      <c r="H245" s="8">
        <v>78.195121951219505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t="s">
        <v>8309</v>
      </c>
      <c r="R245" s="15" t="s">
        <v>8319</v>
      </c>
      <c r="S245" s="15">
        <v>41692.047500000001</v>
      </c>
      <c r="T245" s="16">
        <f t="shared" si="3"/>
        <v>41662.047500000001</v>
      </c>
    </row>
    <row r="246" spans="1:20" ht="15" customHeight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v>1.1375714285714287</v>
      </c>
      <c r="G246" t="s">
        <v>8218</v>
      </c>
      <c r="H246" s="8">
        <v>47.398809523809526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t="s">
        <v>8309</v>
      </c>
      <c r="R246" s="15" t="s">
        <v>8319</v>
      </c>
      <c r="S246" s="15">
        <v>40253.29583333333</v>
      </c>
      <c r="T246" s="16">
        <f t="shared" si="3"/>
        <v>40213.323599537034</v>
      </c>
    </row>
    <row r="247" spans="1:20" ht="15" customHeight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v>1.0371999999999999</v>
      </c>
      <c r="G247" t="s">
        <v>8218</v>
      </c>
      <c r="H247" s="8">
        <v>54.020833333333336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t="s">
        <v>8309</v>
      </c>
      <c r="R247" s="15" t="s">
        <v>8319</v>
      </c>
      <c r="S247" s="15">
        <v>41137.053067129629</v>
      </c>
      <c r="T247" s="16">
        <f t="shared" si="3"/>
        <v>41107.053067129629</v>
      </c>
    </row>
    <row r="248" spans="1:20" ht="15" customHeight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v>3.0546000000000002</v>
      </c>
      <c r="G248" t="s">
        <v>8218</v>
      </c>
      <c r="H248" s="8">
        <v>68.488789237668158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t="s">
        <v>8309</v>
      </c>
      <c r="R248" s="15" t="s">
        <v>8319</v>
      </c>
      <c r="S248" s="15">
        <v>40530.405150462961</v>
      </c>
      <c r="T248" s="16">
        <f t="shared" si="3"/>
        <v>40480.363483796296</v>
      </c>
    </row>
    <row r="249" spans="1:20" ht="15" customHeight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v>1.341</v>
      </c>
      <c r="G249" t="s">
        <v>8218</v>
      </c>
      <c r="H249" s="8">
        <v>108.14516129032258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t="s">
        <v>8309</v>
      </c>
      <c r="R249" s="15" t="s">
        <v>8319</v>
      </c>
      <c r="S249" s="15">
        <v>40467.152083333334</v>
      </c>
      <c r="T249" s="16">
        <f t="shared" si="3"/>
        <v>40430.604328703703</v>
      </c>
    </row>
    <row r="250" spans="1:20" ht="15" customHeight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v>1.0133294117647058</v>
      </c>
      <c r="G250" t="s">
        <v>8218</v>
      </c>
      <c r="H250" s="8">
        <v>589.95205479452056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t="s">
        <v>8309</v>
      </c>
      <c r="R250" s="15" t="s">
        <v>8319</v>
      </c>
      <c r="S250" s="15">
        <v>40915.774409722224</v>
      </c>
      <c r="T250" s="16">
        <f t="shared" si="3"/>
        <v>40870.774409722224</v>
      </c>
    </row>
    <row r="251" spans="1:20" ht="15" customHeight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v>1.1292</v>
      </c>
      <c r="G251" t="s">
        <v>8218</v>
      </c>
      <c r="H251" s="8">
        <v>48.051063829787232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t="s">
        <v>8309</v>
      </c>
      <c r="R251" s="15" t="s">
        <v>8319</v>
      </c>
      <c r="S251" s="15">
        <v>40412.736111111109</v>
      </c>
      <c r="T251" s="16">
        <f t="shared" si="3"/>
        <v>40332.923842592594</v>
      </c>
    </row>
    <row r="252" spans="1:20" ht="15" customHeight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v>1.0558333333333334</v>
      </c>
      <c r="G252" t="s">
        <v>8218</v>
      </c>
      <c r="H252" s="8">
        <v>72.482837528604122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t="s">
        <v>8309</v>
      </c>
      <c r="R252" s="15" t="s">
        <v>8319</v>
      </c>
      <c r="S252" s="15">
        <v>41431.565868055557</v>
      </c>
      <c r="T252" s="16">
        <f t="shared" si="3"/>
        <v>41401.565868055557</v>
      </c>
    </row>
    <row r="253" spans="1:20" ht="15" customHeight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v>1.2557142857142858</v>
      </c>
      <c r="G253" t="s">
        <v>8218</v>
      </c>
      <c r="H253" s="8">
        <v>57.077922077922075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t="s">
        <v>8309</v>
      </c>
      <c r="R253" s="15" t="s">
        <v>8319</v>
      </c>
      <c r="S253" s="15">
        <v>41045.791666666664</v>
      </c>
      <c r="T253" s="16">
        <f t="shared" si="3"/>
        <v>41013.787569444445</v>
      </c>
    </row>
    <row r="254" spans="1:20" ht="15" customHeight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v>1.8455999999999999</v>
      </c>
      <c r="G254" t="s">
        <v>8218</v>
      </c>
      <c r="H254" s="8">
        <v>85.444444444444443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t="s">
        <v>8309</v>
      </c>
      <c r="R254" s="15" t="s">
        <v>8319</v>
      </c>
      <c r="S254" s="15">
        <v>40330.165972222225</v>
      </c>
      <c r="T254" s="16">
        <f t="shared" si="3"/>
        <v>40266.662708333337</v>
      </c>
    </row>
    <row r="255" spans="1:20" ht="15" customHeight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v>1.0073333333333334</v>
      </c>
      <c r="G255" t="s">
        <v>8218</v>
      </c>
      <c r="H255" s="8">
        <v>215.85714285714286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t="s">
        <v>8309</v>
      </c>
      <c r="R255" s="15" t="s">
        <v>8319</v>
      </c>
      <c r="S255" s="15">
        <v>40954.650868055556</v>
      </c>
      <c r="T255" s="16">
        <f t="shared" si="3"/>
        <v>40924.650868055556</v>
      </c>
    </row>
    <row r="256" spans="1:20" ht="15" customHeight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v>1.1694724999999999</v>
      </c>
      <c r="G256" t="s">
        <v>8218</v>
      </c>
      <c r="H256" s="8">
        <v>89.38643312101911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t="s">
        <v>8309</v>
      </c>
      <c r="R256" s="15" t="s">
        <v>8319</v>
      </c>
      <c r="S256" s="15">
        <v>42294.083333333328</v>
      </c>
      <c r="T256" s="16">
        <f t="shared" si="3"/>
        <v>42263.952662037031</v>
      </c>
    </row>
    <row r="257" spans="1:20" ht="15" customHeight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v>1.0673325</v>
      </c>
      <c r="G257" t="s">
        <v>8218</v>
      </c>
      <c r="H257" s="8">
        <v>45.418404255319146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t="s">
        <v>8309</v>
      </c>
      <c r="R257" s="15" t="s">
        <v>8319</v>
      </c>
      <c r="S257" s="15">
        <v>40618.48474537037</v>
      </c>
      <c r="T257" s="16">
        <f t="shared" si="3"/>
        <v>40588.526412037041</v>
      </c>
    </row>
    <row r="258" spans="1:20" ht="15" customHeight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v>1.391</v>
      </c>
      <c r="G258" t="s">
        <v>8218</v>
      </c>
      <c r="H258" s="8">
        <v>65.756363636363631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t="s">
        <v>8309</v>
      </c>
      <c r="R258" s="15" t="s">
        <v>8319</v>
      </c>
      <c r="S258" s="15">
        <v>41349.769293981481</v>
      </c>
      <c r="T258" s="16">
        <f t="shared" si="3"/>
        <v>41319.769293981481</v>
      </c>
    </row>
    <row r="259" spans="1:20" ht="15" customHeight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v>1.0672648571428571</v>
      </c>
      <c r="G259" t="s">
        <v>8218</v>
      </c>
      <c r="H259" s="8">
        <v>66.70405357142856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t="s">
        <v>8309</v>
      </c>
      <c r="R259" s="15" t="s">
        <v>8319</v>
      </c>
      <c r="S259" s="15">
        <v>42509.626875000002</v>
      </c>
      <c r="T259" s="16">
        <f t="shared" ref="T259:T322" si="4">(((L259/60)/60)/24)+DATE(1970,1,1)</f>
        <v>42479.626875000002</v>
      </c>
    </row>
    <row r="260" spans="1:20" ht="15" customHeight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v>1.9114</v>
      </c>
      <c r="G260" t="s">
        <v>8218</v>
      </c>
      <c r="H260" s="8">
        <v>83.345930232558146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t="s">
        <v>8309</v>
      </c>
      <c r="R260" s="15" t="s">
        <v>8319</v>
      </c>
      <c r="S260" s="15">
        <v>40712.051689814813</v>
      </c>
      <c r="T260" s="16">
        <f t="shared" si="4"/>
        <v>40682.051689814813</v>
      </c>
    </row>
    <row r="261" spans="1:20" ht="15" customHeight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v>1.3193789333333332</v>
      </c>
      <c r="G261" t="s">
        <v>8218</v>
      </c>
      <c r="H261" s="8">
        <v>105.04609341825902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t="s">
        <v>8309</v>
      </c>
      <c r="R261" s="15" t="s">
        <v>8319</v>
      </c>
      <c r="S261" s="15">
        <v>42102.738067129627</v>
      </c>
      <c r="T261" s="16">
        <f t="shared" si="4"/>
        <v>42072.738067129627</v>
      </c>
    </row>
    <row r="262" spans="1:20" ht="15" customHeight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v>1.0640000000000001</v>
      </c>
      <c r="G262" t="s">
        <v>8218</v>
      </c>
      <c r="H262" s="8">
        <v>120.90909090909091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t="s">
        <v>8309</v>
      </c>
      <c r="R262" s="15" t="s">
        <v>8319</v>
      </c>
      <c r="S262" s="15">
        <v>40376.415972222225</v>
      </c>
      <c r="T262" s="16">
        <f t="shared" si="4"/>
        <v>40330.755543981482</v>
      </c>
    </row>
    <row r="263" spans="1:20" ht="15" customHeight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v>1.0740000000000001</v>
      </c>
      <c r="G263" t="s">
        <v>8218</v>
      </c>
      <c r="H263" s="8">
        <v>97.63636363636364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t="s">
        <v>8309</v>
      </c>
      <c r="R263" s="15" t="s">
        <v>8319</v>
      </c>
      <c r="S263" s="15">
        <v>41067.621527777781</v>
      </c>
      <c r="T263" s="16">
        <f t="shared" si="4"/>
        <v>41017.885462962964</v>
      </c>
    </row>
    <row r="264" spans="1:20" ht="15" customHeight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v>2.4</v>
      </c>
      <c r="G264" t="s">
        <v>8218</v>
      </c>
      <c r="H264" s="8">
        <v>41.379310344827587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t="s">
        <v>8309</v>
      </c>
      <c r="R264" s="15" t="s">
        <v>8319</v>
      </c>
      <c r="S264" s="15">
        <v>40600.24800925926</v>
      </c>
      <c r="T264" s="16">
        <f t="shared" si="4"/>
        <v>40555.24800925926</v>
      </c>
    </row>
    <row r="265" spans="1:20" ht="15" customHeight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v>1.1808107999999999</v>
      </c>
      <c r="G265" t="s">
        <v>8218</v>
      </c>
      <c r="H265" s="8">
        <v>30.654485981308412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t="s">
        <v>8309</v>
      </c>
      <c r="R265" s="15" t="s">
        <v>8319</v>
      </c>
      <c r="S265" s="15">
        <v>41179.954791666663</v>
      </c>
      <c r="T265" s="16">
        <f t="shared" si="4"/>
        <v>41149.954791666663</v>
      </c>
    </row>
    <row r="266" spans="1:20" ht="15" customHeight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v>1.1819999999999999</v>
      </c>
      <c r="G266" t="s">
        <v>8218</v>
      </c>
      <c r="H266" s="8">
        <v>64.945054945054949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t="s">
        <v>8309</v>
      </c>
      <c r="R266" s="15" t="s">
        <v>8319</v>
      </c>
      <c r="S266" s="15">
        <v>41040.620312500003</v>
      </c>
      <c r="T266" s="16">
        <f t="shared" si="4"/>
        <v>41010.620312500003</v>
      </c>
    </row>
    <row r="267" spans="1:20" ht="15" customHeight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v>1.111</v>
      </c>
      <c r="G267" t="s">
        <v>8218</v>
      </c>
      <c r="H267" s="8">
        <v>95.775862068965523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t="s">
        <v>8309</v>
      </c>
      <c r="R267" s="15" t="s">
        <v>8319</v>
      </c>
      <c r="S267" s="15">
        <v>40308.844444444447</v>
      </c>
      <c r="T267" s="16">
        <f t="shared" si="4"/>
        <v>40267.245717592588</v>
      </c>
    </row>
    <row r="268" spans="1:20" ht="15" customHeight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v>1.4550000000000001</v>
      </c>
      <c r="G268" t="s">
        <v>8218</v>
      </c>
      <c r="H268" s="8">
        <v>40.416666666666664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t="s">
        <v>8309</v>
      </c>
      <c r="R268" s="15" t="s">
        <v>8319</v>
      </c>
      <c r="S268" s="15">
        <v>40291.160416666666</v>
      </c>
      <c r="T268" s="16">
        <f t="shared" si="4"/>
        <v>40205.174849537041</v>
      </c>
    </row>
    <row r="269" spans="1:20" ht="15" customHeight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v>1.3162883248730965</v>
      </c>
      <c r="G269" t="s">
        <v>8218</v>
      </c>
      <c r="H269" s="8">
        <v>78.578424242424248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t="s">
        <v>8309</v>
      </c>
      <c r="R269" s="15" t="s">
        <v>8319</v>
      </c>
      <c r="S269" s="15">
        <v>41815.452534722222</v>
      </c>
      <c r="T269" s="16">
        <f t="shared" si="4"/>
        <v>41785.452534722222</v>
      </c>
    </row>
    <row r="270" spans="1:20" ht="15" customHeight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v>1.1140000000000001</v>
      </c>
      <c r="G270" t="s">
        <v>8218</v>
      </c>
      <c r="H270" s="8">
        <v>50.18018018018018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t="s">
        <v>8309</v>
      </c>
      <c r="R270" s="15" t="s">
        <v>8319</v>
      </c>
      <c r="S270" s="15">
        <v>40854.194189814814</v>
      </c>
      <c r="T270" s="16">
        <f t="shared" si="4"/>
        <v>40809.15252314815</v>
      </c>
    </row>
    <row r="271" spans="1:20" ht="15" customHeight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v>1.4723377</v>
      </c>
      <c r="G271" t="s">
        <v>8218</v>
      </c>
      <c r="H271" s="8">
        <v>92.251735588972423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t="s">
        <v>8309</v>
      </c>
      <c r="R271" s="15" t="s">
        <v>8319</v>
      </c>
      <c r="S271" s="15">
        <v>42788.197013888886</v>
      </c>
      <c r="T271" s="16">
        <f t="shared" si="4"/>
        <v>42758.197013888886</v>
      </c>
    </row>
    <row r="272" spans="1:20" ht="15" customHeight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v>1.5260869565217392</v>
      </c>
      <c r="G272" t="s">
        <v>8218</v>
      </c>
      <c r="H272" s="8">
        <v>57.540983606557376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t="s">
        <v>8309</v>
      </c>
      <c r="R272" s="15" t="s">
        <v>8319</v>
      </c>
      <c r="S272" s="15">
        <v>40688.166666666664</v>
      </c>
      <c r="T272" s="16">
        <f t="shared" si="4"/>
        <v>40637.866550925923</v>
      </c>
    </row>
    <row r="273" spans="1:20" ht="15" customHeight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v>1.0468</v>
      </c>
      <c r="G273" t="s">
        <v>8218</v>
      </c>
      <c r="H273" s="8">
        <v>109.42160278745645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t="s">
        <v>8309</v>
      </c>
      <c r="R273" s="15" t="s">
        <v>8319</v>
      </c>
      <c r="S273" s="15">
        <v>41641.333333333336</v>
      </c>
      <c r="T273" s="16">
        <f t="shared" si="4"/>
        <v>41612.10024305556</v>
      </c>
    </row>
    <row r="274" spans="1:20" ht="15" customHeight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v>1.7743366666666667</v>
      </c>
      <c r="G274" t="s">
        <v>8218</v>
      </c>
      <c r="H274" s="8">
        <v>81.892461538461546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t="s">
        <v>8309</v>
      </c>
      <c r="R274" s="15" t="s">
        <v>8319</v>
      </c>
      <c r="S274" s="15">
        <v>40296.78402777778</v>
      </c>
      <c r="T274" s="16">
        <f t="shared" si="4"/>
        <v>40235.900358796294</v>
      </c>
    </row>
    <row r="275" spans="1:20" ht="15" customHeight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v>1.077758</v>
      </c>
      <c r="G275" t="s">
        <v>8218</v>
      </c>
      <c r="H275" s="8">
        <v>45.667711864406776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t="s">
        <v>8309</v>
      </c>
      <c r="R275" s="15" t="s">
        <v>8319</v>
      </c>
      <c r="S275" s="15">
        <v>40727.498449074075</v>
      </c>
      <c r="T275" s="16">
        <f t="shared" si="4"/>
        <v>40697.498449074075</v>
      </c>
    </row>
    <row r="276" spans="1:20" ht="15" customHeight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v>1.56</v>
      </c>
      <c r="G276" t="s">
        <v>8218</v>
      </c>
      <c r="H276" s="8">
        <v>55.221238938053098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t="s">
        <v>8309</v>
      </c>
      <c r="R276" s="15" t="s">
        <v>8319</v>
      </c>
      <c r="S276" s="15">
        <v>41004.290972222225</v>
      </c>
      <c r="T276" s="16">
        <f t="shared" si="4"/>
        <v>40969.912372685183</v>
      </c>
    </row>
    <row r="277" spans="1:20" ht="15" customHeight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v>1.08395</v>
      </c>
      <c r="G277" t="s">
        <v>8218</v>
      </c>
      <c r="H277" s="8">
        <v>65.298192771084331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t="s">
        <v>8309</v>
      </c>
      <c r="R277" s="15" t="s">
        <v>8319</v>
      </c>
      <c r="S277" s="15">
        <v>41223.073680555557</v>
      </c>
      <c r="T277" s="16">
        <f t="shared" si="4"/>
        <v>41193.032013888893</v>
      </c>
    </row>
    <row r="278" spans="1:20" ht="15" customHeight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v>1.476</v>
      </c>
      <c r="G278" t="s">
        <v>8218</v>
      </c>
      <c r="H278" s="8">
        <v>95.225806451612897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t="s">
        <v>8309</v>
      </c>
      <c r="R278" s="15" t="s">
        <v>8319</v>
      </c>
      <c r="S278" s="15">
        <v>41027.040208333332</v>
      </c>
      <c r="T278" s="16">
        <f t="shared" si="4"/>
        <v>40967.081874999996</v>
      </c>
    </row>
    <row r="279" spans="1:20" ht="15" customHeight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v>1.1038153846153846</v>
      </c>
      <c r="G279" t="s">
        <v>8218</v>
      </c>
      <c r="H279" s="8">
        <v>75.444794952681391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t="s">
        <v>8309</v>
      </c>
      <c r="R279" s="15" t="s">
        <v>8319</v>
      </c>
      <c r="S279" s="15">
        <v>42147.891423611116</v>
      </c>
      <c r="T279" s="16">
        <f t="shared" si="4"/>
        <v>42117.891423611116</v>
      </c>
    </row>
    <row r="280" spans="1:20" ht="15" customHeight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v>1.5034814814814814</v>
      </c>
      <c r="G280" t="s">
        <v>8218</v>
      </c>
      <c r="H280" s="8">
        <v>97.816867469879512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t="s">
        <v>8309</v>
      </c>
      <c r="R280" s="15" t="s">
        <v>8319</v>
      </c>
      <c r="S280" s="15">
        <v>41194.040960648148</v>
      </c>
      <c r="T280" s="16">
        <f t="shared" si="4"/>
        <v>41164.040960648148</v>
      </c>
    </row>
    <row r="281" spans="1:20" ht="15" customHeight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v>1.5731829411764706</v>
      </c>
      <c r="G281" t="s">
        <v>8218</v>
      </c>
      <c r="H281" s="8">
        <v>87.685606557377056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t="s">
        <v>8309</v>
      </c>
      <c r="R281" s="15" t="s">
        <v>8319</v>
      </c>
      <c r="S281" s="15">
        <v>42793.084027777775</v>
      </c>
      <c r="T281" s="16">
        <f t="shared" si="4"/>
        <v>42759.244166666671</v>
      </c>
    </row>
    <row r="282" spans="1:20" ht="15" customHeight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v>1.5614399999999999</v>
      </c>
      <c r="G282" t="s">
        <v>8218</v>
      </c>
      <c r="H282" s="8">
        <v>54.748948106591868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t="s">
        <v>8309</v>
      </c>
      <c r="R282" s="15" t="s">
        <v>8319</v>
      </c>
      <c r="S282" s="15">
        <v>41789.590682870366</v>
      </c>
      <c r="T282" s="16">
        <f t="shared" si="4"/>
        <v>41744.590682870366</v>
      </c>
    </row>
    <row r="283" spans="1:20" ht="15" customHeight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v>1.2058763636363636</v>
      </c>
      <c r="G283" t="s">
        <v>8218</v>
      </c>
      <c r="H283" s="8">
        <v>83.953417721518989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t="s">
        <v>8309</v>
      </c>
      <c r="R283" s="15" t="s">
        <v>8319</v>
      </c>
      <c r="S283" s="15">
        <v>40035.80972222222</v>
      </c>
      <c r="T283" s="16">
        <f t="shared" si="4"/>
        <v>39950.163344907407</v>
      </c>
    </row>
    <row r="284" spans="1:20" ht="15" customHeight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v>1.0118888888888888</v>
      </c>
      <c r="G284" t="s">
        <v>8218</v>
      </c>
      <c r="H284" s="8">
        <v>254.38547486033519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t="s">
        <v>8309</v>
      </c>
      <c r="R284" s="15" t="s">
        <v>8319</v>
      </c>
      <c r="S284" s="15">
        <v>40231.916666666664</v>
      </c>
      <c r="T284" s="16">
        <f t="shared" si="4"/>
        <v>40194.920046296298</v>
      </c>
    </row>
    <row r="285" spans="1:20" ht="15" customHeight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v>1.142725</v>
      </c>
      <c r="G285" t="s">
        <v>8218</v>
      </c>
      <c r="H285" s="8">
        <v>101.8269801980198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t="s">
        <v>8309</v>
      </c>
      <c r="R285" s="15" t="s">
        <v>8319</v>
      </c>
      <c r="S285" s="15">
        <v>40695.207638888889</v>
      </c>
      <c r="T285" s="16">
        <f t="shared" si="4"/>
        <v>40675.71</v>
      </c>
    </row>
    <row r="286" spans="1:20" ht="15" customHeight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v>1.0462615</v>
      </c>
      <c r="G286" t="s">
        <v>8218</v>
      </c>
      <c r="H286" s="8">
        <v>55.066394736842106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t="s">
        <v>8309</v>
      </c>
      <c r="R286" s="15" t="s">
        <v>8319</v>
      </c>
      <c r="S286" s="15">
        <v>40929.738194444442</v>
      </c>
      <c r="T286" s="16">
        <f t="shared" si="4"/>
        <v>40904.738194444442</v>
      </c>
    </row>
    <row r="287" spans="1:20" ht="15" customHeight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v>2.2882507142857142</v>
      </c>
      <c r="G287" t="s">
        <v>8218</v>
      </c>
      <c r="H287" s="8">
        <v>56.901438721136763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t="s">
        <v>8309</v>
      </c>
      <c r="R287" s="15" t="s">
        <v>8319</v>
      </c>
      <c r="S287" s="15">
        <v>41536.756111111114</v>
      </c>
      <c r="T287" s="16">
        <f t="shared" si="4"/>
        <v>41506.756111111114</v>
      </c>
    </row>
    <row r="288" spans="1:20" ht="15" customHeight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v>1.0915333333333332</v>
      </c>
      <c r="G288" t="s">
        <v>8218</v>
      </c>
      <c r="H288" s="8">
        <v>121.28148148148148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t="s">
        <v>8309</v>
      </c>
      <c r="R288" s="15" t="s">
        <v>8319</v>
      </c>
      <c r="S288" s="15">
        <v>41358.774583333332</v>
      </c>
      <c r="T288" s="16">
        <f t="shared" si="4"/>
        <v>41313.816249999996</v>
      </c>
    </row>
    <row r="289" spans="1:20" ht="15" customHeight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v>1.7629999999999999</v>
      </c>
      <c r="G289" t="s">
        <v>8218</v>
      </c>
      <c r="H289" s="8">
        <v>91.189655172413794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t="s">
        <v>8309</v>
      </c>
      <c r="R289" s="15" t="s">
        <v>8319</v>
      </c>
      <c r="S289" s="15">
        <v>41215.166666666664</v>
      </c>
      <c r="T289" s="16">
        <f t="shared" si="4"/>
        <v>41184.277986111112</v>
      </c>
    </row>
    <row r="290" spans="1:20" ht="15" customHeight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v>1.0321061999999999</v>
      </c>
      <c r="G290" t="s">
        <v>8218</v>
      </c>
      <c r="H290" s="8">
        <v>115.44812080536913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t="s">
        <v>8309</v>
      </c>
      <c r="R290" s="15" t="s">
        <v>8319</v>
      </c>
      <c r="S290" s="15">
        <v>41086.168900462959</v>
      </c>
      <c r="T290" s="16">
        <f t="shared" si="4"/>
        <v>41051.168900462959</v>
      </c>
    </row>
    <row r="291" spans="1:20" ht="15" customHeight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v>1.0482</v>
      </c>
      <c r="G291" t="s">
        <v>8218</v>
      </c>
      <c r="H291" s="8">
        <v>67.771551724137936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t="s">
        <v>8309</v>
      </c>
      <c r="R291" s="15" t="s">
        <v>8319</v>
      </c>
      <c r="S291" s="15">
        <v>41580.456412037034</v>
      </c>
      <c r="T291" s="16">
        <f t="shared" si="4"/>
        <v>41550.456412037034</v>
      </c>
    </row>
    <row r="292" spans="1:20" ht="15" customHeight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v>1.0668444444444445</v>
      </c>
      <c r="G292" t="s">
        <v>8218</v>
      </c>
      <c r="H292" s="8">
        <v>28.576190476190476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t="s">
        <v>8309</v>
      </c>
      <c r="R292" s="15" t="s">
        <v>8319</v>
      </c>
      <c r="S292" s="15">
        <v>40576.332638888889</v>
      </c>
      <c r="T292" s="16">
        <f t="shared" si="4"/>
        <v>40526.36917824074</v>
      </c>
    </row>
    <row r="293" spans="1:20" ht="15" customHeight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v>1.2001999999999999</v>
      </c>
      <c r="G293" t="s">
        <v>8218</v>
      </c>
      <c r="H293" s="8">
        <v>46.8828125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t="s">
        <v>8309</v>
      </c>
      <c r="R293" s="15" t="s">
        <v>8319</v>
      </c>
      <c r="S293" s="15">
        <v>41395.000694444447</v>
      </c>
      <c r="T293" s="16">
        <f t="shared" si="4"/>
        <v>41376.769050925926</v>
      </c>
    </row>
    <row r="294" spans="1:20" ht="15" customHeight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v>1.0150693333333334</v>
      </c>
      <c r="G294" t="s">
        <v>8218</v>
      </c>
      <c r="H294" s="8">
        <v>154.42231237322514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t="s">
        <v>8309</v>
      </c>
      <c r="R294" s="15" t="s">
        <v>8319</v>
      </c>
      <c r="S294" s="15">
        <v>40845.165972222225</v>
      </c>
      <c r="T294" s="16">
        <f t="shared" si="4"/>
        <v>40812.803229166668</v>
      </c>
    </row>
    <row r="295" spans="1:20" ht="15" customHeight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v>1.0138461538461538</v>
      </c>
      <c r="G295" t="s">
        <v>8218</v>
      </c>
      <c r="H295" s="8">
        <v>201.22137404580153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t="s">
        <v>8309</v>
      </c>
      <c r="R295" s="15" t="s">
        <v>8319</v>
      </c>
      <c r="S295" s="15">
        <v>41749.667986111112</v>
      </c>
      <c r="T295" s="16">
        <f t="shared" si="4"/>
        <v>41719.667986111112</v>
      </c>
    </row>
    <row r="296" spans="1:20" ht="15" customHeight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v>1</v>
      </c>
      <c r="G296" t="s">
        <v>8218</v>
      </c>
      <c r="H296" s="8">
        <v>100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t="s">
        <v>8309</v>
      </c>
      <c r="R296" s="15" t="s">
        <v>8319</v>
      </c>
      <c r="S296" s="15">
        <v>40378.666666666664</v>
      </c>
      <c r="T296" s="16">
        <f t="shared" si="4"/>
        <v>40343.084421296298</v>
      </c>
    </row>
    <row r="297" spans="1:20" ht="15" customHeight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v>1.3310911999999999</v>
      </c>
      <c r="G297" t="s">
        <v>8218</v>
      </c>
      <c r="H297" s="8">
        <v>100.08204511278196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t="s">
        <v>8309</v>
      </c>
      <c r="R297" s="15" t="s">
        <v>8319</v>
      </c>
      <c r="S297" s="15">
        <v>41579</v>
      </c>
      <c r="T297" s="16">
        <f t="shared" si="4"/>
        <v>41519.004733796297</v>
      </c>
    </row>
    <row r="298" spans="1:20" ht="15" customHeight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v>1.187262</v>
      </c>
      <c r="G298" t="s">
        <v>8218</v>
      </c>
      <c r="H298" s="8">
        <v>230.08953488372092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t="s">
        <v>8309</v>
      </c>
      <c r="R298" s="15" t="s">
        <v>8319</v>
      </c>
      <c r="S298" s="15">
        <v>41159.475497685184</v>
      </c>
      <c r="T298" s="16">
        <f t="shared" si="4"/>
        <v>41134.475497685184</v>
      </c>
    </row>
    <row r="299" spans="1:20" ht="15" customHeight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v>1.0064</v>
      </c>
      <c r="G299" t="s">
        <v>8218</v>
      </c>
      <c r="H299" s="8">
        <v>141.74647887323943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t="s">
        <v>8309</v>
      </c>
      <c r="R299" s="15" t="s">
        <v>8319</v>
      </c>
      <c r="S299" s="15">
        <v>42125.165972222225</v>
      </c>
      <c r="T299" s="16">
        <f t="shared" si="4"/>
        <v>42089.72802083334</v>
      </c>
    </row>
    <row r="300" spans="1:20" ht="15" customHeight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v>1.089324126984127</v>
      </c>
      <c r="G300" t="s">
        <v>8218</v>
      </c>
      <c r="H300" s="8">
        <v>56.344351395730705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t="s">
        <v>8309</v>
      </c>
      <c r="R300" s="15" t="s">
        <v>8319</v>
      </c>
      <c r="S300" s="15">
        <v>41768.875</v>
      </c>
      <c r="T300" s="16">
        <f t="shared" si="4"/>
        <v>41709.463518518518</v>
      </c>
    </row>
    <row r="301" spans="1:20" ht="15" customHeight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v>1.789525</v>
      </c>
      <c r="G301" t="s">
        <v>8218</v>
      </c>
      <c r="H301" s="8">
        <v>73.341188524590166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t="s">
        <v>8309</v>
      </c>
      <c r="R301" s="15" t="s">
        <v>8319</v>
      </c>
      <c r="S301" s="15">
        <v>40499.266898148147</v>
      </c>
      <c r="T301" s="16">
        <f t="shared" si="4"/>
        <v>40469.225231481483</v>
      </c>
    </row>
    <row r="302" spans="1:20" ht="15" customHeight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v>1.0172264</v>
      </c>
      <c r="G302" t="s">
        <v>8218</v>
      </c>
      <c r="H302" s="8">
        <v>85.337785234899329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t="s">
        <v>8309</v>
      </c>
      <c r="R302" s="15" t="s">
        <v>8319</v>
      </c>
      <c r="S302" s="15">
        <v>40657.959930555553</v>
      </c>
      <c r="T302" s="16">
        <f t="shared" si="4"/>
        <v>40626.959930555553</v>
      </c>
    </row>
    <row r="303" spans="1:20" ht="15" customHeight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v>1.1873499999999999</v>
      </c>
      <c r="G303" t="s">
        <v>8218</v>
      </c>
      <c r="H303" s="8">
        <v>61.496215139442228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t="s">
        <v>8309</v>
      </c>
      <c r="R303" s="15" t="s">
        <v>8319</v>
      </c>
      <c r="S303" s="15">
        <v>41352.696006944447</v>
      </c>
      <c r="T303" s="16">
        <f t="shared" si="4"/>
        <v>41312.737673611111</v>
      </c>
    </row>
    <row r="304" spans="1:20" ht="15" customHeight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v>1.0045999999999999</v>
      </c>
      <c r="G304" t="s">
        <v>8218</v>
      </c>
      <c r="H304" s="8">
        <v>93.018518518518519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t="s">
        <v>8309</v>
      </c>
      <c r="R304" s="15" t="s">
        <v>8319</v>
      </c>
      <c r="S304" s="15">
        <v>40963.856921296298</v>
      </c>
      <c r="T304" s="16">
        <f t="shared" si="4"/>
        <v>40933.856921296298</v>
      </c>
    </row>
    <row r="305" spans="1:20" ht="15" customHeight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v>1.3746666666666667</v>
      </c>
      <c r="G305" t="s">
        <v>8218</v>
      </c>
      <c r="H305" s="8">
        <v>50.292682926829265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t="s">
        <v>8309</v>
      </c>
      <c r="R305" s="15" t="s">
        <v>8319</v>
      </c>
      <c r="S305" s="15">
        <v>41062.071134259262</v>
      </c>
      <c r="T305" s="16">
        <f t="shared" si="4"/>
        <v>41032.071134259262</v>
      </c>
    </row>
    <row r="306" spans="1:20" ht="15" customHeight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v>2.3164705882352941</v>
      </c>
      <c r="G306" t="s">
        <v>8218</v>
      </c>
      <c r="H306" s="8">
        <v>106.43243243243244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t="s">
        <v>8309</v>
      </c>
      <c r="R306" s="15" t="s">
        <v>8319</v>
      </c>
      <c r="S306" s="15">
        <v>41153.083333333336</v>
      </c>
      <c r="T306" s="16">
        <f t="shared" si="4"/>
        <v>41114.094872685186</v>
      </c>
    </row>
    <row r="307" spans="1:20" ht="15" customHeight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v>1.3033333333333332</v>
      </c>
      <c r="G307" t="s">
        <v>8218</v>
      </c>
      <c r="H307" s="8">
        <v>51.719576719576722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t="s">
        <v>8309</v>
      </c>
      <c r="R307" s="15" t="s">
        <v>8319</v>
      </c>
      <c r="S307" s="15">
        <v>40978.630196759259</v>
      </c>
      <c r="T307" s="16">
        <f t="shared" si="4"/>
        <v>40948.630196759259</v>
      </c>
    </row>
    <row r="308" spans="1:20" ht="15" customHeight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v>2.9289999999999998</v>
      </c>
      <c r="G308" t="s">
        <v>8218</v>
      </c>
      <c r="H308" s="8">
        <v>36.612499999999997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t="s">
        <v>8309</v>
      </c>
      <c r="R308" s="15" t="s">
        <v>8319</v>
      </c>
      <c r="S308" s="15">
        <v>41353.795520833337</v>
      </c>
      <c r="T308" s="16">
        <f t="shared" si="4"/>
        <v>41333.837187500001</v>
      </c>
    </row>
    <row r="309" spans="1:20" ht="15" customHeight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v>1.1131818181818183</v>
      </c>
      <c r="G309" t="s">
        <v>8218</v>
      </c>
      <c r="H309" s="8">
        <v>42.517361111111114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t="s">
        <v>8309</v>
      </c>
      <c r="R309" s="15" t="s">
        <v>8319</v>
      </c>
      <c r="S309" s="15">
        <v>41312.944456018515</v>
      </c>
      <c r="T309" s="16">
        <f t="shared" si="4"/>
        <v>41282.944456018515</v>
      </c>
    </row>
    <row r="310" spans="1:20" ht="15" customHeight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v>1.0556666666666668</v>
      </c>
      <c r="G310" t="s">
        <v>8218</v>
      </c>
      <c r="H310" s="8">
        <v>62.712871287128714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t="s">
        <v>8309</v>
      </c>
      <c r="R310" s="15" t="s">
        <v>8319</v>
      </c>
      <c r="S310" s="15">
        <v>40612.694560185184</v>
      </c>
      <c r="T310" s="16">
        <f t="shared" si="4"/>
        <v>40567.694560185184</v>
      </c>
    </row>
    <row r="311" spans="1:20" ht="15" customHeight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v>1.1894444444444445</v>
      </c>
      <c r="G311" t="s">
        <v>8218</v>
      </c>
      <c r="H311" s="8">
        <v>89.957983193277315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t="s">
        <v>8309</v>
      </c>
      <c r="R311" s="15" t="s">
        <v>8319</v>
      </c>
      <c r="S311" s="15">
        <v>41155.751550925925</v>
      </c>
      <c r="T311" s="16">
        <f t="shared" si="4"/>
        <v>41134.751550925925</v>
      </c>
    </row>
    <row r="312" spans="1:20" ht="15" customHeight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v>1.04129</v>
      </c>
      <c r="G312" t="s">
        <v>8218</v>
      </c>
      <c r="H312" s="8">
        <v>28.924722222222222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t="s">
        <v>8309</v>
      </c>
      <c r="R312" s="15" t="s">
        <v>8319</v>
      </c>
      <c r="S312" s="15">
        <v>40836.083333333336</v>
      </c>
      <c r="T312" s="16">
        <f t="shared" si="4"/>
        <v>40821.183136574073</v>
      </c>
    </row>
    <row r="313" spans="1:20" ht="15" customHeight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v>1.0410165</v>
      </c>
      <c r="G313" t="s">
        <v>8218</v>
      </c>
      <c r="H313" s="8">
        <v>138.8022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t="s">
        <v>8309</v>
      </c>
      <c r="R313" s="15" t="s">
        <v>8319</v>
      </c>
      <c r="S313" s="15">
        <v>40909.332638888889</v>
      </c>
      <c r="T313" s="16">
        <f t="shared" si="4"/>
        <v>40868.219814814816</v>
      </c>
    </row>
    <row r="314" spans="1:20" ht="15" customHeight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v>1.1187499999999999</v>
      </c>
      <c r="G314" t="s">
        <v>8218</v>
      </c>
      <c r="H314" s="8">
        <v>61.301369863013697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t="s">
        <v>8309</v>
      </c>
      <c r="R314" s="15" t="s">
        <v>8319</v>
      </c>
      <c r="S314" s="15">
        <v>41378.877685185187</v>
      </c>
      <c r="T314" s="16">
        <f t="shared" si="4"/>
        <v>41348.877685185187</v>
      </c>
    </row>
    <row r="315" spans="1:20" ht="15" customHeight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v>1.0473529411764706</v>
      </c>
      <c r="G315" t="s">
        <v>8218</v>
      </c>
      <c r="H315" s="8">
        <v>80.202702702702709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t="s">
        <v>8309</v>
      </c>
      <c r="R315" s="15" t="s">
        <v>8319</v>
      </c>
      <c r="S315" s="15">
        <v>40401.665972222225</v>
      </c>
      <c r="T315" s="16">
        <f t="shared" si="4"/>
        <v>40357.227939814817</v>
      </c>
    </row>
    <row r="316" spans="1:20" ht="15" customHeight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v>3.8515000000000001</v>
      </c>
      <c r="G316" t="s">
        <v>8218</v>
      </c>
      <c r="H316" s="8">
        <v>32.095833333333331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t="s">
        <v>8309</v>
      </c>
      <c r="R316" s="15" t="s">
        <v>8319</v>
      </c>
      <c r="S316" s="15">
        <v>41334.833194444444</v>
      </c>
      <c r="T316" s="16">
        <f t="shared" si="4"/>
        <v>41304.833194444444</v>
      </c>
    </row>
    <row r="317" spans="1:20" ht="15" customHeight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v>1.01248</v>
      </c>
      <c r="G317" t="s">
        <v>8218</v>
      </c>
      <c r="H317" s="8">
        <v>200.88888888888889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t="s">
        <v>8309</v>
      </c>
      <c r="R317" s="15" t="s">
        <v>8319</v>
      </c>
      <c r="S317" s="15">
        <v>41143.77238425926</v>
      </c>
      <c r="T317" s="16">
        <f t="shared" si="4"/>
        <v>41113.77238425926</v>
      </c>
    </row>
    <row r="318" spans="1:20" ht="15" customHeight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v>1.1377333333333333</v>
      </c>
      <c r="G318" t="s">
        <v>8218</v>
      </c>
      <c r="H318" s="8">
        <v>108.01265822784811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t="s">
        <v>8309</v>
      </c>
      <c r="R318" s="15" t="s">
        <v>8319</v>
      </c>
      <c r="S318" s="15">
        <v>41984.207638888889</v>
      </c>
      <c r="T318" s="16">
        <f t="shared" si="4"/>
        <v>41950.923576388886</v>
      </c>
    </row>
    <row r="319" spans="1:20" ht="15" customHeight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v>1.0080333333333333</v>
      </c>
      <c r="G319" t="s">
        <v>8218</v>
      </c>
      <c r="H319" s="8">
        <v>95.699367088607602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t="s">
        <v>8309</v>
      </c>
      <c r="R319" s="15" t="s">
        <v>8319</v>
      </c>
      <c r="S319" s="15">
        <v>41619.676886574074</v>
      </c>
      <c r="T319" s="16">
        <f t="shared" si="4"/>
        <v>41589.676886574074</v>
      </c>
    </row>
    <row r="320" spans="1:20" ht="15" customHeight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v>2.8332000000000002</v>
      </c>
      <c r="G320" t="s">
        <v>8218</v>
      </c>
      <c r="H320" s="8">
        <v>49.880281690140848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t="s">
        <v>8309</v>
      </c>
      <c r="R320" s="15" t="s">
        <v>8319</v>
      </c>
      <c r="S320" s="15">
        <v>41359.997118055559</v>
      </c>
      <c r="T320" s="16">
        <f t="shared" si="4"/>
        <v>41330.038784722223</v>
      </c>
    </row>
    <row r="321" spans="1:20" ht="15" customHeight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v>1.1268</v>
      </c>
      <c r="G321" t="s">
        <v>8218</v>
      </c>
      <c r="H321" s="8">
        <v>110.47058823529412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t="s">
        <v>8309</v>
      </c>
      <c r="R321" s="15" t="s">
        <v>8319</v>
      </c>
      <c r="S321" s="15">
        <v>40211.332638888889</v>
      </c>
      <c r="T321" s="16">
        <f t="shared" si="4"/>
        <v>40123.83829861111</v>
      </c>
    </row>
    <row r="322" spans="1:20" ht="15" customHeight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v>1.0658000000000001</v>
      </c>
      <c r="G322" t="s">
        <v>8218</v>
      </c>
      <c r="H322" s="8">
        <v>134.91139240506328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t="s">
        <v>8309</v>
      </c>
      <c r="R322" s="15" t="s">
        <v>8319</v>
      </c>
      <c r="S322" s="15">
        <v>42360.958333333328</v>
      </c>
      <c r="T322" s="16">
        <f t="shared" si="4"/>
        <v>42331.551307870366</v>
      </c>
    </row>
    <row r="323" spans="1:20" ht="15" customHeight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v>1.0266285714285714</v>
      </c>
      <c r="G323" t="s">
        <v>8218</v>
      </c>
      <c r="H323" s="8">
        <v>106.62314540059347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t="s">
        <v>8309</v>
      </c>
      <c r="R323" s="15" t="s">
        <v>8319</v>
      </c>
      <c r="S323" s="15">
        <v>42682.488263888896</v>
      </c>
      <c r="T323" s="16">
        <f t="shared" ref="T323:T386" si="5">(((L323/60)/60)/24)+DATE(1970,1,1)</f>
        <v>42647.446597222224</v>
      </c>
    </row>
    <row r="324" spans="1:20" ht="15" customHeight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v>1.0791200000000001</v>
      </c>
      <c r="G324" t="s">
        <v>8218</v>
      </c>
      <c r="H324" s="8">
        <v>145.04301075268816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t="s">
        <v>8309</v>
      </c>
      <c r="R324" s="15" t="s">
        <v>8319</v>
      </c>
      <c r="S324" s="15">
        <v>42503.57</v>
      </c>
      <c r="T324" s="16">
        <f t="shared" si="5"/>
        <v>42473.57</v>
      </c>
    </row>
    <row r="325" spans="1:20" ht="15" customHeight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v>1.2307407407407407</v>
      </c>
      <c r="G325" t="s">
        <v>8218</v>
      </c>
      <c r="H325" s="8">
        <v>114.58620689655173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t="s">
        <v>8309</v>
      </c>
      <c r="R325" s="15" t="s">
        <v>8319</v>
      </c>
      <c r="S325" s="15">
        <v>42725.332638888889</v>
      </c>
      <c r="T325" s="16">
        <f t="shared" si="5"/>
        <v>42697.32136574074</v>
      </c>
    </row>
    <row r="326" spans="1:20" ht="15" customHeight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v>1.016</v>
      </c>
      <c r="G326" t="s">
        <v>8218</v>
      </c>
      <c r="H326" s="8">
        <v>105.3170731707317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t="s">
        <v>8309</v>
      </c>
      <c r="R326" s="15" t="s">
        <v>8319</v>
      </c>
      <c r="S326" s="15">
        <v>42217.626250000001</v>
      </c>
      <c r="T326" s="16">
        <f t="shared" si="5"/>
        <v>42184.626250000001</v>
      </c>
    </row>
    <row r="327" spans="1:20" ht="15" customHeight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v>1.04396</v>
      </c>
      <c r="G327" t="s">
        <v>8218</v>
      </c>
      <c r="H327" s="8">
        <v>70.921195652173907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t="s">
        <v>8309</v>
      </c>
      <c r="R327" s="15" t="s">
        <v>8319</v>
      </c>
      <c r="S327" s="15">
        <v>42724.187881944439</v>
      </c>
      <c r="T327" s="16">
        <f t="shared" si="5"/>
        <v>42689.187881944439</v>
      </c>
    </row>
    <row r="328" spans="1:20" ht="15" customHeight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v>1.1292973333333334</v>
      </c>
      <c r="G328" t="s">
        <v>8218</v>
      </c>
      <c r="H328" s="8">
        <v>147.17167680278018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t="s">
        <v>8309</v>
      </c>
      <c r="R328" s="15" t="s">
        <v>8319</v>
      </c>
      <c r="S328" s="15">
        <v>42808.956250000003</v>
      </c>
      <c r="T328" s="16">
        <f t="shared" si="5"/>
        <v>42775.314884259264</v>
      </c>
    </row>
    <row r="329" spans="1:20" ht="15" customHeight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v>1.3640000000000001</v>
      </c>
      <c r="G329" t="s">
        <v>8218</v>
      </c>
      <c r="H329" s="8">
        <v>160.47058823529412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t="s">
        <v>8309</v>
      </c>
      <c r="R329" s="15" t="s">
        <v>8319</v>
      </c>
      <c r="S329" s="15">
        <v>42085.333333333328</v>
      </c>
      <c r="T329" s="16">
        <f t="shared" si="5"/>
        <v>42058.235289351855</v>
      </c>
    </row>
    <row r="330" spans="1:20" ht="15" customHeight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v>1.036144</v>
      </c>
      <c r="G330" t="s">
        <v>8218</v>
      </c>
      <c r="H330" s="8">
        <v>156.04578313253012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t="s">
        <v>8309</v>
      </c>
      <c r="R330" s="15" t="s">
        <v>8319</v>
      </c>
      <c r="S330" s="15">
        <v>42309.166666666672</v>
      </c>
      <c r="T330" s="16">
        <f t="shared" si="5"/>
        <v>42278.946620370371</v>
      </c>
    </row>
    <row r="331" spans="1:20" ht="15" customHeight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v>1.0549999999999999</v>
      </c>
      <c r="G331" t="s">
        <v>8218</v>
      </c>
      <c r="H331" s="8">
        <v>63.17365269461078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t="s">
        <v>8309</v>
      </c>
      <c r="R331" s="15" t="s">
        <v>8319</v>
      </c>
      <c r="S331" s="15">
        <v>42315.166666666672</v>
      </c>
      <c r="T331" s="16">
        <f t="shared" si="5"/>
        <v>42291.46674768519</v>
      </c>
    </row>
    <row r="332" spans="1:20" ht="15" customHeight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v>1.0182857142857142</v>
      </c>
      <c r="G332" t="s">
        <v>8218</v>
      </c>
      <c r="H332" s="8">
        <v>104.82352941176471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t="s">
        <v>8309</v>
      </c>
      <c r="R332" s="15" t="s">
        <v>8319</v>
      </c>
      <c r="S332" s="15">
        <v>41411.165972222225</v>
      </c>
      <c r="T332" s="16">
        <f t="shared" si="5"/>
        <v>41379.515775462962</v>
      </c>
    </row>
    <row r="333" spans="1:20" ht="15" customHeight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v>1.0660499999999999</v>
      </c>
      <c r="G333" t="s">
        <v>8218</v>
      </c>
      <c r="H333" s="8">
        <v>97.356164383561648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t="s">
        <v>8309</v>
      </c>
      <c r="R333" s="15" t="s">
        <v>8319</v>
      </c>
      <c r="S333" s="15">
        <v>42538.581412037034</v>
      </c>
      <c r="T333" s="16">
        <f t="shared" si="5"/>
        <v>42507.581412037034</v>
      </c>
    </row>
    <row r="334" spans="1:20" ht="15" customHeight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v>1.13015</v>
      </c>
      <c r="G334" t="s">
        <v>8218</v>
      </c>
      <c r="H334" s="8">
        <v>203.63063063063063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t="s">
        <v>8309</v>
      </c>
      <c r="R334" s="15" t="s">
        <v>8319</v>
      </c>
      <c r="S334" s="15">
        <v>42305.333333333328</v>
      </c>
      <c r="T334" s="16">
        <f t="shared" si="5"/>
        <v>42263.680289351847</v>
      </c>
    </row>
    <row r="335" spans="1:20" ht="15" customHeight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v>1.252275</v>
      </c>
      <c r="G335" t="s">
        <v>8218</v>
      </c>
      <c r="H335" s="8">
        <v>188.31203007518798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t="s">
        <v>8309</v>
      </c>
      <c r="R335" s="15" t="s">
        <v>8319</v>
      </c>
      <c r="S335" s="15">
        <v>42467.59480324074</v>
      </c>
      <c r="T335" s="16">
        <f t="shared" si="5"/>
        <v>42437.636469907404</v>
      </c>
    </row>
    <row r="336" spans="1:20" ht="15" customHeight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v>1.0119</v>
      </c>
      <c r="G336" t="s">
        <v>8218</v>
      </c>
      <c r="H336" s="8">
        <v>146.65217391304347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t="s">
        <v>8309</v>
      </c>
      <c r="R336" s="15" t="s">
        <v>8319</v>
      </c>
      <c r="S336" s="15">
        <v>42139.791666666672</v>
      </c>
      <c r="T336" s="16">
        <f t="shared" si="5"/>
        <v>42101.682372685187</v>
      </c>
    </row>
    <row r="337" spans="1:20" ht="15" customHeight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v>1.0276470588235294</v>
      </c>
      <c r="G337" t="s">
        <v>8218</v>
      </c>
      <c r="H337" s="8">
        <v>109.1875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t="s">
        <v>8309</v>
      </c>
      <c r="R337" s="15" t="s">
        <v>8319</v>
      </c>
      <c r="S337" s="15">
        <v>42132.916666666672</v>
      </c>
      <c r="T337" s="16">
        <f t="shared" si="5"/>
        <v>42101.737442129626</v>
      </c>
    </row>
    <row r="338" spans="1:20" ht="15" customHeight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v>1.1683911999999999</v>
      </c>
      <c r="G338" t="s">
        <v>8218</v>
      </c>
      <c r="H338" s="8">
        <v>59.249046653144013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t="s">
        <v>8309</v>
      </c>
      <c r="R338" s="15" t="s">
        <v>8319</v>
      </c>
      <c r="S338" s="15">
        <v>42321.637939814813</v>
      </c>
      <c r="T338" s="16">
        <f t="shared" si="5"/>
        <v>42291.596273148149</v>
      </c>
    </row>
    <row r="339" spans="1:20" ht="15" customHeight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v>1.0116833333333335</v>
      </c>
      <c r="G339" t="s">
        <v>8218</v>
      </c>
      <c r="H339" s="8">
        <v>97.904838709677421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t="s">
        <v>8309</v>
      </c>
      <c r="R339" s="15" t="s">
        <v>8319</v>
      </c>
      <c r="S339" s="15">
        <v>42077.086898148147</v>
      </c>
      <c r="T339" s="16">
        <f t="shared" si="5"/>
        <v>42047.128564814819</v>
      </c>
    </row>
    <row r="340" spans="1:20" ht="15" customHeight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v>1.1013360000000001</v>
      </c>
      <c r="G340" t="s">
        <v>8218</v>
      </c>
      <c r="H340" s="8">
        <v>70.000169491525426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t="s">
        <v>8309</v>
      </c>
      <c r="R340" s="15" t="s">
        <v>8319</v>
      </c>
      <c r="S340" s="15">
        <v>42616.041666666672</v>
      </c>
      <c r="T340" s="16">
        <f t="shared" si="5"/>
        <v>42559.755671296298</v>
      </c>
    </row>
    <row r="341" spans="1:20" ht="15" customHeight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v>1.0808333333333333</v>
      </c>
      <c r="G341" t="s">
        <v>8218</v>
      </c>
      <c r="H341" s="8">
        <v>72.865168539325836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t="s">
        <v>8309</v>
      </c>
      <c r="R341" s="15" t="s">
        <v>8319</v>
      </c>
      <c r="S341" s="15">
        <v>42123.760046296295</v>
      </c>
      <c r="T341" s="16">
        <f t="shared" si="5"/>
        <v>42093.760046296295</v>
      </c>
    </row>
    <row r="342" spans="1:20" ht="15" customHeight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v>1.2502285714285715</v>
      </c>
      <c r="G342" t="s">
        <v>8218</v>
      </c>
      <c r="H342" s="8">
        <v>146.34782608695653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t="s">
        <v>8309</v>
      </c>
      <c r="R342" s="15" t="s">
        <v>8319</v>
      </c>
      <c r="S342" s="15">
        <v>42802.875</v>
      </c>
      <c r="T342" s="16">
        <f t="shared" si="5"/>
        <v>42772.669062500005</v>
      </c>
    </row>
    <row r="343" spans="1:20" ht="15" customHeight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v>1.0671428571428572</v>
      </c>
      <c r="G343" t="s">
        <v>8218</v>
      </c>
      <c r="H343" s="8">
        <v>67.909090909090907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t="s">
        <v>8309</v>
      </c>
      <c r="R343" s="15" t="s">
        <v>8319</v>
      </c>
      <c r="S343" s="15">
        <v>41913.165972222225</v>
      </c>
      <c r="T343" s="16">
        <f t="shared" si="5"/>
        <v>41894.879606481481</v>
      </c>
    </row>
    <row r="344" spans="1:20" ht="15" customHeight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v>1.0036639999999999</v>
      </c>
      <c r="G344" t="s">
        <v>8218</v>
      </c>
      <c r="H344" s="8">
        <v>169.85083076923075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t="s">
        <v>8309</v>
      </c>
      <c r="R344" s="15" t="s">
        <v>8319</v>
      </c>
      <c r="S344" s="15">
        <v>42489.780844907407</v>
      </c>
      <c r="T344" s="16">
        <f t="shared" si="5"/>
        <v>42459.780844907407</v>
      </c>
    </row>
    <row r="345" spans="1:20" ht="15" customHeight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v>1.0202863333333334</v>
      </c>
      <c r="G345" t="s">
        <v>8218</v>
      </c>
      <c r="H345" s="8">
        <v>58.413339694656486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t="s">
        <v>8309</v>
      </c>
      <c r="R345" s="15" t="s">
        <v>8319</v>
      </c>
      <c r="S345" s="15">
        <v>41957.125</v>
      </c>
      <c r="T345" s="16">
        <f t="shared" si="5"/>
        <v>41926.73778935185</v>
      </c>
    </row>
    <row r="346" spans="1:20" ht="15" customHeight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v>1.0208358208955224</v>
      </c>
      <c r="G346" t="s">
        <v>8218</v>
      </c>
      <c r="H346" s="8">
        <v>119.99298245614035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t="s">
        <v>8309</v>
      </c>
      <c r="R346" s="15" t="s">
        <v>8319</v>
      </c>
      <c r="S346" s="15">
        <v>42156.097222222219</v>
      </c>
      <c r="T346" s="16">
        <f t="shared" si="5"/>
        <v>42111.970995370371</v>
      </c>
    </row>
    <row r="347" spans="1:20" ht="15" customHeight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v>1.2327586206896552</v>
      </c>
      <c r="G347" t="s">
        <v>8218</v>
      </c>
      <c r="H347" s="8">
        <v>99.860335195530723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t="s">
        <v>8309</v>
      </c>
      <c r="R347" s="15" t="s">
        <v>8319</v>
      </c>
      <c r="S347" s="15">
        <v>42144.944328703699</v>
      </c>
      <c r="T347" s="16">
        <f t="shared" si="5"/>
        <v>42114.944328703699</v>
      </c>
    </row>
    <row r="348" spans="1:20" ht="15" customHeight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v>1.7028880000000002</v>
      </c>
      <c r="G348" t="s">
        <v>8218</v>
      </c>
      <c r="H348" s="8">
        <v>90.579148936170213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t="s">
        <v>8309</v>
      </c>
      <c r="R348" s="15" t="s">
        <v>8319</v>
      </c>
      <c r="S348" s="15">
        <v>42291.500243055561</v>
      </c>
      <c r="T348" s="16">
        <f t="shared" si="5"/>
        <v>42261.500243055561</v>
      </c>
    </row>
    <row r="349" spans="1:20" ht="15" customHeight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v>1.1159049999999999</v>
      </c>
      <c r="G349" t="s">
        <v>8218</v>
      </c>
      <c r="H349" s="8">
        <v>117.77361477572559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t="s">
        <v>8309</v>
      </c>
      <c r="R349" s="15" t="s">
        <v>8319</v>
      </c>
      <c r="S349" s="15">
        <v>42322.537141203706</v>
      </c>
      <c r="T349" s="16">
        <f t="shared" si="5"/>
        <v>42292.495474537034</v>
      </c>
    </row>
    <row r="350" spans="1:20" ht="15" customHeight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v>1.03</v>
      </c>
      <c r="G350" t="s">
        <v>8218</v>
      </c>
      <c r="H350" s="8">
        <v>86.554621848739501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t="s">
        <v>8309</v>
      </c>
      <c r="R350" s="15" t="s">
        <v>8319</v>
      </c>
      <c r="S350" s="15">
        <v>42237.58699074074</v>
      </c>
      <c r="T350" s="16">
        <f t="shared" si="5"/>
        <v>42207.58699074074</v>
      </c>
    </row>
    <row r="351" spans="1:20" ht="15" customHeight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v>1.0663570159857905</v>
      </c>
      <c r="G351" t="s">
        <v>8218</v>
      </c>
      <c r="H351" s="8">
        <v>71.899281437125751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t="s">
        <v>8309</v>
      </c>
      <c r="R351" s="15" t="s">
        <v>8319</v>
      </c>
      <c r="S351" s="15">
        <v>42790.498935185184</v>
      </c>
      <c r="T351" s="16">
        <f t="shared" si="5"/>
        <v>42760.498935185184</v>
      </c>
    </row>
    <row r="352" spans="1:20" ht="15" customHeight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v>1.1476</v>
      </c>
      <c r="G352" t="s">
        <v>8218</v>
      </c>
      <c r="H352" s="8">
        <v>129.81900452488688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t="s">
        <v>8309</v>
      </c>
      <c r="R352" s="15" t="s">
        <v>8319</v>
      </c>
      <c r="S352" s="15">
        <v>42624.165972222225</v>
      </c>
      <c r="T352" s="16">
        <f t="shared" si="5"/>
        <v>42586.066076388888</v>
      </c>
    </row>
    <row r="353" spans="1:20" ht="15" customHeight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v>1.2734117647058822</v>
      </c>
      <c r="G353" t="s">
        <v>8218</v>
      </c>
      <c r="H353" s="8">
        <v>44.912863070539416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t="s">
        <v>8309</v>
      </c>
      <c r="R353" s="15" t="s">
        <v>8319</v>
      </c>
      <c r="S353" s="15">
        <v>42467.923078703709</v>
      </c>
      <c r="T353" s="16">
        <f t="shared" si="5"/>
        <v>42427.964745370366</v>
      </c>
    </row>
    <row r="354" spans="1:20" ht="15" customHeight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v>1.1656</v>
      </c>
      <c r="G354" t="s">
        <v>8218</v>
      </c>
      <c r="H354" s="8">
        <v>40.755244755244753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t="s">
        <v>8309</v>
      </c>
      <c r="R354" s="15" t="s">
        <v>8319</v>
      </c>
      <c r="S354" s="15">
        <v>41920.167453703703</v>
      </c>
      <c r="T354" s="16">
        <f t="shared" si="5"/>
        <v>41890.167453703703</v>
      </c>
    </row>
    <row r="355" spans="1:20" ht="15" customHeight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v>1.0861819426615318</v>
      </c>
      <c r="G355" t="s">
        <v>8218</v>
      </c>
      <c r="H355" s="8">
        <v>103.52394779771615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t="s">
        <v>8309</v>
      </c>
      <c r="R355" s="15" t="s">
        <v>8319</v>
      </c>
      <c r="S355" s="15">
        <v>42327.833553240736</v>
      </c>
      <c r="T355" s="16">
        <f t="shared" si="5"/>
        <v>42297.791886574079</v>
      </c>
    </row>
    <row r="356" spans="1:20" ht="15" customHeight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v>1.0394285714285714</v>
      </c>
      <c r="G356" t="s">
        <v>8218</v>
      </c>
      <c r="H356" s="8">
        <v>125.44827586206897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t="s">
        <v>8309</v>
      </c>
      <c r="R356" s="15" t="s">
        <v>8319</v>
      </c>
      <c r="S356" s="15">
        <v>42468.786122685182</v>
      </c>
      <c r="T356" s="16">
        <f t="shared" si="5"/>
        <v>42438.827789351853</v>
      </c>
    </row>
    <row r="357" spans="1:20" ht="15" customHeight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v>1.1625714285714286</v>
      </c>
      <c r="G357" t="s">
        <v>8218</v>
      </c>
      <c r="H357" s="8">
        <v>246.60606060606059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t="s">
        <v>8309</v>
      </c>
      <c r="R357" s="15" t="s">
        <v>8319</v>
      </c>
      <c r="S357" s="15">
        <v>41974.3355787037</v>
      </c>
      <c r="T357" s="16">
        <f t="shared" si="5"/>
        <v>41943.293912037036</v>
      </c>
    </row>
    <row r="358" spans="1:20" ht="15" customHeight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v>1.0269239999999999</v>
      </c>
      <c r="G358" t="s">
        <v>8218</v>
      </c>
      <c r="H358" s="8">
        <v>79.401340206185566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t="s">
        <v>8309</v>
      </c>
      <c r="R358" s="15" t="s">
        <v>8319</v>
      </c>
      <c r="S358" s="15">
        <v>42445.761493055557</v>
      </c>
      <c r="T358" s="16">
        <f t="shared" si="5"/>
        <v>42415.803159722222</v>
      </c>
    </row>
    <row r="359" spans="1:20" ht="15" customHeight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v>1.74</v>
      </c>
      <c r="G359" t="s">
        <v>8218</v>
      </c>
      <c r="H359" s="8">
        <v>86.138613861386133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t="s">
        <v>8309</v>
      </c>
      <c r="R359" s="15" t="s">
        <v>8319</v>
      </c>
      <c r="S359" s="15">
        <v>42118.222187499996</v>
      </c>
      <c r="T359" s="16">
        <f t="shared" si="5"/>
        <v>42078.222187499996</v>
      </c>
    </row>
    <row r="360" spans="1:20" ht="15" customHeight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v>1.03088</v>
      </c>
      <c r="G360" t="s">
        <v>8218</v>
      </c>
      <c r="H360" s="8">
        <v>193.04868913857678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t="s">
        <v>8309</v>
      </c>
      <c r="R360" s="15" t="s">
        <v>8319</v>
      </c>
      <c r="S360" s="15">
        <v>42536.625</v>
      </c>
      <c r="T360" s="16">
        <f t="shared" si="5"/>
        <v>42507.860196759255</v>
      </c>
    </row>
    <row r="361" spans="1:20" ht="15" customHeight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v>1.0485537190082646</v>
      </c>
      <c r="G361" t="s">
        <v>8218</v>
      </c>
      <c r="H361" s="8">
        <v>84.023178807947019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t="s">
        <v>8309</v>
      </c>
      <c r="R361" s="15" t="s">
        <v>8319</v>
      </c>
      <c r="S361" s="15">
        <v>41957.216666666667</v>
      </c>
      <c r="T361" s="16">
        <f t="shared" si="5"/>
        <v>41935.070486111108</v>
      </c>
    </row>
    <row r="362" spans="1:20" ht="15" customHeight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v>1.0137499999999999</v>
      </c>
      <c r="G362" t="s">
        <v>8218</v>
      </c>
      <c r="H362" s="8">
        <v>139.82758620689654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t="s">
        <v>8309</v>
      </c>
      <c r="R362" s="15" t="s">
        <v>8319</v>
      </c>
      <c r="S362" s="15">
        <v>42208.132638888885</v>
      </c>
      <c r="T362" s="16">
        <f t="shared" si="5"/>
        <v>42163.897916666669</v>
      </c>
    </row>
    <row r="363" spans="1:20" ht="15" customHeight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v>1.1107699999999998</v>
      </c>
      <c r="G363" t="s">
        <v>8218</v>
      </c>
      <c r="H363" s="8">
        <v>109.82189265536722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t="s">
        <v>8309</v>
      </c>
      <c r="R363" s="15" t="s">
        <v>8319</v>
      </c>
      <c r="S363" s="15">
        <v>41966.042893518519</v>
      </c>
      <c r="T363" s="16">
        <f t="shared" si="5"/>
        <v>41936.001226851848</v>
      </c>
    </row>
    <row r="364" spans="1:20" ht="15" customHeight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v>1.2415933781686497</v>
      </c>
      <c r="G364" t="s">
        <v>8218</v>
      </c>
      <c r="H364" s="8">
        <v>139.53488372093022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t="s">
        <v>8309</v>
      </c>
      <c r="R364" s="15" t="s">
        <v>8319</v>
      </c>
      <c r="S364" s="15">
        <v>41859</v>
      </c>
      <c r="T364" s="16">
        <f t="shared" si="5"/>
        <v>41837.210543981484</v>
      </c>
    </row>
    <row r="365" spans="1:20" ht="15" customHeight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v>1.0133333333333334</v>
      </c>
      <c r="G365" t="s">
        <v>8218</v>
      </c>
      <c r="H365" s="8">
        <v>347.84615384615387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t="s">
        <v>8309</v>
      </c>
      <c r="R365" s="15" t="s">
        <v>8319</v>
      </c>
      <c r="S365" s="15">
        <v>40300.806944444441</v>
      </c>
      <c r="T365" s="16">
        <f t="shared" si="5"/>
        <v>40255.744629629626</v>
      </c>
    </row>
    <row r="366" spans="1:20" ht="15" customHeight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v>1.1016142857142857</v>
      </c>
      <c r="G366" t="s">
        <v>8218</v>
      </c>
      <c r="H366" s="8">
        <v>68.24159292035398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t="s">
        <v>8309</v>
      </c>
      <c r="R366" s="15" t="s">
        <v>8319</v>
      </c>
      <c r="S366" s="15">
        <v>41811.165972222225</v>
      </c>
      <c r="T366" s="16">
        <f t="shared" si="5"/>
        <v>41780.859629629631</v>
      </c>
    </row>
    <row r="367" spans="1:20" ht="15" customHeight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v>1.0397333333333334</v>
      </c>
      <c r="G367" t="s">
        <v>8218</v>
      </c>
      <c r="H367" s="8">
        <v>239.93846153846152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t="s">
        <v>8309</v>
      </c>
      <c r="R367" s="15" t="s">
        <v>8319</v>
      </c>
      <c r="S367" s="15">
        <v>41698.606469907405</v>
      </c>
      <c r="T367" s="16">
        <f t="shared" si="5"/>
        <v>41668.606469907405</v>
      </c>
    </row>
    <row r="368" spans="1:20" ht="15" customHeight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v>1.013157894736842</v>
      </c>
      <c r="G368" t="s">
        <v>8218</v>
      </c>
      <c r="H368" s="8">
        <v>287.31343283582089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t="s">
        <v>8309</v>
      </c>
      <c r="R368" s="15" t="s">
        <v>8319</v>
      </c>
      <c r="S368" s="15">
        <v>41049.793032407404</v>
      </c>
      <c r="T368" s="16">
        <f t="shared" si="5"/>
        <v>41019.793032407404</v>
      </c>
    </row>
    <row r="369" spans="1:20" ht="15" customHeight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v>1.033501</v>
      </c>
      <c r="G369" t="s">
        <v>8218</v>
      </c>
      <c r="H369" s="8">
        <v>86.84882352941176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t="s">
        <v>8309</v>
      </c>
      <c r="R369" s="15" t="s">
        <v>8319</v>
      </c>
      <c r="S369" s="15">
        <v>41395.207638888889</v>
      </c>
      <c r="T369" s="16">
        <f t="shared" si="5"/>
        <v>41355.577291666668</v>
      </c>
    </row>
    <row r="370" spans="1:20" ht="15" customHeight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v>1.04112</v>
      </c>
      <c r="G370" t="s">
        <v>8218</v>
      </c>
      <c r="H370" s="8">
        <v>81.84905660377359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t="s">
        <v>8309</v>
      </c>
      <c r="R370" s="15" t="s">
        <v>8319</v>
      </c>
      <c r="S370" s="15">
        <v>42078.563912037032</v>
      </c>
      <c r="T370" s="16">
        <f t="shared" si="5"/>
        <v>42043.605578703704</v>
      </c>
    </row>
    <row r="371" spans="1:20" ht="15" customHeight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v>1.1015569230769231</v>
      </c>
      <c r="G371" t="s">
        <v>8218</v>
      </c>
      <c r="H371" s="8">
        <v>42.874970059880241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t="s">
        <v>8309</v>
      </c>
      <c r="R371" s="15" t="s">
        <v>8319</v>
      </c>
      <c r="S371" s="15">
        <v>40923.551724537036</v>
      </c>
      <c r="T371" s="16">
        <f t="shared" si="5"/>
        <v>40893.551724537036</v>
      </c>
    </row>
    <row r="372" spans="1:20" ht="15" customHeight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v>1.2202</v>
      </c>
      <c r="G372" t="s">
        <v>8218</v>
      </c>
      <c r="H372" s="8">
        <v>709.41860465116281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t="s">
        <v>8309</v>
      </c>
      <c r="R372" s="15" t="s">
        <v>8319</v>
      </c>
      <c r="S372" s="15">
        <v>42741.795138888891</v>
      </c>
      <c r="T372" s="16">
        <f t="shared" si="5"/>
        <v>42711.795138888891</v>
      </c>
    </row>
    <row r="373" spans="1:20" ht="15" customHeight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v>1.1416866666666667</v>
      </c>
      <c r="G373" t="s">
        <v>8218</v>
      </c>
      <c r="H373" s="8">
        <v>161.25517890772127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t="s">
        <v>8309</v>
      </c>
      <c r="R373" s="15" t="s">
        <v>8319</v>
      </c>
      <c r="S373" s="15">
        <v>41306.767812500002</v>
      </c>
      <c r="T373" s="16">
        <f t="shared" si="5"/>
        <v>41261.767812500002</v>
      </c>
    </row>
    <row r="374" spans="1:20" ht="15" customHeight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v>1.2533333333333334</v>
      </c>
      <c r="G374" t="s">
        <v>8218</v>
      </c>
      <c r="H374" s="8">
        <v>41.777777777777779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t="s">
        <v>8309</v>
      </c>
      <c r="R374" s="15" t="s">
        <v>8319</v>
      </c>
      <c r="S374" s="15">
        <v>42465.666666666672</v>
      </c>
      <c r="T374" s="16">
        <f t="shared" si="5"/>
        <v>42425.576898148152</v>
      </c>
    </row>
    <row r="375" spans="1:20" ht="15" customHeight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v>1.0666666666666667</v>
      </c>
      <c r="G375" t="s">
        <v>8218</v>
      </c>
      <c r="H375" s="8">
        <v>89.887640449438209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t="s">
        <v>8309</v>
      </c>
      <c r="R375" s="15" t="s">
        <v>8319</v>
      </c>
      <c r="S375" s="15">
        <v>41108.91201388889</v>
      </c>
      <c r="T375" s="16">
        <f t="shared" si="5"/>
        <v>41078.91201388889</v>
      </c>
    </row>
    <row r="376" spans="1:20" ht="15" customHeight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v>1.3065</v>
      </c>
      <c r="G376" t="s">
        <v>8218</v>
      </c>
      <c r="H376" s="8">
        <v>45.051724137931032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t="s">
        <v>8309</v>
      </c>
      <c r="R376" s="15" t="s">
        <v>8319</v>
      </c>
      <c r="S376" s="15">
        <v>40802.889247685183</v>
      </c>
      <c r="T376" s="16">
        <f t="shared" si="5"/>
        <v>40757.889247685183</v>
      </c>
    </row>
    <row r="377" spans="1:20" ht="15" customHeight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v>1.2</v>
      </c>
      <c r="G377" t="s">
        <v>8218</v>
      </c>
      <c r="H377" s="8">
        <v>42.857142857142854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t="s">
        <v>8309</v>
      </c>
      <c r="R377" s="15" t="s">
        <v>8319</v>
      </c>
      <c r="S377" s="15">
        <v>41699.720833333333</v>
      </c>
      <c r="T377" s="16">
        <f t="shared" si="5"/>
        <v>41657.985081018516</v>
      </c>
    </row>
    <row r="378" spans="1:20" ht="15" customHeight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v>1.0595918367346939</v>
      </c>
      <c r="G378" t="s">
        <v>8218</v>
      </c>
      <c r="H378" s="8">
        <v>54.083333333333336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t="s">
        <v>8309</v>
      </c>
      <c r="R378" s="15" t="s">
        <v>8319</v>
      </c>
      <c r="S378" s="15">
        <v>42607.452731481477</v>
      </c>
      <c r="T378" s="16">
        <f t="shared" si="5"/>
        <v>42576.452731481477</v>
      </c>
    </row>
    <row r="379" spans="1:20" ht="15" customHeight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v>1.1439999999999999</v>
      </c>
      <c r="G379" t="s">
        <v>8218</v>
      </c>
      <c r="H379" s="8">
        <v>103.21804511278195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t="s">
        <v>8309</v>
      </c>
      <c r="R379" s="15" t="s">
        <v>8319</v>
      </c>
      <c r="S379" s="15">
        <v>42322.292361111111</v>
      </c>
      <c r="T379" s="16">
        <f t="shared" si="5"/>
        <v>42292.250787037032</v>
      </c>
    </row>
    <row r="380" spans="1:20" ht="15" customHeight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v>1.1176666666666666</v>
      </c>
      <c r="G380" t="s">
        <v>8218</v>
      </c>
      <c r="H380" s="8">
        <v>40.397590361445786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t="s">
        <v>8309</v>
      </c>
      <c r="R380" s="15" t="s">
        <v>8319</v>
      </c>
      <c r="S380" s="15">
        <v>42394.994444444441</v>
      </c>
      <c r="T380" s="16">
        <f t="shared" si="5"/>
        <v>42370.571851851855</v>
      </c>
    </row>
    <row r="381" spans="1:20" ht="15" customHeight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v>1.1608000000000001</v>
      </c>
      <c r="G381" t="s">
        <v>8218</v>
      </c>
      <c r="H381" s="8">
        <v>116.85906040268456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t="s">
        <v>8309</v>
      </c>
      <c r="R381" s="15" t="s">
        <v>8319</v>
      </c>
      <c r="S381" s="15">
        <v>41032.688333333332</v>
      </c>
      <c r="T381" s="16">
        <f t="shared" si="5"/>
        <v>40987.688333333332</v>
      </c>
    </row>
    <row r="382" spans="1:20" ht="15" customHeight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v>1.415</v>
      </c>
      <c r="G382" t="s">
        <v>8218</v>
      </c>
      <c r="H382" s="8">
        <v>115.51020408163265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t="s">
        <v>8309</v>
      </c>
      <c r="R382" s="15" t="s">
        <v>8319</v>
      </c>
      <c r="S382" s="15">
        <v>42392.719814814816</v>
      </c>
      <c r="T382" s="16">
        <f t="shared" si="5"/>
        <v>42367.719814814816</v>
      </c>
    </row>
    <row r="383" spans="1:20" ht="15" customHeight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v>1.0472999999999999</v>
      </c>
      <c r="G383" t="s">
        <v>8218</v>
      </c>
      <c r="H383" s="8">
        <v>104.31274900398407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t="s">
        <v>8309</v>
      </c>
      <c r="R383" s="15" t="s">
        <v>8319</v>
      </c>
      <c r="S383" s="15">
        <v>41120.208333333336</v>
      </c>
      <c r="T383" s="16">
        <f t="shared" si="5"/>
        <v>41085.698113425926</v>
      </c>
    </row>
    <row r="384" spans="1:20" ht="15" customHeight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v>2.5583333333333331</v>
      </c>
      <c r="G384" t="s">
        <v>8218</v>
      </c>
      <c r="H384" s="8">
        <v>69.772727272727266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t="s">
        <v>8309</v>
      </c>
      <c r="R384" s="15" t="s">
        <v>8319</v>
      </c>
      <c r="S384" s="15">
        <v>41158.709490740745</v>
      </c>
      <c r="T384" s="16">
        <f t="shared" si="5"/>
        <v>41144.709490740745</v>
      </c>
    </row>
    <row r="385" spans="1:20" ht="15" customHeight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v>2.0670670670670672</v>
      </c>
      <c r="G385" t="s">
        <v>8218</v>
      </c>
      <c r="H385" s="8">
        <v>43.020833333333336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t="s">
        <v>8309</v>
      </c>
      <c r="R385" s="15" t="s">
        <v>8319</v>
      </c>
      <c r="S385" s="15">
        <v>41778.117581018516</v>
      </c>
      <c r="T385" s="16">
        <f t="shared" si="5"/>
        <v>41755.117581018516</v>
      </c>
    </row>
    <row r="386" spans="1:20" ht="15" customHeight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v>1.1210500000000001</v>
      </c>
      <c r="G386" t="s">
        <v>8218</v>
      </c>
      <c r="H386" s="8">
        <v>58.540469973890339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t="s">
        <v>8309</v>
      </c>
      <c r="R386" s="15" t="s">
        <v>8319</v>
      </c>
      <c r="S386" s="15">
        <v>42010.781793981485</v>
      </c>
      <c r="T386" s="16">
        <f t="shared" si="5"/>
        <v>41980.781793981485</v>
      </c>
    </row>
    <row r="387" spans="1:20" ht="15" customHeight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v>1.05982</v>
      </c>
      <c r="G387" t="s">
        <v>8218</v>
      </c>
      <c r="H387" s="8">
        <v>111.79535864978902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t="s">
        <v>8309</v>
      </c>
      <c r="R387" s="15" t="s">
        <v>8319</v>
      </c>
      <c r="S387" s="15">
        <v>41964.626168981486</v>
      </c>
      <c r="T387" s="16">
        <f t="shared" ref="T387:T450" si="6">(((L387/60)/60)/24)+DATE(1970,1,1)</f>
        <v>41934.584502314814</v>
      </c>
    </row>
    <row r="388" spans="1:20" ht="15" customHeight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v>1.0016666666666667</v>
      </c>
      <c r="G388" t="s">
        <v>8218</v>
      </c>
      <c r="H388" s="8">
        <v>46.230769230769234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t="s">
        <v>8309</v>
      </c>
      <c r="R388" s="15" t="s">
        <v>8319</v>
      </c>
      <c r="S388" s="15">
        <v>42226.951284722221</v>
      </c>
      <c r="T388" s="16">
        <f t="shared" si="6"/>
        <v>42211.951284722221</v>
      </c>
    </row>
    <row r="389" spans="1:20" ht="15" customHeight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v>2.1398947368421051</v>
      </c>
      <c r="G389" t="s">
        <v>8218</v>
      </c>
      <c r="H389" s="8">
        <v>144.69039145907473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t="s">
        <v>8309</v>
      </c>
      <c r="R389" s="15" t="s">
        <v>8319</v>
      </c>
      <c r="S389" s="15">
        <v>42231.25</v>
      </c>
      <c r="T389" s="16">
        <f t="shared" si="6"/>
        <v>42200.67659722222</v>
      </c>
    </row>
    <row r="390" spans="1:20" ht="15" customHeight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v>1.2616000000000001</v>
      </c>
      <c r="G390" t="s">
        <v>8218</v>
      </c>
      <c r="H390" s="8">
        <v>88.845070422535215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t="s">
        <v>8309</v>
      </c>
      <c r="R390" s="15" t="s">
        <v>8319</v>
      </c>
      <c r="S390" s="15">
        <v>42579.076157407413</v>
      </c>
      <c r="T390" s="16">
        <f t="shared" si="6"/>
        <v>42549.076157407413</v>
      </c>
    </row>
    <row r="391" spans="1:20" ht="15" customHeight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v>1.8153547058823529</v>
      </c>
      <c r="G391" t="s">
        <v>8218</v>
      </c>
      <c r="H391" s="8">
        <v>81.75107284768211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t="s">
        <v>8309</v>
      </c>
      <c r="R391" s="15" t="s">
        <v>8319</v>
      </c>
      <c r="S391" s="15">
        <v>41705.957638888889</v>
      </c>
      <c r="T391" s="16">
        <f t="shared" si="6"/>
        <v>41674.063078703701</v>
      </c>
    </row>
    <row r="392" spans="1:20" ht="15" customHeight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v>1</v>
      </c>
      <c r="G392" t="s">
        <v>8218</v>
      </c>
      <c r="H392" s="8">
        <v>71.428571428571431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t="s">
        <v>8309</v>
      </c>
      <c r="R392" s="15" t="s">
        <v>8319</v>
      </c>
      <c r="S392" s="15">
        <v>42132.036712962959</v>
      </c>
      <c r="T392" s="16">
        <f t="shared" si="6"/>
        <v>42112.036712962959</v>
      </c>
    </row>
    <row r="393" spans="1:20" ht="15" customHeight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v>1.0061</v>
      </c>
      <c r="G393" t="s">
        <v>8218</v>
      </c>
      <c r="H393" s="8">
        <v>104.25906735751295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t="s">
        <v>8309</v>
      </c>
      <c r="R393" s="15" t="s">
        <v>8319</v>
      </c>
      <c r="S393" s="15">
        <v>40895.040972222225</v>
      </c>
      <c r="T393" s="16">
        <f t="shared" si="6"/>
        <v>40865.042256944449</v>
      </c>
    </row>
    <row r="394" spans="1:20" ht="15" customHeight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v>1.009027027027027</v>
      </c>
      <c r="G394" t="s">
        <v>8218</v>
      </c>
      <c r="H394" s="8">
        <v>90.616504854368927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t="s">
        <v>8309</v>
      </c>
      <c r="R394" s="15" t="s">
        <v>8319</v>
      </c>
      <c r="S394" s="15">
        <v>40794.125</v>
      </c>
      <c r="T394" s="16">
        <f t="shared" si="6"/>
        <v>40763.717256944445</v>
      </c>
    </row>
    <row r="395" spans="1:20" ht="15" customHeight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v>1.10446</v>
      </c>
      <c r="G395" t="s">
        <v>8218</v>
      </c>
      <c r="H395" s="8">
        <v>157.33048433048432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t="s">
        <v>8309</v>
      </c>
      <c r="R395" s="15" t="s">
        <v>8319</v>
      </c>
      <c r="S395" s="15">
        <v>41557.708935185183</v>
      </c>
      <c r="T395" s="16">
        <f t="shared" si="6"/>
        <v>41526.708935185183</v>
      </c>
    </row>
    <row r="396" spans="1:20" ht="15" customHeight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v>1.118936170212766</v>
      </c>
      <c r="G396" t="s">
        <v>8218</v>
      </c>
      <c r="H396" s="8">
        <v>105.18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t="s">
        <v>8309</v>
      </c>
      <c r="R396" s="15" t="s">
        <v>8319</v>
      </c>
      <c r="S396" s="15">
        <v>42477.776412037041</v>
      </c>
      <c r="T396" s="16">
        <f t="shared" si="6"/>
        <v>42417.818078703705</v>
      </c>
    </row>
    <row r="397" spans="1:20" ht="15" customHeight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v>1.0804450000000001</v>
      </c>
      <c r="G397" t="s">
        <v>8218</v>
      </c>
      <c r="H397" s="8">
        <v>58.719836956521746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t="s">
        <v>8309</v>
      </c>
      <c r="R397" s="15" t="s">
        <v>8319</v>
      </c>
      <c r="S397" s="15">
        <v>41026.897222222222</v>
      </c>
      <c r="T397" s="16">
        <f t="shared" si="6"/>
        <v>40990.909259259257</v>
      </c>
    </row>
    <row r="398" spans="1:20" ht="15" customHeight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v>1.0666666666666667</v>
      </c>
      <c r="G398" t="s">
        <v>8218</v>
      </c>
      <c r="H398" s="8">
        <v>81.632653061224488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t="s">
        <v>8309</v>
      </c>
      <c r="R398" s="15" t="s">
        <v>8319</v>
      </c>
      <c r="S398" s="15">
        <v>41097.564884259256</v>
      </c>
      <c r="T398" s="16">
        <f t="shared" si="6"/>
        <v>41082.564884259256</v>
      </c>
    </row>
    <row r="399" spans="1:20" ht="15" customHeight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v>1.0390027322404372</v>
      </c>
      <c r="G399" t="s">
        <v>8218</v>
      </c>
      <c r="H399" s="8">
        <v>56.460043668122275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t="s">
        <v>8309</v>
      </c>
      <c r="R399" s="15" t="s">
        <v>8319</v>
      </c>
      <c r="S399" s="15">
        <v>40422.155555555553</v>
      </c>
      <c r="T399" s="16">
        <f t="shared" si="6"/>
        <v>40379.776435185187</v>
      </c>
    </row>
    <row r="400" spans="1:20" ht="15" customHeight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v>1.2516</v>
      </c>
      <c r="G400" t="s">
        <v>8218</v>
      </c>
      <c r="H400" s="8">
        <v>140.1044776119403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t="s">
        <v>8309</v>
      </c>
      <c r="R400" s="15" t="s">
        <v>8319</v>
      </c>
      <c r="S400" s="15">
        <v>42123.793124999997</v>
      </c>
      <c r="T400" s="16">
        <f t="shared" si="6"/>
        <v>42078.793124999997</v>
      </c>
    </row>
    <row r="401" spans="1:20" ht="15" customHeight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v>1.0680499999999999</v>
      </c>
      <c r="G401" t="s">
        <v>8218</v>
      </c>
      <c r="H401" s="8">
        <v>224.85263157894738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t="s">
        <v>8309</v>
      </c>
      <c r="R401" s="15" t="s">
        <v>8319</v>
      </c>
      <c r="S401" s="15">
        <v>42718.5</v>
      </c>
      <c r="T401" s="16">
        <f t="shared" si="6"/>
        <v>42687.875775462962</v>
      </c>
    </row>
    <row r="402" spans="1:20" ht="15" customHeight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v>1.1230249999999999</v>
      </c>
      <c r="G402" t="s">
        <v>8218</v>
      </c>
      <c r="H402" s="8">
        <v>181.13306451612902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t="s">
        <v>8309</v>
      </c>
      <c r="R402" s="15" t="s">
        <v>8319</v>
      </c>
      <c r="S402" s="15">
        <v>41776.145833333336</v>
      </c>
      <c r="T402" s="16">
        <f t="shared" si="6"/>
        <v>41745.635960648149</v>
      </c>
    </row>
    <row r="403" spans="1:20" ht="15" customHeight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v>1.0381199999999999</v>
      </c>
      <c r="G403" t="s">
        <v>8218</v>
      </c>
      <c r="H403" s="8">
        <v>711.04109589041093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t="s">
        <v>8309</v>
      </c>
      <c r="R403" s="15" t="s">
        <v>8319</v>
      </c>
      <c r="S403" s="15">
        <v>40762.842245370368</v>
      </c>
      <c r="T403" s="16">
        <f t="shared" si="6"/>
        <v>40732.842245370368</v>
      </c>
    </row>
    <row r="404" spans="1:20" ht="15" customHeight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v>1.4165000000000001</v>
      </c>
      <c r="G404" t="s">
        <v>8218</v>
      </c>
      <c r="H404" s="8">
        <v>65.883720930232556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t="s">
        <v>8309</v>
      </c>
      <c r="R404" s="15" t="s">
        <v>8319</v>
      </c>
      <c r="S404" s="15">
        <v>42313.58121527778</v>
      </c>
      <c r="T404" s="16">
        <f t="shared" si="6"/>
        <v>42292.539548611108</v>
      </c>
    </row>
    <row r="405" spans="1:20" ht="15" customHeight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v>1.0526</v>
      </c>
      <c r="G405" t="s">
        <v>8218</v>
      </c>
      <c r="H405" s="8">
        <v>75.185714285714283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t="s">
        <v>8309</v>
      </c>
      <c r="R405" s="15" t="s">
        <v>8319</v>
      </c>
      <c r="S405" s="15">
        <v>40765.297222222223</v>
      </c>
      <c r="T405" s="16">
        <f t="shared" si="6"/>
        <v>40718.310659722221</v>
      </c>
    </row>
    <row r="406" spans="1:20" ht="15" customHeight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v>1.0309142857142857</v>
      </c>
      <c r="G406" t="s">
        <v>8218</v>
      </c>
      <c r="H406" s="8">
        <v>133.14391143911439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t="s">
        <v>8309</v>
      </c>
      <c r="R406" s="15" t="s">
        <v>8319</v>
      </c>
      <c r="S406" s="15">
        <v>41675.961111111108</v>
      </c>
      <c r="T406" s="16">
        <f t="shared" si="6"/>
        <v>41646.628032407411</v>
      </c>
    </row>
    <row r="407" spans="1:20" ht="15" customHeight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v>1.0765957446808512</v>
      </c>
      <c r="G407" t="s">
        <v>8218</v>
      </c>
      <c r="H407" s="8">
        <v>55.2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t="s">
        <v>8309</v>
      </c>
      <c r="R407" s="15" t="s">
        <v>8319</v>
      </c>
      <c r="S407" s="15">
        <v>41704.08494212963</v>
      </c>
      <c r="T407" s="16">
        <f t="shared" si="6"/>
        <v>41674.08494212963</v>
      </c>
    </row>
    <row r="408" spans="1:20" ht="15" customHeight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v>1.0770464285714285</v>
      </c>
      <c r="G408" t="s">
        <v>8218</v>
      </c>
      <c r="H408" s="8">
        <v>86.163714285714292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t="s">
        <v>8309</v>
      </c>
      <c r="R408" s="15" t="s">
        <v>8319</v>
      </c>
      <c r="S408" s="15">
        <v>40672.249305555553</v>
      </c>
      <c r="T408" s="16">
        <f t="shared" si="6"/>
        <v>40638.162465277775</v>
      </c>
    </row>
    <row r="409" spans="1:20" ht="15" customHeight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v>1.0155000000000001</v>
      </c>
      <c r="G409" t="s">
        <v>8218</v>
      </c>
      <c r="H409" s="8">
        <v>92.318181818181813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t="s">
        <v>8309</v>
      </c>
      <c r="R409" s="15" t="s">
        <v>8319</v>
      </c>
      <c r="S409" s="15">
        <v>40866.912615740745</v>
      </c>
      <c r="T409" s="16">
        <f t="shared" si="6"/>
        <v>40806.870949074073</v>
      </c>
    </row>
    <row r="410" spans="1:20" ht="15" customHeight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v>1.0143766666666667</v>
      </c>
      <c r="G410" t="s">
        <v>8218</v>
      </c>
      <c r="H410" s="8">
        <v>160.16473684210527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t="s">
        <v>8309</v>
      </c>
      <c r="R410" s="15" t="s">
        <v>8319</v>
      </c>
      <c r="S410" s="15">
        <v>41583.777662037035</v>
      </c>
      <c r="T410" s="16">
        <f t="shared" si="6"/>
        <v>41543.735995370371</v>
      </c>
    </row>
    <row r="411" spans="1:20" ht="15" customHeight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v>1.3680000000000001</v>
      </c>
      <c r="G411" t="s">
        <v>8218</v>
      </c>
      <c r="H411" s="8">
        <v>45.6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t="s">
        <v>8309</v>
      </c>
      <c r="R411" s="15" t="s">
        <v>8319</v>
      </c>
      <c r="S411" s="15">
        <v>42573.862777777773</v>
      </c>
      <c r="T411" s="16">
        <f t="shared" si="6"/>
        <v>42543.862777777773</v>
      </c>
    </row>
    <row r="412" spans="1:20" ht="15" customHeight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v>1.2829999999999999</v>
      </c>
      <c r="G412" t="s">
        <v>8218</v>
      </c>
      <c r="H412" s="8">
        <v>183.28571428571428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t="s">
        <v>8309</v>
      </c>
      <c r="R412" s="15" t="s">
        <v>8319</v>
      </c>
      <c r="S412" s="15">
        <v>42173.981446759266</v>
      </c>
      <c r="T412" s="16">
        <f t="shared" si="6"/>
        <v>42113.981446759266</v>
      </c>
    </row>
    <row r="413" spans="1:20" ht="15" customHeight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v>1.0105</v>
      </c>
      <c r="G413" t="s">
        <v>8218</v>
      </c>
      <c r="H413" s="8">
        <v>125.78838174273859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t="s">
        <v>8309</v>
      </c>
      <c r="R413" s="15" t="s">
        <v>8319</v>
      </c>
      <c r="S413" s="15">
        <v>41630.208333333336</v>
      </c>
      <c r="T413" s="16">
        <f t="shared" si="6"/>
        <v>41598.17597222222</v>
      </c>
    </row>
    <row r="414" spans="1:20" ht="15" customHeight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v>1.2684</v>
      </c>
      <c r="G414" t="s">
        <v>8218</v>
      </c>
      <c r="H414" s="8">
        <v>57.654545454545456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t="s">
        <v>8309</v>
      </c>
      <c r="R414" s="15" t="s">
        <v>8319</v>
      </c>
      <c r="S414" s="15">
        <v>41115.742800925924</v>
      </c>
      <c r="T414" s="16">
        <f t="shared" si="6"/>
        <v>41099.742800925924</v>
      </c>
    </row>
    <row r="415" spans="1:20" ht="15" customHeight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v>1.0508593749999999</v>
      </c>
      <c r="G415" t="s">
        <v>8218</v>
      </c>
      <c r="H415" s="8">
        <v>78.660818713450297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t="s">
        <v>8309</v>
      </c>
      <c r="R415" s="15" t="s">
        <v>8319</v>
      </c>
      <c r="S415" s="15">
        <v>41109.877442129626</v>
      </c>
      <c r="T415" s="16">
        <f t="shared" si="6"/>
        <v>41079.877442129626</v>
      </c>
    </row>
    <row r="416" spans="1:20" ht="15" customHeight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v>1.0285405405405406</v>
      </c>
      <c r="G416" t="s">
        <v>8218</v>
      </c>
      <c r="H416" s="8">
        <v>91.480769230769226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t="s">
        <v>8309</v>
      </c>
      <c r="R416" s="15" t="s">
        <v>8319</v>
      </c>
      <c r="S416" s="15">
        <v>41559.063252314816</v>
      </c>
      <c r="T416" s="16">
        <f t="shared" si="6"/>
        <v>41529.063252314816</v>
      </c>
    </row>
    <row r="417" spans="1:20" ht="15" customHeight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v>1.0214714285714286</v>
      </c>
      <c r="G417" t="s">
        <v>8218</v>
      </c>
      <c r="H417" s="8">
        <v>68.09809523809524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t="s">
        <v>8309</v>
      </c>
      <c r="R417" s="15" t="s">
        <v>8319</v>
      </c>
      <c r="S417" s="15">
        <v>41929.5</v>
      </c>
      <c r="T417" s="16">
        <f t="shared" si="6"/>
        <v>41904.851875</v>
      </c>
    </row>
    <row r="418" spans="1:20" ht="15" customHeight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v>1.2021700000000002</v>
      </c>
      <c r="G418" t="s">
        <v>8218</v>
      </c>
      <c r="H418" s="8">
        <v>48.086800000000004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t="s">
        <v>8309</v>
      </c>
      <c r="R418" s="15" t="s">
        <v>8319</v>
      </c>
      <c r="S418" s="15">
        <v>41678.396192129629</v>
      </c>
      <c r="T418" s="16">
        <f t="shared" si="6"/>
        <v>41648.396192129629</v>
      </c>
    </row>
    <row r="419" spans="1:20" ht="15" customHeight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v>1.0024761904761905</v>
      </c>
      <c r="G419" t="s">
        <v>8218</v>
      </c>
      <c r="H419" s="8">
        <v>202.42307692307693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t="s">
        <v>8309</v>
      </c>
      <c r="R419" s="15" t="s">
        <v>8319</v>
      </c>
      <c r="S419" s="15">
        <v>41372.189583333333</v>
      </c>
      <c r="T419" s="16">
        <f t="shared" si="6"/>
        <v>41360.970601851855</v>
      </c>
    </row>
    <row r="420" spans="1:20" ht="15" customHeight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v>1.0063392857142857</v>
      </c>
      <c r="G420" t="s">
        <v>8218</v>
      </c>
      <c r="H420" s="8">
        <v>216.75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t="s">
        <v>8309</v>
      </c>
      <c r="R420" s="15" t="s">
        <v>8319</v>
      </c>
      <c r="S420" s="15">
        <v>42208.282372685186</v>
      </c>
      <c r="T420" s="16">
        <f t="shared" si="6"/>
        <v>42178.282372685186</v>
      </c>
    </row>
    <row r="421" spans="1:20" ht="15" customHeight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v>1.004375</v>
      </c>
      <c r="G421" t="s">
        <v>8218</v>
      </c>
      <c r="H421" s="8">
        <v>110.06849315068493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t="s">
        <v>8309</v>
      </c>
      <c r="R421" s="15" t="s">
        <v>8319</v>
      </c>
      <c r="S421" s="15">
        <v>41454.842442129629</v>
      </c>
      <c r="T421" s="16">
        <f t="shared" si="6"/>
        <v>41394.842442129629</v>
      </c>
    </row>
    <row r="422" spans="1:20" ht="15" customHeight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v>4.3939393939393936E-3</v>
      </c>
      <c r="G422" t="s">
        <v>8220</v>
      </c>
      <c r="H422" s="8">
        <v>4.833333333333333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t="s">
        <v>8309</v>
      </c>
      <c r="R422" s="15" t="s">
        <v>8320</v>
      </c>
      <c r="S422" s="15">
        <v>41712.194803240738</v>
      </c>
      <c r="T422" s="16">
        <f t="shared" si="6"/>
        <v>41682.23646990741</v>
      </c>
    </row>
    <row r="423" spans="1:20" ht="15" customHeight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v>2.0066666666666667E-2</v>
      </c>
      <c r="G423" t="s">
        <v>8220</v>
      </c>
      <c r="H423" s="8">
        <v>50.166666666666664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t="s">
        <v>8309</v>
      </c>
      <c r="R423" s="15" t="s">
        <v>8320</v>
      </c>
      <c r="S423" s="15">
        <v>42237.491388888884</v>
      </c>
      <c r="T423" s="16">
        <f t="shared" si="6"/>
        <v>42177.491388888884</v>
      </c>
    </row>
    <row r="424" spans="1:20" ht="15" customHeight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v>1.0749999999999999E-2</v>
      </c>
      <c r="G424" t="s">
        <v>8220</v>
      </c>
      <c r="H424" s="8">
        <v>35.833333333333336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t="s">
        <v>8309</v>
      </c>
      <c r="R424" s="15" t="s">
        <v>8320</v>
      </c>
      <c r="S424" s="15">
        <v>41893.260381944441</v>
      </c>
      <c r="T424" s="16">
        <f t="shared" si="6"/>
        <v>41863.260381944441</v>
      </c>
    </row>
    <row r="425" spans="1:20" ht="15" customHeight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v>7.6499999999999997E-3</v>
      </c>
      <c r="G425" t="s">
        <v>8220</v>
      </c>
      <c r="H425" s="8">
        <v>11.76923076923077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t="s">
        <v>8309</v>
      </c>
      <c r="R425" s="15" t="s">
        <v>8320</v>
      </c>
      <c r="S425" s="15">
        <v>41430.92627314815</v>
      </c>
      <c r="T425" s="16">
        <f t="shared" si="6"/>
        <v>41400.92627314815</v>
      </c>
    </row>
    <row r="426" spans="1:20" ht="15" customHeight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v>6.7966666666666675E-2</v>
      </c>
      <c r="G426" t="s">
        <v>8220</v>
      </c>
      <c r="H426" s="8">
        <v>40.78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t="s">
        <v>8309</v>
      </c>
      <c r="R426" s="15" t="s">
        <v>8320</v>
      </c>
      <c r="S426" s="15">
        <v>40994.334479166668</v>
      </c>
      <c r="T426" s="16">
        <f t="shared" si="6"/>
        <v>40934.376145833332</v>
      </c>
    </row>
    <row r="427" spans="1:20" ht="15" customHeight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v>1.2E-4</v>
      </c>
      <c r="G427" t="s">
        <v>8220</v>
      </c>
      <c r="H427" s="8">
        <v>3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t="s">
        <v>8309</v>
      </c>
      <c r="R427" s="15" t="s">
        <v>8320</v>
      </c>
      <c r="S427" s="15">
        <v>42335.902824074074</v>
      </c>
      <c r="T427" s="16">
        <f t="shared" si="6"/>
        <v>42275.861157407402</v>
      </c>
    </row>
    <row r="428" spans="1:20" ht="15" customHeight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v>1.3299999999999999E-2</v>
      </c>
      <c r="G428" t="s">
        <v>8220</v>
      </c>
      <c r="H428" s="8">
        <v>16.625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t="s">
        <v>8309</v>
      </c>
      <c r="R428" s="15" t="s">
        <v>8320</v>
      </c>
      <c r="S428" s="15">
        <v>42430.711967592593</v>
      </c>
      <c r="T428" s="16">
        <f t="shared" si="6"/>
        <v>42400.711967592593</v>
      </c>
    </row>
    <row r="429" spans="1:20" ht="15" customHeight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v>0</v>
      </c>
      <c r="G429" t="s">
        <v>8220</v>
      </c>
      <c r="H429" s="8" t="e">
        <v>#DIV/0!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t="s">
        <v>8309</v>
      </c>
      <c r="R429" s="15" t="s">
        <v>8320</v>
      </c>
      <c r="S429" s="15">
        <v>42299.790972222225</v>
      </c>
      <c r="T429" s="16">
        <f t="shared" si="6"/>
        <v>42285.909027777772</v>
      </c>
    </row>
    <row r="430" spans="1:20" ht="15" customHeight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v>5.6333333333333332E-2</v>
      </c>
      <c r="G430" t="s">
        <v>8220</v>
      </c>
      <c r="H430" s="8">
        <v>52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t="s">
        <v>8309</v>
      </c>
      <c r="R430" s="15" t="s">
        <v>8320</v>
      </c>
      <c r="S430" s="15">
        <v>41806.916666666664</v>
      </c>
      <c r="T430" s="16">
        <f t="shared" si="6"/>
        <v>41778.766724537039</v>
      </c>
    </row>
    <row r="431" spans="1:20" ht="15" customHeight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v>0</v>
      </c>
      <c r="G431" t="s">
        <v>8220</v>
      </c>
      <c r="H431" s="8" t="e">
        <v>#DIV/0!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t="s">
        <v>8309</v>
      </c>
      <c r="R431" s="15" t="s">
        <v>8320</v>
      </c>
      <c r="S431" s="15">
        <v>40144.207638888889</v>
      </c>
      <c r="T431" s="16">
        <f t="shared" si="6"/>
        <v>40070.901412037041</v>
      </c>
    </row>
    <row r="432" spans="1:20" ht="15" customHeight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v>2.4E-2</v>
      </c>
      <c r="G432" t="s">
        <v>8220</v>
      </c>
      <c r="H432" s="8">
        <v>4.8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t="s">
        <v>8309</v>
      </c>
      <c r="R432" s="15" t="s">
        <v>8320</v>
      </c>
      <c r="S432" s="15">
        <v>41528.107256944444</v>
      </c>
      <c r="T432" s="16">
        <f t="shared" si="6"/>
        <v>41513.107256944444</v>
      </c>
    </row>
    <row r="433" spans="1:20" ht="15" customHeight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v>0.13833333333333334</v>
      </c>
      <c r="G433" t="s">
        <v>8220</v>
      </c>
      <c r="H433" s="8">
        <v>51.875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t="s">
        <v>8309</v>
      </c>
      <c r="R433" s="15" t="s">
        <v>8320</v>
      </c>
      <c r="S433" s="15">
        <v>42556.871331018512</v>
      </c>
      <c r="T433" s="16">
        <f t="shared" si="6"/>
        <v>42526.871331018512</v>
      </c>
    </row>
    <row r="434" spans="1:20" ht="15" customHeight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v>9.5000000000000001E-2</v>
      </c>
      <c r="G434" t="s">
        <v>8220</v>
      </c>
      <c r="H434" s="8">
        <v>71.25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t="s">
        <v>8309</v>
      </c>
      <c r="R434" s="15" t="s">
        <v>8320</v>
      </c>
      <c r="S434" s="15">
        <v>42298.726631944446</v>
      </c>
      <c r="T434" s="16">
        <f t="shared" si="6"/>
        <v>42238.726631944446</v>
      </c>
    </row>
    <row r="435" spans="1:20" ht="15" customHeight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v>0</v>
      </c>
      <c r="G435" t="s">
        <v>8220</v>
      </c>
      <c r="H435" s="8" t="e">
        <v>#DIV/0!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t="s">
        <v>8309</v>
      </c>
      <c r="R435" s="15" t="s">
        <v>8320</v>
      </c>
      <c r="S435" s="15">
        <v>42288.629884259266</v>
      </c>
      <c r="T435" s="16">
        <f t="shared" si="6"/>
        <v>42228.629884259266</v>
      </c>
    </row>
    <row r="436" spans="1:20" ht="15" customHeight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v>0.05</v>
      </c>
      <c r="G436" t="s">
        <v>8220</v>
      </c>
      <c r="H436" s="8">
        <v>62.5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t="s">
        <v>8309</v>
      </c>
      <c r="R436" s="15" t="s">
        <v>8320</v>
      </c>
      <c r="S436" s="15">
        <v>41609.876180555555</v>
      </c>
      <c r="T436" s="16">
        <f t="shared" si="6"/>
        <v>41576.834513888891</v>
      </c>
    </row>
    <row r="437" spans="1:20" ht="15" customHeight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v>2.7272727272727273E-5</v>
      </c>
      <c r="G437" t="s">
        <v>8220</v>
      </c>
      <c r="H437" s="8">
        <v>1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t="s">
        <v>8309</v>
      </c>
      <c r="R437" s="15" t="s">
        <v>8320</v>
      </c>
      <c r="S437" s="15">
        <v>41530.747453703705</v>
      </c>
      <c r="T437" s="16">
        <f t="shared" si="6"/>
        <v>41500.747453703705</v>
      </c>
    </row>
    <row r="438" spans="1:20" ht="15" customHeight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v>0</v>
      </c>
      <c r="G438" t="s">
        <v>8220</v>
      </c>
      <c r="H438" s="8" t="e">
        <v>#DIV/0!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t="s">
        <v>8309</v>
      </c>
      <c r="R438" s="15" t="s">
        <v>8320</v>
      </c>
      <c r="S438" s="15">
        <v>41486.36241898148</v>
      </c>
      <c r="T438" s="16">
        <f t="shared" si="6"/>
        <v>41456.36241898148</v>
      </c>
    </row>
    <row r="439" spans="1:20" ht="15" customHeight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v>0</v>
      </c>
      <c r="G439" t="s">
        <v>8220</v>
      </c>
      <c r="H439" s="8" t="e">
        <v>#DIV/0!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t="s">
        <v>8309</v>
      </c>
      <c r="R439" s="15" t="s">
        <v>8320</v>
      </c>
      <c r="S439" s="15">
        <v>42651.31858796296</v>
      </c>
      <c r="T439" s="16">
        <f t="shared" si="6"/>
        <v>42591.31858796296</v>
      </c>
    </row>
    <row r="440" spans="1:20" ht="15" customHeight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v>9.3799999999999994E-2</v>
      </c>
      <c r="G440" t="s">
        <v>8220</v>
      </c>
      <c r="H440" s="8">
        <v>170.54545454545453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t="s">
        <v>8309</v>
      </c>
      <c r="R440" s="15" t="s">
        <v>8320</v>
      </c>
      <c r="S440" s="15">
        <v>42326.302754629629</v>
      </c>
      <c r="T440" s="16">
        <f t="shared" si="6"/>
        <v>42296.261087962965</v>
      </c>
    </row>
    <row r="441" spans="1:20" ht="15" customHeight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v>0</v>
      </c>
      <c r="G441" t="s">
        <v>8220</v>
      </c>
      <c r="H441" s="8" t="e">
        <v>#DIV/0!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t="s">
        <v>8309</v>
      </c>
      <c r="R441" s="15" t="s">
        <v>8320</v>
      </c>
      <c r="S441" s="15">
        <v>41929.761782407404</v>
      </c>
      <c r="T441" s="16">
        <f t="shared" si="6"/>
        <v>41919.761782407404</v>
      </c>
    </row>
    <row r="442" spans="1:20" ht="15" customHeight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v>1E-3</v>
      </c>
      <c r="G442" t="s">
        <v>8220</v>
      </c>
      <c r="H442" s="8">
        <v>5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t="s">
        <v>8309</v>
      </c>
      <c r="R442" s="15" t="s">
        <v>8320</v>
      </c>
      <c r="S442" s="15">
        <v>42453.943900462968</v>
      </c>
      <c r="T442" s="16">
        <f t="shared" si="6"/>
        <v>42423.985567129625</v>
      </c>
    </row>
    <row r="443" spans="1:20" ht="15" customHeight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v>0</v>
      </c>
      <c r="G443" t="s">
        <v>8220</v>
      </c>
      <c r="H443" s="8" t="e">
        <v>#DIV/0!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t="s">
        <v>8309</v>
      </c>
      <c r="R443" s="15" t="s">
        <v>8320</v>
      </c>
      <c r="S443" s="15">
        <v>41580.793935185182</v>
      </c>
      <c r="T443" s="16">
        <f t="shared" si="6"/>
        <v>41550.793935185182</v>
      </c>
    </row>
    <row r="444" spans="1:20" ht="15" customHeight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v>0.39358823529411763</v>
      </c>
      <c r="G444" t="s">
        <v>8220</v>
      </c>
      <c r="H444" s="8">
        <v>393.58823529411762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t="s">
        <v>8309</v>
      </c>
      <c r="R444" s="15" t="s">
        <v>8320</v>
      </c>
      <c r="S444" s="15">
        <v>42054.888692129629</v>
      </c>
      <c r="T444" s="16">
        <f t="shared" si="6"/>
        <v>42024.888692129629</v>
      </c>
    </row>
    <row r="445" spans="1:20" ht="15" customHeight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v>1E-3</v>
      </c>
      <c r="G445" t="s">
        <v>8220</v>
      </c>
      <c r="H445" s="8">
        <v>5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t="s">
        <v>8309</v>
      </c>
      <c r="R445" s="15" t="s">
        <v>8320</v>
      </c>
      <c r="S445" s="15">
        <v>41680.015057870369</v>
      </c>
      <c r="T445" s="16">
        <f t="shared" si="6"/>
        <v>41650.015057870369</v>
      </c>
    </row>
    <row r="446" spans="1:20" ht="15" customHeight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v>0.05</v>
      </c>
      <c r="G446" t="s">
        <v>8220</v>
      </c>
      <c r="H446" s="8">
        <v>50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t="s">
        <v>8309</v>
      </c>
      <c r="R446" s="15" t="s">
        <v>8320</v>
      </c>
      <c r="S446" s="15">
        <v>40954.906956018516</v>
      </c>
      <c r="T446" s="16">
        <f t="shared" si="6"/>
        <v>40894.906956018516</v>
      </c>
    </row>
    <row r="447" spans="1:20" ht="15" customHeight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v>3.3333333333333335E-5</v>
      </c>
      <c r="G447" t="s">
        <v>8220</v>
      </c>
      <c r="H447" s="8">
        <v>1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t="s">
        <v>8309</v>
      </c>
      <c r="R447" s="15" t="s">
        <v>8320</v>
      </c>
      <c r="S447" s="15">
        <v>42145.335358796292</v>
      </c>
      <c r="T447" s="16">
        <f t="shared" si="6"/>
        <v>42130.335358796292</v>
      </c>
    </row>
    <row r="448" spans="1:20" ht="15" customHeight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v>7.2952380952380949E-2</v>
      </c>
      <c r="G448" t="s">
        <v>8220</v>
      </c>
      <c r="H448" s="8">
        <v>47.875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t="s">
        <v>8309</v>
      </c>
      <c r="R448" s="15" t="s">
        <v>8320</v>
      </c>
      <c r="S448" s="15">
        <v>42067.083564814813</v>
      </c>
      <c r="T448" s="16">
        <f t="shared" si="6"/>
        <v>42037.083564814813</v>
      </c>
    </row>
    <row r="449" spans="1:20" ht="15" customHeight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v>1.6666666666666666E-4</v>
      </c>
      <c r="G449" t="s">
        <v>8220</v>
      </c>
      <c r="H449" s="8">
        <v>5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t="s">
        <v>8309</v>
      </c>
      <c r="R449" s="15" t="s">
        <v>8320</v>
      </c>
      <c r="S449" s="15">
        <v>41356.513460648144</v>
      </c>
      <c r="T449" s="16">
        <f t="shared" si="6"/>
        <v>41331.555127314816</v>
      </c>
    </row>
    <row r="450" spans="1:20" ht="15" customHeight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v>3.2804E-2</v>
      </c>
      <c r="G450" t="s">
        <v>8220</v>
      </c>
      <c r="H450" s="8">
        <v>20.502500000000001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t="s">
        <v>8309</v>
      </c>
      <c r="R450" s="15" t="s">
        <v>8320</v>
      </c>
      <c r="S450" s="15">
        <v>41773.758043981477</v>
      </c>
      <c r="T450" s="16">
        <f t="shared" si="6"/>
        <v>41753.758043981477</v>
      </c>
    </row>
    <row r="451" spans="1:20" ht="15" customHeight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v>2.2499999999999999E-2</v>
      </c>
      <c r="G451" t="s">
        <v>8220</v>
      </c>
      <c r="H451" s="8">
        <v>9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t="s">
        <v>8309</v>
      </c>
      <c r="R451" s="15" t="s">
        <v>8320</v>
      </c>
      <c r="S451" s="15">
        <v>41564.568113425928</v>
      </c>
      <c r="T451" s="16">
        <f t="shared" ref="T451:T514" si="7">(((L451/60)/60)/24)+DATE(1970,1,1)</f>
        <v>41534.568113425928</v>
      </c>
    </row>
    <row r="452" spans="1:20" ht="15" customHeight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v>7.92E-3</v>
      </c>
      <c r="G452" t="s">
        <v>8220</v>
      </c>
      <c r="H452" s="8">
        <v>56.571428571428569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t="s">
        <v>8309</v>
      </c>
      <c r="R452" s="15" t="s">
        <v>8320</v>
      </c>
      <c r="S452" s="15">
        <v>41684.946759259255</v>
      </c>
      <c r="T452" s="16">
        <f t="shared" si="7"/>
        <v>41654.946759259255</v>
      </c>
    </row>
    <row r="453" spans="1:20" ht="15" customHeight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v>0</v>
      </c>
      <c r="G453" t="s">
        <v>8220</v>
      </c>
      <c r="H453" s="8" t="e">
        <v>#DIV/0!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t="s">
        <v>8309</v>
      </c>
      <c r="R453" s="15" t="s">
        <v>8320</v>
      </c>
      <c r="S453" s="15">
        <v>41664.715173611112</v>
      </c>
      <c r="T453" s="16">
        <f t="shared" si="7"/>
        <v>41634.715173611112</v>
      </c>
    </row>
    <row r="454" spans="1:20" ht="15" customHeight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v>0.64</v>
      </c>
      <c r="G454" t="s">
        <v>8220</v>
      </c>
      <c r="H454" s="8">
        <v>40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t="s">
        <v>8309</v>
      </c>
      <c r="R454" s="15" t="s">
        <v>8320</v>
      </c>
      <c r="S454" s="15">
        <v>42137.703877314809</v>
      </c>
      <c r="T454" s="16">
        <f t="shared" si="7"/>
        <v>42107.703877314809</v>
      </c>
    </row>
    <row r="455" spans="1:20" ht="15" customHeight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v>2.740447957839262E-4</v>
      </c>
      <c r="G455" t="s">
        <v>8220</v>
      </c>
      <c r="H455" s="8">
        <v>13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t="s">
        <v>8309</v>
      </c>
      <c r="R455" s="15" t="s">
        <v>8320</v>
      </c>
      <c r="S455" s="15">
        <v>42054.824988425928</v>
      </c>
      <c r="T455" s="16">
        <f t="shared" si="7"/>
        <v>42038.824988425928</v>
      </c>
    </row>
    <row r="456" spans="1:20" ht="15" customHeight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v>8.2000000000000007E-3</v>
      </c>
      <c r="G456" t="s">
        <v>8220</v>
      </c>
      <c r="H456" s="8">
        <v>16.399999999999999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t="s">
        <v>8309</v>
      </c>
      <c r="R456" s="15" t="s">
        <v>8320</v>
      </c>
      <c r="S456" s="15">
        <v>41969.551388888889</v>
      </c>
      <c r="T456" s="16">
        <f t="shared" si="7"/>
        <v>41938.717256944445</v>
      </c>
    </row>
    <row r="457" spans="1:20" ht="15" customHeight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v>6.9230769230769226E-4</v>
      </c>
      <c r="G457" t="s">
        <v>8220</v>
      </c>
      <c r="H457" s="8">
        <v>22.5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t="s">
        <v>8309</v>
      </c>
      <c r="R457" s="15" t="s">
        <v>8320</v>
      </c>
      <c r="S457" s="15">
        <v>41016.021527777775</v>
      </c>
      <c r="T457" s="16">
        <f t="shared" si="7"/>
        <v>40971.002569444441</v>
      </c>
    </row>
    <row r="458" spans="1:20" ht="15" customHeight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v>6.8631863186318634E-3</v>
      </c>
      <c r="G458" t="s">
        <v>8220</v>
      </c>
      <c r="H458" s="8">
        <v>20.333333333333332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t="s">
        <v>8309</v>
      </c>
      <c r="R458" s="15" t="s">
        <v>8320</v>
      </c>
      <c r="S458" s="15">
        <v>41569.165972222225</v>
      </c>
      <c r="T458" s="16">
        <f t="shared" si="7"/>
        <v>41547.694456018515</v>
      </c>
    </row>
    <row r="459" spans="1:20" ht="15" customHeight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v>0</v>
      </c>
      <c r="G459" t="s">
        <v>8220</v>
      </c>
      <c r="H459" s="8" t="e">
        <v>#DIV/0!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t="s">
        <v>8309</v>
      </c>
      <c r="R459" s="15" t="s">
        <v>8320</v>
      </c>
      <c r="S459" s="15">
        <v>41867.767500000002</v>
      </c>
      <c r="T459" s="16">
        <f t="shared" si="7"/>
        <v>41837.767500000002</v>
      </c>
    </row>
    <row r="460" spans="1:20" ht="15" customHeight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v>8.2100000000000006E-2</v>
      </c>
      <c r="G460" t="s">
        <v>8220</v>
      </c>
      <c r="H460" s="8">
        <v>16.755102040816325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t="s">
        <v>8309</v>
      </c>
      <c r="R460" s="15" t="s">
        <v>8320</v>
      </c>
      <c r="S460" s="15">
        <v>41408.69976851852</v>
      </c>
      <c r="T460" s="16">
        <f t="shared" si="7"/>
        <v>41378.69976851852</v>
      </c>
    </row>
    <row r="461" spans="1:20" ht="15" customHeight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v>6.4102564102564103E-4</v>
      </c>
      <c r="G461" t="s">
        <v>8220</v>
      </c>
      <c r="H461" s="8">
        <v>25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t="s">
        <v>8309</v>
      </c>
      <c r="R461" s="15" t="s">
        <v>8320</v>
      </c>
      <c r="S461" s="15">
        <v>40860.682025462964</v>
      </c>
      <c r="T461" s="16">
        <f t="shared" si="7"/>
        <v>40800.6403587963</v>
      </c>
    </row>
    <row r="462" spans="1:20" ht="15" customHeight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v>2.9411764705882353E-3</v>
      </c>
      <c r="G462" t="s">
        <v>8220</v>
      </c>
      <c r="H462" s="8">
        <v>12.5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t="s">
        <v>8309</v>
      </c>
      <c r="R462" s="15" t="s">
        <v>8320</v>
      </c>
      <c r="S462" s="15">
        <v>41791.166666666664</v>
      </c>
      <c r="T462" s="16">
        <f t="shared" si="7"/>
        <v>41759.542534722219</v>
      </c>
    </row>
    <row r="463" spans="1:20" ht="15" customHeight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v>0</v>
      </c>
      <c r="G463" t="s">
        <v>8220</v>
      </c>
      <c r="H463" s="8" t="e">
        <v>#DIV/0!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t="s">
        <v>8309</v>
      </c>
      <c r="R463" s="15" t="s">
        <v>8320</v>
      </c>
      <c r="S463" s="15">
        <v>41427.84684027778</v>
      </c>
      <c r="T463" s="16">
        <f t="shared" si="7"/>
        <v>41407.84684027778</v>
      </c>
    </row>
    <row r="464" spans="1:20" ht="15" customHeight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v>0</v>
      </c>
      <c r="G464" t="s">
        <v>8220</v>
      </c>
      <c r="H464" s="8" t="e">
        <v>#DIV/0!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t="s">
        <v>8309</v>
      </c>
      <c r="R464" s="15" t="s">
        <v>8320</v>
      </c>
      <c r="S464" s="15">
        <v>40765.126631944448</v>
      </c>
      <c r="T464" s="16">
        <f t="shared" si="7"/>
        <v>40705.126631944448</v>
      </c>
    </row>
    <row r="465" spans="1:20" ht="15" customHeight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v>2.2727272727272728E-2</v>
      </c>
      <c r="G465" t="s">
        <v>8220</v>
      </c>
      <c r="H465" s="8">
        <v>113.63636363636364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t="s">
        <v>8309</v>
      </c>
      <c r="R465" s="15" t="s">
        <v>8320</v>
      </c>
      <c r="S465" s="15">
        <v>40810.710104166668</v>
      </c>
      <c r="T465" s="16">
        <f t="shared" si="7"/>
        <v>40750.710104166668</v>
      </c>
    </row>
    <row r="466" spans="1:20" ht="15" customHeight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v>9.9009900990099011E-4</v>
      </c>
      <c r="G466" t="s">
        <v>8220</v>
      </c>
      <c r="H466" s="8">
        <v>1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t="s">
        <v>8309</v>
      </c>
      <c r="R466" s="15" t="s">
        <v>8320</v>
      </c>
      <c r="S466" s="15">
        <v>42508.848784722228</v>
      </c>
      <c r="T466" s="16">
        <f t="shared" si="7"/>
        <v>42488.848784722228</v>
      </c>
    </row>
    <row r="467" spans="1:20" ht="15" customHeight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v>0.26953125</v>
      </c>
      <c r="G467" t="s">
        <v>8220</v>
      </c>
      <c r="H467" s="8">
        <v>17.25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t="s">
        <v>8309</v>
      </c>
      <c r="R467" s="15" t="s">
        <v>8320</v>
      </c>
      <c r="S467" s="15">
        <v>41817.120069444441</v>
      </c>
      <c r="T467" s="16">
        <f t="shared" si="7"/>
        <v>41801.120069444441</v>
      </c>
    </row>
    <row r="468" spans="1:20" ht="15" customHeight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v>7.6E-3</v>
      </c>
      <c r="G468" t="s">
        <v>8220</v>
      </c>
      <c r="H468" s="8">
        <v>15.2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t="s">
        <v>8309</v>
      </c>
      <c r="R468" s="15" t="s">
        <v>8320</v>
      </c>
      <c r="S468" s="15">
        <v>41159.942870370374</v>
      </c>
      <c r="T468" s="16">
        <f t="shared" si="7"/>
        <v>41129.942870370374</v>
      </c>
    </row>
    <row r="469" spans="1:20" ht="15" customHeight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v>0.21575</v>
      </c>
      <c r="G469" t="s">
        <v>8220</v>
      </c>
      <c r="H469" s="8">
        <v>110.64102564102564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t="s">
        <v>8309</v>
      </c>
      <c r="R469" s="15" t="s">
        <v>8320</v>
      </c>
      <c r="S469" s="15">
        <v>41180.679791666669</v>
      </c>
      <c r="T469" s="16">
        <f t="shared" si="7"/>
        <v>41135.679791666669</v>
      </c>
    </row>
    <row r="470" spans="1:20" ht="15" customHeight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v>0</v>
      </c>
      <c r="G470" t="s">
        <v>8220</v>
      </c>
      <c r="H470" s="8" t="e">
        <v>#DIV/0!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t="s">
        <v>8309</v>
      </c>
      <c r="R470" s="15" t="s">
        <v>8320</v>
      </c>
      <c r="S470" s="15">
        <v>41101.160474537035</v>
      </c>
      <c r="T470" s="16">
        <f t="shared" si="7"/>
        <v>41041.167627314811</v>
      </c>
    </row>
    <row r="471" spans="1:20" ht="15" customHeight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v>0</v>
      </c>
      <c r="G471" t="s">
        <v>8220</v>
      </c>
      <c r="H471" s="8" t="e">
        <v>#DIV/0!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t="s">
        <v>8309</v>
      </c>
      <c r="R471" s="15" t="s">
        <v>8320</v>
      </c>
      <c r="S471" s="15">
        <v>41887.989861111113</v>
      </c>
      <c r="T471" s="16">
        <f t="shared" si="7"/>
        <v>41827.989861111113</v>
      </c>
    </row>
    <row r="472" spans="1:20" ht="15" customHeight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v>1.0200000000000001E-2</v>
      </c>
      <c r="G472" t="s">
        <v>8220</v>
      </c>
      <c r="H472" s="8">
        <v>25.5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t="s">
        <v>8309</v>
      </c>
      <c r="R472" s="15" t="s">
        <v>8320</v>
      </c>
      <c r="S472" s="15">
        <v>41655.166666666664</v>
      </c>
      <c r="T472" s="16">
        <f t="shared" si="7"/>
        <v>41605.167696759258</v>
      </c>
    </row>
    <row r="473" spans="1:20" ht="15" customHeight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v>0.11892727272727273</v>
      </c>
      <c r="G473" t="s">
        <v>8220</v>
      </c>
      <c r="H473" s="8">
        <v>38.476470588235294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t="s">
        <v>8309</v>
      </c>
      <c r="R473" s="15" t="s">
        <v>8320</v>
      </c>
      <c r="S473" s="15">
        <v>41748.680312500001</v>
      </c>
      <c r="T473" s="16">
        <f t="shared" si="7"/>
        <v>41703.721979166665</v>
      </c>
    </row>
    <row r="474" spans="1:20" ht="15" customHeight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v>0.17624999999999999</v>
      </c>
      <c r="G474" t="s">
        <v>8220</v>
      </c>
      <c r="H474" s="8">
        <v>28.2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t="s">
        <v>8309</v>
      </c>
      <c r="R474" s="15" t="s">
        <v>8320</v>
      </c>
      <c r="S474" s="15">
        <v>41874.922662037039</v>
      </c>
      <c r="T474" s="16">
        <f t="shared" si="7"/>
        <v>41844.922662037039</v>
      </c>
    </row>
    <row r="475" spans="1:20" ht="15" customHeight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v>2.87E-2</v>
      </c>
      <c r="G475" t="s">
        <v>8220</v>
      </c>
      <c r="H475" s="8">
        <v>61.5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t="s">
        <v>8309</v>
      </c>
      <c r="R475" s="15" t="s">
        <v>8320</v>
      </c>
      <c r="S475" s="15">
        <v>41899.698136574072</v>
      </c>
      <c r="T475" s="16">
        <f t="shared" si="7"/>
        <v>41869.698136574072</v>
      </c>
    </row>
    <row r="476" spans="1:20" ht="15" customHeight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v>3.0303030303030303E-4</v>
      </c>
      <c r="G476" t="s">
        <v>8220</v>
      </c>
      <c r="H476" s="8">
        <v>1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t="s">
        <v>8309</v>
      </c>
      <c r="R476" s="15" t="s">
        <v>8320</v>
      </c>
      <c r="S476" s="15">
        <v>42783.329039351855</v>
      </c>
      <c r="T476" s="16">
        <f t="shared" si="7"/>
        <v>42753.329039351855</v>
      </c>
    </row>
    <row r="477" spans="1:20" ht="15" customHeight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v>0</v>
      </c>
      <c r="G477" t="s">
        <v>8220</v>
      </c>
      <c r="H477" s="8" t="e">
        <v>#DIV/0!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t="s">
        <v>8309</v>
      </c>
      <c r="R477" s="15" t="s">
        <v>8320</v>
      </c>
      <c r="S477" s="15">
        <v>42130.086145833338</v>
      </c>
      <c r="T477" s="16">
        <f t="shared" si="7"/>
        <v>42100.086145833338</v>
      </c>
    </row>
    <row r="478" spans="1:20" ht="15" customHeight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v>2.2302681818181819E-2</v>
      </c>
      <c r="G478" t="s">
        <v>8220</v>
      </c>
      <c r="H478" s="8">
        <v>39.569274193548388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t="s">
        <v>8309</v>
      </c>
      <c r="R478" s="15" t="s">
        <v>8320</v>
      </c>
      <c r="S478" s="15">
        <v>41793.165972222225</v>
      </c>
      <c r="T478" s="16">
        <f t="shared" si="7"/>
        <v>41757.975011574075</v>
      </c>
    </row>
    <row r="479" spans="1:20" ht="15" customHeight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v>0</v>
      </c>
      <c r="G479" t="s">
        <v>8220</v>
      </c>
      <c r="H479" s="8" t="e">
        <v>#DIV/0!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t="s">
        <v>8309</v>
      </c>
      <c r="R479" s="15" t="s">
        <v>8320</v>
      </c>
      <c r="S479" s="15">
        <v>41047.83488425926</v>
      </c>
      <c r="T479" s="16">
        <f t="shared" si="7"/>
        <v>40987.83488425926</v>
      </c>
    </row>
    <row r="480" spans="1:20" ht="15" customHeight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v>0</v>
      </c>
      <c r="G480" t="s">
        <v>8220</v>
      </c>
      <c r="H480" s="8" t="e">
        <v>#DIV/0!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t="s">
        <v>8309</v>
      </c>
      <c r="R480" s="15" t="s">
        <v>8320</v>
      </c>
      <c r="S480" s="15">
        <v>42095.869317129633</v>
      </c>
      <c r="T480" s="16">
        <f t="shared" si="7"/>
        <v>42065.910983796297</v>
      </c>
    </row>
    <row r="481" spans="1:20" ht="15" customHeight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v>0.3256</v>
      </c>
      <c r="G481" t="s">
        <v>8220</v>
      </c>
      <c r="H481" s="8">
        <v>88.8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t="s">
        <v>8309</v>
      </c>
      <c r="R481" s="15" t="s">
        <v>8320</v>
      </c>
      <c r="S481" s="15">
        <v>41964.449479166666</v>
      </c>
      <c r="T481" s="16">
        <f t="shared" si="7"/>
        <v>41904.407812500001</v>
      </c>
    </row>
    <row r="482" spans="1:20" ht="15" customHeight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v>0.19409999999999999</v>
      </c>
      <c r="G482" t="s">
        <v>8220</v>
      </c>
      <c r="H482" s="8">
        <v>55.457142857142856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t="s">
        <v>8309</v>
      </c>
      <c r="R482" s="15" t="s">
        <v>8320</v>
      </c>
      <c r="S482" s="15">
        <v>41495.500173611108</v>
      </c>
      <c r="T482" s="16">
        <f t="shared" si="7"/>
        <v>41465.500173611108</v>
      </c>
    </row>
    <row r="483" spans="1:20" ht="15" customHeight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v>6.0999999999999999E-2</v>
      </c>
      <c r="G483" t="s">
        <v>8220</v>
      </c>
      <c r="H483" s="8">
        <v>87.142857142857139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t="s">
        <v>8309</v>
      </c>
      <c r="R483" s="15" t="s">
        <v>8320</v>
      </c>
      <c r="S483" s="15">
        <v>41192.672326388885</v>
      </c>
      <c r="T483" s="16">
        <f t="shared" si="7"/>
        <v>41162.672326388885</v>
      </c>
    </row>
    <row r="484" spans="1:20" ht="15" customHeight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v>1E-3</v>
      </c>
      <c r="G484" t="s">
        <v>8220</v>
      </c>
      <c r="H484" s="8">
        <v>10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t="s">
        <v>8309</v>
      </c>
      <c r="R484" s="15" t="s">
        <v>8320</v>
      </c>
      <c r="S484" s="15">
        <v>42474.606944444444</v>
      </c>
      <c r="T484" s="16">
        <f t="shared" si="7"/>
        <v>42447.896875000006</v>
      </c>
    </row>
    <row r="485" spans="1:20" ht="15" customHeight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v>0.502</v>
      </c>
      <c r="G485" t="s">
        <v>8220</v>
      </c>
      <c r="H485" s="8">
        <v>51.224489795918366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t="s">
        <v>8309</v>
      </c>
      <c r="R485" s="15" t="s">
        <v>8320</v>
      </c>
      <c r="S485" s="15">
        <v>41303.197592592594</v>
      </c>
      <c r="T485" s="16">
        <f t="shared" si="7"/>
        <v>41243.197592592594</v>
      </c>
    </row>
    <row r="486" spans="1:20" ht="15" customHeight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v>1.8625E-3</v>
      </c>
      <c r="G486" t="s">
        <v>8220</v>
      </c>
      <c r="H486" s="8">
        <v>13.545454545454545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t="s">
        <v>8309</v>
      </c>
      <c r="R486" s="15" t="s">
        <v>8320</v>
      </c>
      <c r="S486" s="15">
        <v>42313.981157407412</v>
      </c>
      <c r="T486" s="16">
        <f t="shared" si="7"/>
        <v>42272.93949074074</v>
      </c>
    </row>
    <row r="487" spans="1:20" ht="15" customHeight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v>0.21906971229845085</v>
      </c>
      <c r="G487" t="s">
        <v>8220</v>
      </c>
      <c r="H487" s="8">
        <v>66.520080000000007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t="s">
        <v>8309</v>
      </c>
      <c r="R487" s="15" t="s">
        <v>8320</v>
      </c>
      <c r="S487" s="15">
        <v>41411.50577546296</v>
      </c>
      <c r="T487" s="16">
        <f t="shared" si="7"/>
        <v>41381.50577546296</v>
      </c>
    </row>
    <row r="488" spans="1:20" ht="15" customHeight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v>9.0909090909090904E-5</v>
      </c>
      <c r="G488" t="s">
        <v>8220</v>
      </c>
      <c r="H488" s="8">
        <v>50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t="s">
        <v>8309</v>
      </c>
      <c r="R488" s="15" t="s">
        <v>8320</v>
      </c>
      <c r="S488" s="15">
        <v>41791.94258101852</v>
      </c>
      <c r="T488" s="16">
        <f t="shared" si="7"/>
        <v>41761.94258101852</v>
      </c>
    </row>
    <row r="489" spans="1:20" ht="15" customHeight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v>0</v>
      </c>
      <c r="G489" t="s">
        <v>8220</v>
      </c>
      <c r="H489" s="8" t="e">
        <v>#DIV/0!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t="s">
        <v>8309</v>
      </c>
      <c r="R489" s="15" t="s">
        <v>8320</v>
      </c>
      <c r="S489" s="15">
        <v>42729.636504629627</v>
      </c>
      <c r="T489" s="16">
        <f t="shared" si="7"/>
        <v>42669.594837962963</v>
      </c>
    </row>
    <row r="490" spans="1:20" ht="15" customHeight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v>0</v>
      </c>
      <c r="G490" t="s">
        <v>8220</v>
      </c>
      <c r="H490" s="8" t="e">
        <v>#DIV/0!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t="s">
        <v>8309</v>
      </c>
      <c r="R490" s="15" t="s">
        <v>8320</v>
      </c>
      <c r="S490" s="15">
        <v>42744.054398148146</v>
      </c>
      <c r="T490" s="16">
        <f t="shared" si="7"/>
        <v>42714.054398148146</v>
      </c>
    </row>
    <row r="491" spans="1:20" ht="15" customHeight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v>2.8667813379201833E-3</v>
      </c>
      <c r="G491" t="s">
        <v>8220</v>
      </c>
      <c r="H491" s="8">
        <v>71.666666666666671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t="s">
        <v>8309</v>
      </c>
      <c r="R491" s="15" t="s">
        <v>8320</v>
      </c>
      <c r="S491" s="15">
        <v>40913.481249999997</v>
      </c>
      <c r="T491" s="16">
        <f t="shared" si="7"/>
        <v>40882.481666666667</v>
      </c>
    </row>
    <row r="492" spans="1:20" ht="15" customHeight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v>0</v>
      </c>
      <c r="G492" t="s">
        <v>8220</v>
      </c>
      <c r="H492" s="8" t="e">
        <v>#DIV/0!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t="s">
        <v>8309</v>
      </c>
      <c r="R492" s="15" t="s">
        <v>8320</v>
      </c>
      <c r="S492" s="15">
        <v>41143.968576388892</v>
      </c>
      <c r="T492" s="16">
        <f t="shared" si="7"/>
        <v>41113.968576388892</v>
      </c>
    </row>
    <row r="493" spans="1:20" ht="15" customHeight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v>0</v>
      </c>
      <c r="G493" t="s">
        <v>8220</v>
      </c>
      <c r="H493" s="8" t="e">
        <v>#DIV/0!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t="s">
        <v>8309</v>
      </c>
      <c r="R493" s="15" t="s">
        <v>8320</v>
      </c>
      <c r="S493" s="15">
        <v>42396.982627314821</v>
      </c>
      <c r="T493" s="16">
        <f t="shared" si="7"/>
        <v>42366.982627314821</v>
      </c>
    </row>
    <row r="494" spans="1:20" ht="15" customHeight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v>0</v>
      </c>
      <c r="G494" t="s">
        <v>8220</v>
      </c>
      <c r="H494" s="8" t="e">
        <v>#DIV/0!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t="s">
        <v>8309</v>
      </c>
      <c r="R494" s="15" t="s">
        <v>8320</v>
      </c>
      <c r="S494" s="15">
        <v>42656.03506944445</v>
      </c>
      <c r="T494" s="16">
        <f t="shared" si="7"/>
        <v>42596.03506944445</v>
      </c>
    </row>
    <row r="495" spans="1:20" ht="15" customHeight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v>0</v>
      </c>
      <c r="G495" t="s">
        <v>8220</v>
      </c>
      <c r="H495" s="8" t="e">
        <v>#DIV/0!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t="s">
        <v>8309</v>
      </c>
      <c r="R495" s="15" t="s">
        <v>8320</v>
      </c>
      <c r="S495" s="15">
        <v>42144.726134259254</v>
      </c>
      <c r="T495" s="16">
        <f t="shared" si="7"/>
        <v>42114.726134259254</v>
      </c>
    </row>
    <row r="496" spans="1:20" ht="15" customHeight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v>1.5499999999999999E-3</v>
      </c>
      <c r="G496" t="s">
        <v>8220</v>
      </c>
      <c r="H496" s="8">
        <v>10.333333333333334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t="s">
        <v>8309</v>
      </c>
      <c r="R496" s="15" t="s">
        <v>8320</v>
      </c>
      <c r="S496" s="15">
        <v>41823.125</v>
      </c>
      <c r="T496" s="16">
        <f t="shared" si="7"/>
        <v>41799.830613425926</v>
      </c>
    </row>
    <row r="497" spans="1:20" ht="15" customHeight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v>0</v>
      </c>
      <c r="G497" t="s">
        <v>8220</v>
      </c>
      <c r="H497" s="8" t="e">
        <v>#DIV/0!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t="s">
        <v>8309</v>
      </c>
      <c r="R497" s="15" t="s">
        <v>8320</v>
      </c>
      <c r="S497" s="15">
        <v>42201.827604166669</v>
      </c>
      <c r="T497" s="16">
        <f t="shared" si="7"/>
        <v>42171.827604166669</v>
      </c>
    </row>
    <row r="498" spans="1:20" ht="15" customHeight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v>1.6666666666666667E-5</v>
      </c>
      <c r="G498" t="s">
        <v>8220</v>
      </c>
      <c r="H498" s="8">
        <v>1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t="s">
        <v>8309</v>
      </c>
      <c r="R498" s="15" t="s">
        <v>8320</v>
      </c>
      <c r="S498" s="15">
        <v>41680.93141203704</v>
      </c>
      <c r="T498" s="16">
        <f t="shared" si="7"/>
        <v>41620.93141203704</v>
      </c>
    </row>
    <row r="499" spans="1:20" ht="15" customHeight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v>6.6964285714285711E-3</v>
      </c>
      <c r="G499" t="s">
        <v>8220</v>
      </c>
      <c r="H499" s="8">
        <v>10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t="s">
        <v>8309</v>
      </c>
      <c r="R499" s="15" t="s">
        <v>8320</v>
      </c>
      <c r="S499" s="15">
        <v>41998.208333333328</v>
      </c>
      <c r="T499" s="16">
        <f t="shared" si="7"/>
        <v>41945.037789351853</v>
      </c>
    </row>
    <row r="500" spans="1:20" ht="15" customHeight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v>4.5985132395404561E-2</v>
      </c>
      <c r="G500" t="s">
        <v>8220</v>
      </c>
      <c r="H500" s="8">
        <v>136.09090909090909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t="s">
        <v>8309</v>
      </c>
      <c r="R500" s="15" t="s">
        <v>8320</v>
      </c>
      <c r="S500" s="15">
        <v>40900.762141203704</v>
      </c>
      <c r="T500" s="16">
        <f t="shared" si="7"/>
        <v>40858.762141203704</v>
      </c>
    </row>
    <row r="501" spans="1:20" ht="15" customHeight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v>9.5500000000000002E-2</v>
      </c>
      <c r="G501" t="s">
        <v>8220</v>
      </c>
      <c r="H501" s="8">
        <v>73.461538461538467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t="s">
        <v>8309</v>
      </c>
      <c r="R501" s="15" t="s">
        <v>8320</v>
      </c>
      <c r="S501" s="15">
        <v>40098.874305555553</v>
      </c>
      <c r="T501" s="16">
        <f t="shared" si="7"/>
        <v>40043.895462962959</v>
      </c>
    </row>
    <row r="502" spans="1:20" ht="15" customHeight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v>3.307692307692308E-2</v>
      </c>
      <c r="G502" t="s">
        <v>8220</v>
      </c>
      <c r="H502" s="8">
        <v>53.75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t="s">
        <v>8309</v>
      </c>
      <c r="R502" s="15" t="s">
        <v>8320</v>
      </c>
      <c r="S502" s="15">
        <v>40306.927777777775</v>
      </c>
      <c r="T502" s="16">
        <f t="shared" si="7"/>
        <v>40247.886006944449</v>
      </c>
    </row>
    <row r="503" spans="1:20" ht="15" customHeight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v>0</v>
      </c>
      <c r="G503" t="s">
        <v>8220</v>
      </c>
      <c r="H503" s="8" t="e">
        <v>#DIV/0!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t="s">
        <v>8309</v>
      </c>
      <c r="R503" s="15" t="s">
        <v>8320</v>
      </c>
      <c r="S503" s="15">
        <v>40733.234386574077</v>
      </c>
      <c r="T503" s="16">
        <f t="shared" si="7"/>
        <v>40703.234386574077</v>
      </c>
    </row>
    <row r="504" spans="1:20" ht="15" customHeight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v>1.15E-2</v>
      </c>
      <c r="G504" t="s">
        <v>8220</v>
      </c>
      <c r="H504" s="8">
        <v>57.5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t="s">
        <v>8309</v>
      </c>
      <c r="R504" s="15" t="s">
        <v>8320</v>
      </c>
      <c r="S504" s="15">
        <v>40986.511863425927</v>
      </c>
      <c r="T504" s="16">
        <f t="shared" si="7"/>
        <v>40956.553530092591</v>
      </c>
    </row>
    <row r="505" spans="1:20" ht="15" customHeight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v>1.7538461538461537E-2</v>
      </c>
      <c r="G505" t="s">
        <v>8220</v>
      </c>
      <c r="H505" s="8">
        <v>12.666666666666666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t="s">
        <v>8309</v>
      </c>
      <c r="R505" s="15" t="s">
        <v>8320</v>
      </c>
      <c r="S505" s="15">
        <v>42021.526655092588</v>
      </c>
      <c r="T505" s="16">
        <f t="shared" si="7"/>
        <v>41991.526655092588</v>
      </c>
    </row>
    <row r="506" spans="1:20" ht="15" customHeight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v>1.3673469387755101E-2</v>
      </c>
      <c r="G506" t="s">
        <v>8220</v>
      </c>
      <c r="H506" s="8">
        <v>67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t="s">
        <v>8309</v>
      </c>
      <c r="R506" s="15" t="s">
        <v>8320</v>
      </c>
      <c r="S506" s="15">
        <v>41009.941979166666</v>
      </c>
      <c r="T506" s="16">
        <f t="shared" si="7"/>
        <v>40949.98364583333</v>
      </c>
    </row>
    <row r="507" spans="1:20" ht="15" customHeight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v>4.3333333333333331E-3</v>
      </c>
      <c r="G507" t="s">
        <v>8220</v>
      </c>
      <c r="H507" s="8">
        <v>3.7142857142857144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t="s">
        <v>8309</v>
      </c>
      <c r="R507" s="15" t="s">
        <v>8320</v>
      </c>
      <c r="S507" s="15">
        <v>42363.098217592589</v>
      </c>
      <c r="T507" s="16">
        <f t="shared" si="7"/>
        <v>42318.098217592589</v>
      </c>
    </row>
    <row r="508" spans="1:20" ht="15" customHeight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v>1.25E-3</v>
      </c>
      <c r="G508" t="s">
        <v>8220</v>
      </c>
      <c r="H508" s="8">
        <v>250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t="s">
        <v>8309</v>
      </c>
      <c r="R508" s="15" t="s">
        <v>8320</v>
      </c>
      <c r="S508" s="15">
        <v>41496.552314814813</v>
      </c>
      <c r="T508" s="16">
        <f t="shared" si="7"/>
        <v>41466.552314814813</v>
      </c>
    </row>
    <row r="509" spans="1:20" ht="15" customHeight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v>3.2000000000000001E-2</v>
      </c>
      <c r="G509" t="s">
        <v>8220</v>
      </c>
      <c r="H509" s="8">
        <v>64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t="s">
        <v>8309</v>
      </c>
      <c r="R509" s="15" t="s">
        <v>8320</v>
      </c>
      <c r="S509" s="15">
        <v>41201.958993055552</v>
      </c>
      <c r="T509" s="16">
        <f t="shared" si="7"/>
        <v>41156.958993055552</v>
      </c>
    </row>
    <row r="510" spans="1:20" ht="15" customHeight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v>8.0000000000000002E-3</v>
      </c>
      <c r="G510" t="s">
        <v>8220</v>
      </c>
      <c r="H510" s="8">
        <v>133.33333333333334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t="s">
        <v>8309</v>
      </c>
      <c r="R510" s="15" t="s">
        <v>8320</v>
      </c>
      <c r="S510" s="15">
        <v>41054.593055555553</v>
      </c>
      <c r="T510" s="16">
        <f t="shared" si="7"/>
        <v>40995.024317129632</v>
      </c>
    </row>
    <row r="511" spans="1:20" ht="15" customHeight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v>2E-3</v>
      </c>
      <c r="G511" t="s">
        <v>8220</v>
      </c>
      <c r="H511" s="8">
        <v>10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t="s">
        <v>8309</v>
      </c>
      <c r="R511" s="15" t="s">
        <v>8320</v>
      </c>
      <c r="S511" s="15">
        <v>42183.631597222222</v>
      </c>
      <c r="T511" s="16">
        <f t="shared" si="7"/>
        <v>42153.631597222222</v>
      </c>
    </row>
    <row r="512" spans="1:20" ht="15" customHeight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v>0</v>
      </c>
      <c r="G512" t="s">
        <v>8220</v>
      </c>
      <c r="H512" s="8" t="e">
        <v>#DIV/0!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t="s">
        <v>8309</v>
      </c>
      <c r="R512" s="15" t="s">
        <v>8320</v>
      </c>
      <c r="S512" s="15">
        <v>42430.176377314812</v>
      </c>
      <c r="T512" s="16">
        <f t="shared" si="7"/>
        <v>42400.176377314812</v>
      </c>
    </row>
    <row r="513" spans="1:20" ht="15" customHeight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v>0.03</v>
      </c>
      <c r="G513" t="s">
        <v>8220</v>
      </c>
      <c r="H513" s="8">
        <v>30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t="s">
        <v>8309</v>
      </c>
      <c r="R513" s="15" t="s">
        <v>8320</v>
      </c>
      <c r="S513" s="15">
        <v>41370.261365740742</v>
      </c>
      <c r="T513" s="16">
        <f t="shared" si="7"/>
        <v>41340.303032407406</v>
      </c>
    </row>
    <row r="514" spans="1:20" ht="15" customHeight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v>1.3749999999999999E-3</v>
      </c>
      <c r="G514" t="s">
        <v>8220</v>
      </c>
      <c r="H514" s="8">
        <v>5.5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t="s">
        <v>8309</v>
      </c>
      <c r="R514" s="15" t="s">
        <v>8320</v>
      </c>
      <c r="S514" s="15">
        <v>42694.783877314811</v>
      </c>
      <c r="T514" s="16">
        <f t="shared" si="7"/>
        <v>42649.742210648154</v>
      </c>
    </row>
    <row r="515" spans="1:20" ht="15" customHeight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v>0.13924</v>
      </c>
      <c r="G515" t="s">
        <v>8220</v>
      </c>
      <c r="H515" s="8">
        <v>102.38235294117646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t="s">
        <v>8309</v>
      </c>
      <c r="R515" s="15" t="s">
        <v>8320</v>
      </c>
      <c r="S515" s="15">
        <v>42597.291666666672</v>
      </c>
      <c r="T515" s="16">
        <f t="shared" ref="T515:T578" si="8">(((L515/60)/60)/24)+DATE(1970,1,1)</f>
        <v>42552.653993055559</v>
      </c>
    </row>
    <row r="516" spans="1:20" ht="15" customHeight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v>3.3333333333333333E-2</v>
      </c>
      <c r="G516" t="s">
        <v>8220</v>
      </c>
      <c r="H516" s="8">
        <v>16.666666666666668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t="s">
        <v>8309</v>
      </c>
      <c r="R516" s="15" t="s">
        <v>8320</v>
      </c>
      <c r="S516" s="15">
        <v>41860.613969907405</v>
      </c>
      <c r="T516" s="16">
        <f t="shared" si="8"/>
        <v>41830.613969907405</v>
      </c>
    </row>
    <row r="517" spans="1:20" ht="15" customHeight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v>0.25413402061855672</v>
      </c>
      <c r="G517" t="s">
        <v>8220</v>
      </c>
      <c r="H517" s="8">
        <v>725.02941176470586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t="s">
        <v>8309</v>
      </c>
      <c r="R517" s="15" t="s">
        <v>8320</v>
      </c>
      <c r="S517" s="15">
        <v>42367.490752314814</v>
      </c>
      <c r="T517" s="16">
        <f t="shared" si="8"/>
        <v>42327.490752314814</v>
      </c>
    </row>
    <row r="518" spans="1:20" ht="15" customHeight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v>0</v>
      </c>
      <c r="G518" t="s">
        <v>8220</v>
      </c>
      <c r="H518" s="8" t="e">
        <v>#DIV/0!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t="s">
        <v>8309</v>
      </c>
      <c r="R518" s="15" t="s">
        <v>8320</v>
      </c>
      <c r="S518" s="15">
        <v>42151.778703703705</v>
      </c>
      <c r="T518" s="16">
        <f t="shared" si="8"/>
        <v>42091.778703703705</v>
      </c>
    </row>
    <row r="519" spans="1:20" ht="15" customHeight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v>1.3666666666666667E-2</v>
      </c>
      <c r="G519" t="s">
        <v>8220</v>
      </c>
      <c r="H519" s="8">
        <v>68.333333333333329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t="s">
        <v>8309</v>
      </c>
      <c r="R519" s="15" t="s">
        <v>8320</v>
      </c>
      <c r="S519" s="15">
        <v>42768.615289351852</v>
      </c>
      <c r="T519" s="16">
        <f t="shared" si="8"/>
        <v>42738.615289351852</v>
      </c>
    </row>
    <row r="520" spans="1:20" ht="15" customHeight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v>0</v>
      </c>
      <c r="G520" t="s">
        <v>8220</v>
      </c>
      <c r="H520" s="8" t="e">
        <v>#DIV/0!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t="s">
        <v>8309</v>
      </c>
      <c r="R520" s="15" t="s">
        <v>8320</v>
      </c>
      <c r="S520" s="15">
        <v>42253.615277777775</v>
      </c>
      <c r="T520" s="16">
        <f t="shared" si="8"/>
        <v>42223.616018518514</v>
      </c>
    </row>
    <row r="521" spans="1:20" ht="15" customHeight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v>0.22881426547787684</v>
      </c>
      <c r="G521" t="s">
        <v>8220</v>
      </c>
      <c r="H521" s="8">
        <v>39.228571428571428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t="s">
        <v>8309</v>
      </c>
      <c r="R521" s="15" t="s">
        <v>8320</v>
      </c>
      <c r="S521" s="15">
        <v>41248.391446759262</v>
      </c>
      <c r="T521" s="16">
        <f t="shared" si="8"/>
        <v>41218.391446759262</v>
      </c>
    </row>
    <row r="522" spans="1:20" ht="15" customHeight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9">
        <v>1.0209999999999999</v>
      </c>
      <c r="G522" t="s">
        <v>8218</v>
      </c>
      <c r="H522" s="8">
        <v>150.14705882352942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t="s">
        <v>8321</v>
      </c>
      <c r="R522" s="15" t="s">
        <v>8322</v>
      </c>
      <c r="S522" s="15">
        <v>42348.702094907407</v>
      </c>
      <c r="T522" s="16">
        <f t="shared" si="8"/>
        <v>42318.702094907407</v>
      </c>
    </row>
    <row r="523" spans="1:20" ht="15" customHeight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9">
        <v>1.0464</v>
      </c>
      <c r="G523" t="s">
        <v>8218</v>
      </c>
      <c r="H523" s="8">
        <v>93.428571428571431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t="s">
        <v>8321</v>
      </c>
      <c r="R523" s="15" t="s">
        <v>8322</v>
      </c>
      <c r="S523" s="15">
        <v>42675.207638888889</v>
      </c>
      <c r="T523" s="16">
        <f t="shared" si="8"/>
        <v>42646.092812499999</v>
      </c>
    </row>
    <row r="524" spans="1:20" ht="15" customHeight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9">
        <v>1.1466666666666667</v>
      </c>
      <c r="G524" t="s">
        <v>8218</v>
      </c>
      <c r="H524" s="8">
        <v>110.96774193548387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t="s">
        <v>8321</v>
      </c>
      <c r="R524" s="15" t="s">
        <v>8322</v>
      </c>
      <c r="S524" s="15">
        <v>42449.999131944445</v>
      </c>
      <c r="T524" s="16">
        <f t="shared" si="8"/>
        <v>42430.040798611109</v>
      </c>
    </row>
    <row r="525" spans="1:20" ht="15" customHeight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9">
        <v>1.206</v>
      </c>
      <c r="G525" t="s">
        <v>8218</v>
      </c>
      <c r="H525" s="8">
        <v>71.785714285714292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t="s">
        <v>8321</v>
      </c>
      <c r="R525" s="15" t="s">
        <v>8322</v>
      </c>
      <c r="S525" s="15">
        <v>42268.13282407407</v>
      </c>
      <c r="T525" s="16">
        <f t="shared" si="8"/>
        <v>42238.13282407407</v>
      </c>
    </row>
    <row r="526" spans="1:20" ht="15" customHeight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9">
        <v>1.0867285714285715</v>
      </c>
      <c r="G526" t="s">
        <v>8218</v>
      </c>
      <c r="H526" s="8">
        <v>29.258076923076924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t="s">
        <v>8321</v>
      </c>
      <c r="R526" s="15" t="s">
        <v>8322</v>
      </c>
      <c r="S526" s="15">
        <v>42522.717233796298</v>
      </c>
      <c r="T526" s="16">
        <f t="shared" si="8"/>
        <v>42492.717233796298</v>
      </c>
    </row>
    <row r="527" spans="1:20" ht="15" customHeight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9">
        <v>1</v>
      </c>
      <c r="G527" t="s">
        <v>8218</v>
      </c>
      <c r="H527" s="8">
        <v>1000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t="s">
        <v>8321</v>
      </c>
      <c r="R527" s="15" t="s">
        <v>8322</v>
      </c>
      <c r="S527" s="15">
        <v>41895.400937500002</v>
      </c>
      <c r="T527" s="16">
        <f t="shared" si="8"/>
        <v>41850.400937500002</v>
      </c>
    </row>
    <row r="528" spans="1:20" ht="15" customHeight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9">
        <v>1.1399999999999999</v>
      </c>
      <c r="G528" t="s">
        <v>8218</v>
      </c>
      <c r="H528" s="8">
        <v>74.347826086956516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t="s">
        <v>8321</v>
      </c>
      <c r="R528" s="15" t="s">
        <v>8322</v>
      </c>
      <c r="S528" s="15">
        <v>42223.708333333328</v>
      </c>
      <c r="T528" s="16">
        <f t="shared" si="8"/>
        <v>42192.591944444444</v>
      </c>
    </row>
    <row r="529" spans="1:20" ht="15" customHeight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9">
        <v>1.0085</v>
      </c>
      <c r="G529" t="s">
        <v>8218</v>
      </c>
      <c r="H529" s="8">
        <v>63.829113924050631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t="s">
        <v>8321</v>
      </c>
      <c r="R529" s="15" t="s">
        <v>8322</v>
      </c>
      <c r="S529" s="15">
        <v>42783.670138888891</v>
      </c>
      <c r="T529" s="16">
        <f t="shared" si="8"/>
        <v>42753.205625000002</v>
      </c>
    </row>
    <row r="530" spans="1:20" ht="15" customHeight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9">
        <v>1.1565217391304348</v>
      </c>
      <c r="G530" t="s">
        <v>8218</v>
      </c>
      <c r="H530" s="8">
        <v>44.333333333333336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t="s">
        <v>8321</v>
      </c>
      <c r="R530" s="15" t="s">
        <v>8322</v>
      </c>
      <c r="S530" s="15">
        <v>42176.888888888891</v>
      </c>
      <c r="T530" s="16">
        <f t="shared" si="8"/>
        <v>42155.920219907406</v>
      </c>
    </row>
    <row r="531" spans="1:20" ht="15" customHeight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9">
        <v>1.3041666666666667</v>
      </c>
      <c r="G531" t="s">
        <v>8218</v>
      </c>
      <c r="H531" s="8">
        <v>86.944444444444443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t="s">
        <v>8321</v>
      </c>
      <c r="R531" s="15" t="s">
        <v>8322</v>
      </c>
      <c r="S531" s="15">
        <v>42746.208333333328</v>
      </c>
      <c r="T531" s="16">
        <f t="shared" si="8"/>
        <v>42725.031180555554</v>
      </c>
    </row>
    <row r="532" spans="1:20" ht="15" customHeight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9">
        <v>1.0778267254038179</v>
      </c>
      <c r="G532" t="s">
        <v>8218</v>
      </c>
      <c r="H532" s="8">
        <v>126.55172413793103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t="s">
        <v>8321</v>
      </c>
      <c r="R532" s="15" t="s">
        <v>8322</v>
      </c>
      <c r="S532" s="15">
        <v>42179.083333333328</v>
      </c>
      <c r="T532" s="16">
        <f t="shared" si="8"/>
        <v>42157.591064814813</v>
      </c>
    </row>
    <row r="533" spans="1:20" ht="15" customHeight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9">
        <v>1</v>
      </c>
      <c r="G533" t="s">
        <v>8218</v>
      </c>
      <c r="H533" s="8">
        <v>129.03225806451613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t="s">
        <v>8321</v>
      </c>
      <c r="R533" s="15" t="s">
        <v>8322</v>
      </c>
      <c r="S533" s="15">
        <v>42721.290972222225</v>
      </c>
      <c r="T533" s="16">
        <f t="shared" si="8"/>
        <v>42676.065150462964</v>
      </c>
    </row>
    <row r="534" spans="1:20" ht="15" customHeight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9">
        <v>1.2324999999999999</v>
      </c>
      <c r="G534" t="s">
        <v>8218</v>
      </c>
      <c r="H534" s="8">
        <v>71.242774566473983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 t="s">
        <v>8321</v>
      </c>
      <c r="R534" s="15" t="s">
        <v>8322</v>
      </c>
      <c r="S534" s="15">
        <v>42503.007037037038</v>
      </c>
      <c r="T534" s="16">
        <f t="shared" si="8"/>
        <v>42473.007037037038</v>
      </c>
    </row>
    <row r="535" spans="1:20" ht="15" customHeight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9">
        <v>1.002</v>
      </c>
      <c r="G535" t="s">
        <v>8218</v>
      </c>
      <c r="H535" s="8">
        <v>117.88235294117646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t="s">
        <v>8321</v>
      </c>
      <c r="R535" s="15" t="s">
        <v>8322</v>
      </c>
      <c r="S535" s="15">
        <v>42506.43478009259</v>
      </c>
      <c r="T535" s="16">
        <f t="shared" si="8"/>
        <v>42482.43478009259</v>
      </c>
    </row>
    <row r="536" spans="1:20" ht="15" customHeight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9">
        <v>1.0466666666666666</v>
      </c>
      <c r="G536" t="s">
        <v>8218</v>
      </c>
      <c r="H536" s="8">
        <v>327.08333333333331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t="s">
        <v>8321</v>
      </c>
      <c r="R536" s="15" t="s">
        <v>8322</v>
      </c>
      <c r="S536" s="15">
        <v>42309.958333333328</v>
      </c>
      <c r="T536" s="16">
        <f t="shared" si="8"/>
        <v>42270.810995370368</v>
      </c>
    </row>
    <row r="537" spans="1:20" ht="15" customHeight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9">
        <v>1.0249999999999999</v>
      </c>
      <c r="G537" t="s">
        <v>8218</v>
      </c>
      <c r="H537" s="8">
        <v>34.745762711864408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t="s">
        <v>8321</v>
      </c>
      <c r="R537" s="15" t="s">
        <v>8322</v>
      </c>
      <c r="S537" s="15">
        <v>42741.545196759253</v>
      </c>
      <c r="T537" s="16">
        <f t="shared" si="8"/>
        <v>42711.545196759253</v>
      </c>
    </row>
    <row r="538" spans="1:20" ht="15" customHeight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9">
        <v>1.1825757575757576</v>
      </c>
      <c r="G538" t="s">
        <v>8218</v>
      </c>
      <c r="H538" s="8">
        <v>100.06410256410257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t="s">
        <v>8321</v>
      </c>
      <c r="R538" s="15" t="s">
        <v>8322</v>
      </c>
      <c r="S538" s="15">
        <v>42219.75</v>
      </c>
      <c r="T538" s="16">
        <f t="shared" si="8"/>
        <v>42179.344988425932</v>
      </c>
    </row>
    <row r="539" spans="1:20" ht="15" customHeight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9">
        <v>1.2050000000000001</v>
      </c>
      <c r="G539" t="s">
        <v>8218</v>
      </c>
      <c r="H539" s="8">
        <v>40.847457627118644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t="s">
        <v>8321</v>
      </c>
      <c r="R539" s="15" t="s">
        <v>8322</v>
      </c>
      <c r="S539" s="15">
        <v>42312.810081018513</v>
      </c>
      <c r="T539" s="16">
        <f t="shared" si="8"/>
        <v>42282.768414351856</v>
      </c>
    </row>
    <row r="540" spans="1:20" ht="15" customHeight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9">
        <v>3.0242</v>
      </c>
      <c r="G540" t="s">
        <v>8218</v>
      </c>
      <c r="H540" s="8">
        <v>252.01666666666668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t="s">
        <v>8321</v>
      </c>
      <c r="R540" s="15" t="s">
        <v>8322</v>
      </c>
      <c r="S540" s="15">
        <v>42503.794710648144</v>
      </c>
      <c r="T540" s="16">
        <f t="shared" si="8"/>
        <v>42473.794710648144</v>
      </c>
    </row>
    <row r="541" spans="1:20" ht="15" customHeight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9">
        <v>1.00644</v>
      </c>
      <c r="G541" t="s">
        <v>8218</v>
      </c>
      <c r="H541" s="8">
        <v>25.161000000000001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t="s">
        <v>8321</v>
      </c>
      <c r="R541" s="15" t="s">
        <v>8322</v>
      </c>
      <c r="S541" s="15">
        <v>42556.049849537041</v>
      </c>
      <c r="T541" s="16">
        <f t="shared" si="8"/>
        <v>42535.049849537041</v>
      </c>
    </row>
    <row r="542" spans="1:20" ht="15" customHeight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v>6.666666666666667E-5</v>
      </c>
      <c r="G542" t="s">
        <v>8220</v>
      </c>
      <c r="H542" s="8">
        <v>1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t="s">
        <v>8323</v>
      </c>
      <c r="R542" s="15" t="s">
        <v>8324</v>
      </c>
      <c r="S542" s="15">
        <v>42039.817199074074</v>
      </c>
      <c r="T542" s="16">
        <f t="shared" si="8"/>
        <v>42009.817199074074</v>
      </c>
    </row>
    <row r="543" spans="1:20" ht="15" customHeight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v>5.5555555555555558E-3</v>
      </c>
      <c r="G543" t="s">
        <v>8220</v>
      </c>
      <c r="H543" s="8">
        <v>25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t="s">
        <v>8323</v>
      </c>
      <c r="R543" s="15" t="s">
        <v>8324</v>
      </c>
      <c r="S543" s="15">
        <v>42306.046689814815</v>
      </c>
      <c r="T543" s="16">
        <f t="shared" si="8"/>
        <v>42276.046689814815</v>
      </c>
    </row>
    <row r="544" spans="1:20" ht="15" customHeight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v>3.9999999999999998E-6</v>
      </c>
      <c r="G544" t="s">
        <v>8220</v>
      </c>
      <c r="H544" s="8">
        <v>1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t="s">
        <v>8323</v>
      </c>
      <c r="R544" s="15" t="s">
        <v>8324</v>
      </c>
      <c r="S544" s="15">
        <v>42493.695787037039</v>
      </c>
      <c r="T544" s="16">
        <f t="shared" si="8"/>
        <v>42433.737453703703</v>
      </c>
    </row>
    <row r="545" spans="1:20" ht="15" customHeight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v>3.1818181818181819E-3</v>
      </c>
      <c r="G545" t="s">
        <v>8220</v>
      </c>
      <c r="H545" s="8">
        <v>35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t="s">
        <v>8323</v>
      </c>
      <c r="R545" s="15" t="s">
        <v>8324</v>
      </c>
      <c r="S545" s="15">
        <v>41944.092152777775</v>
      </c>
      <c r="T545" s="16">
        <f t="shared" si="8"/>
        <v>41914.092152777775</v>
      </c>
    </row>
    <row r="546" spans="1:20" ht="15" customHeight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v>1.2E-2</v>
      </c>
      <c r="G546" t="s">
        <v>8220</v>
      </c>
      <c r="H546" s="8">
        <v>3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t="s">
        <v>8323</v>
      </c>
      <c r="R546" s="15" t="s">
        <v>8324</v>
      </c>
      <c r="S546" s="15">
        <v>42555.656944444447</v>
      </c>
      <c r="T546" s="16">
        <f t="shared" si="8"/>
        <v>42525.656944444447</v>
      </c>
    </row>
    <row r="547" spans="1:20" ht="15" customHeight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v>0.27383999999999997</v>
      </c>
      <c r="G547" t="s">
        <v>8220</v>
      </c>
      <c r="H547" s="8">
        <v>402.70588235294116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t="s">
        <v>8323</v>
      </c>
      <c r="R547" s="15" t="s">
        <v>8324</v>
      </c>
      <c r="S547" s="15">
        <v>42323.634131944447</v>
      </c>
      <c r="T547" s="16">
        <f t="shared" si="8"/>
        <v>42283.592465277776</v>
      </c>
    </row>
    <row r="548" spans="1:20" ht="15" customHeight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v>8.6666666666666663E-4</v>
      </c>
      <c r="G548" t="s">
        <v>8220</v>
      </c>
      <c r="H548" s="8">
        <v>26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t="s">
        <v>8323</v>
      </c>
      <c r="R548" s="15" t="s">
        <v>8324</v>
      </c>
      <c r="S548" s="15">
        <v>42294.667997685188</v>
      </c>
      <c r="T548" s="16">
        <f t="shared" si="8"/>
        <v>42249.667997685188</v>
      </c>
    </row>
    <row r="549" spans="1:20" ht="15" customHeight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v>0</v>
      </c>
      <c r="G549" t="s">
        <v>8220</v>
      </c>
      <c r="H549" s="8" t="e">
        <v>#DIV/0!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t="s">
        <v>8323</v>
      </c>
      <c r="R549" s="15" t="s">
        <v>8324</v>
      </c>
      <c r="S549" s="15">
        <v>42410.696342592593</v>
      </c>
      <c r="T549" s="16">
        <f t="shared" si="8"/>
        <v>42380.696342592593</v>
      </c>
    </row>
    <row r="550" spans="1:20" ht="15" customHeight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v>8.9999999999999998E-4</v>
      </c>
      <c r="G550" t="s">
        <v>8220</v>
      </c>
      <c r="H550" s="8">
        <v>9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t="s">
        <v>8323</v>
      </c>
      <c r="R550" s="15" t="s">
        <v>8324</v>
      </c>
      <c r="S550" s="15">
        <v>42306.903333333335</v>
      </c>
      <c r="T550" s="16">
        <f t="shared" si="8"/>
        <v>42276.903333333335</v>
      </c>
    </row>
    <row r="551" spans="1:20" ht="15" customHeight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v>2.7199999999999998E-2</v>
      </c>
      <c r="G551" t="s">
        <v>8220</v>
      </c>
      <c r="H551" s="8">
        <v>8.5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t="s">
        <v>8323</v>
      </c>
      <c r="R551" s="15" t="s">
        <v>8324</v>
      </c>
      <c r="S551" s="15">
        <v>42193.636828703704</v>
      </c>
      <c r="T551" s="16">
        <f t="shared" si="8"/>
        <v>42163.636828703704</v>
      </c>
    </row>
    <row r="552" spans="1:20" ht="15" customHeight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v>7.0000000000000001E-3</v>
      </c>
      <c r="G552" t="s">
        <v>8220</v>
      </c>
      <c r="H552" s="8">
        <v>8.75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t="s">
        <v>8323</v>
      </c>
      <c r="R552" s="15" t="s">
        <v>8324</v>
      </c>
      <c r="S552" s="15">
        <v>42766.208333333328</v>
      </c>
      <c r="T552" s="16">
        <f t="shared" si="8"/>
        <v>42753.678761574076</v>
      </c>
    </row>
    <row r="553" spans="1:20" ht="15" customHeight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v>5.0413333333333331E-2</v>
      </c>
      <c r="G553" t="s">
        <v>8220</v>
      </c>
      <c r="H553" s="8">
        <v>135.03571428571428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t="s">
        <v>8323</v>
      </c>
      <c r="R553" s="15" t="s">
        <v>8324</v>
      </c>
      <c r="S553" s="15">
        <v>42217.745138888888</v>
      </c>
      <c r="T553" s="16">
        <f t="shared" si="8"/>
        <v>42173.275740740741</v>
      </c>
    </row>
    <row r="554" spans="1:20" ht="15" customHeight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v>0</v>
      </c>
      <c r="G554" t="s">
        <v>8220</v>
      </c>
      <c r="H554" s="8" t="e">
        <v>#DIV/0!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t="s">
        <v>8323</v>
      </c>
      <c r="R554" s="15" t="s">
        <v>8324</v>
      </c>
      <c r="S554" s="15">
        <v>42378.616851851853</v>
      </c>
      <c r="T554" s="16">
        <f t="shared" si="8"/>
        <v>42318.616851851853</v>
      </c>
    </row>
    <row r="555" spans="1:20" ht="15" customHeight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v>4.9199999999999999E-3</v>
      </c>
      <c r="G555" t="s">
        <v>8220</v>
      </c>
      <c r="H555" s="8">
        <v>20.5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t="s">
        <v>8323</v>
      </c>
      <c r="R555" s="15" t="s">
        <v>8324</v>
      </c>
      <c r="S555" s="15">
        <v>41957.761469907404</v>
      </c>
      <c r="T555" s="16">
        <f t="shared" si="8"/>
        <v>41927.71980324074</v>
      </c>
    </row>
    <row r="556" spans="1:20" ht="15" customHeight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v>0.36589147286821705</v>
      </c>
      <c r="G556" t="s">
        <v>8220</v>
      </c>
      <c r="H556" s="8">
        <v>64.36363636363636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t="s">
        <v>8323</v>
      </c>
      <c r="R556" s="15" t="s">
        <v>8324</v>
      </c>
      <c r="S556" s="15">
        <v>41931.684861111113</v>
      </c>
      <c r="T556" s="16">
        <f t="shared" si="8"/>
        <v>41901.684861111113</v>
      </c>
    </row>
    <row r="557" spans="1:20" ht="15" customHeight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v>0</v>
      </c>
      <c r="G557" t="s">
        <v>8220</v>
      </c>
      <c r="H557" s="8" t="e">
        <v>#DIV/0!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t="s">
        <v>8323</v>
      </c>
      <c r="R557" s="15" t="s">
        <v>8324</v>
      </c>
      <c r="S557" s="15">
        <v>42533.353506944448</v>
      </c>
      <c r="T557" s="16">
        <f t="shared" si="8"/>
        <v>42503.353506944448</v>
      </c>
    </row>
    <row r="558" spans="1:20" ht="15" customHeight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v>2.5000000000000001E-2</v>
      </c>
      <c r="G558" t="s">
        <v>8220</v>
      </c>
      <c r="H558" s="8">
        <v>200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t="s">
        <v>8323</v>
      </c>
      <c r="R558" s="15" t="s">
        <v>8324</v>
      </c>
      <c r="S558" s="15">
        <v>42375.860150462962</v>
      </c>
      <c r="T558" s="16">
        <f t="shared" si="8"/>
        <v>42345.860150462962</v>
      </c>
    </row>
    <row r="559" spans="1:20" ht="15" customHeight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v>9.1066666666666674E-3</v>
      </c>
      <c r="G559" t="s">
        <v>8220</v>
      </c>
      <c r="H559" s="8">
        <v>68.3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t="s">
        <v>8323</v>
      </c>
      <c r="R559" s="15" t="s">
        <v>8324</v>
      </c>
      <c r="S559" s="15">
        <v>42706.983831018515</v>
      </c>
      <c r="T559" s="16">
        <f t="shared" si="8"/>
        <v>42676.942164351851</v>
      </c>
    </row>
    <row r="560" spans="1:20" ht="15" customHeight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v>0</v>
      </c>
      <c r="G560" t="s">
        <v>8220</v>
      </c>
      <c r="H560" s="8" t="e">
        <v>#DIV/0!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t="s">
        <v>8323</v>
      </c>
      <c r="R560" s="15" t="s">
        <v>8324</v>
      </c>
      <c r="S560" s="15">
        <v>42087.841493055559</v>
      </c>
      <c r="T560" s="16">
        <f t="shared" si="8"/>
        <v>42057.883159722223</v>
      </c>
    </row>
    <row r="561" spans="1:20" ht="15" customHeight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v>2.0833333333333335E-4</v>
      </c>
      <c r="G561" t="s">
        <v>8220</v>
      </c>
      <c r="H561" s="8">
        <v>50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t="s">
        <v>8323</v>
      </c>
      <c r="R561" s="15" t="s">
        <v>8324</v>
      </c>
      <c r="S561" s="15">
        <v>42351.283101851848</v>
      </c>
      <c r="T561" s="16">
        <f t="shared" si="8"/>
        <v>42321.283101851848</v>
      </c>
    </row>
    <row r="562" spans="1:20" ht="15" customHeight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v>1.2E-4</v>
      </c>
      <c r="G562" t="s">
        <v>8220</v>
      </c>
      <c r="H562" s="8">
        <v>4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t="s">
        <v>8323</v>
      </c>
      <c r="R562" s="15" t="s">
        <v>8324</v>
      </c>
      <c r="S562" s="15">
        <v>41990.771354166667</v>
      </c>
      <c r="T562" s="16">
        <f t="shared" si="8"/>
        <v>41960.771354166667</v>
      </c>
    </row>
    <row r="563" spans="1:20" ht="15" customHeight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v>3.6666666666666666E-3</v>
      </c>
      <c r="G563" t="s">
        <v>8220</v>
      </c>
      <c r="H563" s="8">
        <v>27.5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t="s">
        <v>8323</v>
      </c>
      <c r="R563" s="15" t="s">
        <v>8324</v>
      </c>
      <c r="S563" s="15">
        <v>42303.658715277779</v>
      </c>
      <c r="T563" s="16">
        <f t="shared" si="8"/>
        <v>42268.658715277779</v>
      </c>
    </row>
    <row r="564" spans="1:20" ht="15" customHeight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v>0</v>
      </c>
      <c r="G564" t="s">
        <v>8220</v>
      </c>
      <c r="H564" s="8" t="e">
        <v>#DIV/0!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t="s">
        <v>8323</v>
      </c>
      <c r="R564" s="15" t="s">
        <v>8324</v>
      </c>
      <c r="S564" s="15">
        <v>42722.389062500006</v>
      </c>
      <c r="T564" s="16">
        <f t="shared" si="8"/>
        <v>42692.389062500006</v>
      </c>
    </row>
    <row r="565" spans="1:20" ht="15" customHeight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v>9.0666666666666662E-4</v>
      </c>
      <c r="G565" t="s">
        <v>8220</v>
      </c>
      <c r="H565" s="8">
        <v>34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t="s">
        <v>8323</v>
      </c>
      <c r="R565" s="15" t="s">
        <v>8324</v>
      </c>
      <c r="S565" s="15">
        <v>42052.069988425923</v>
      </c>
      <c r="T565" s="16">
        <f t="shared" si="8"/>
        <v>42022.069988425923</v>
      </c>
    </row>
    <row r="566" spans="1:20" ht="15" customHeight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v>5.5555555555555558E-5</v>
      </c>
      <c r="G566" t="s">
        <v>8220</v>
      </c>
      <c r="H566" s="8">
        <v>1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t="s">
        <v>8323</v>
      </c>
      <c r="R566" s="15" t="s">
        <v>8324</v>
      </c>
      <c r="S566" s="15">
        <v>42441.942997685182</v>
      </c>
      <c r="T566" s="16">
        <f t="shared" si="8"/>
        <v>42411.942997685182</v>
      </c>
    </row>
    <row r="567" spans="1:20" ht="15" customHeight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v>0</v>
      </c>
      <c r="G567" t="s">
        <v>8220</v>
      </c>
      <c r="H567" s="8" t="e">
        <v>#DIV/0!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t="s">
        <v>8323</v>
      </c>
      <c r="R567" s="15" t="s">
        <v>8324</v>
      </c>
      <c r="S567" s="15">
        <v>42195.785289351858</v>
      </c>
      <c r="T567" s="16">
        <f t="shared" si="8"/>
        <v>42165.785289351858</v>
      </c>
    </row>
    <row r="568" spans="1:20" ht="15" customHeight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v>2.0000000000000001E-4</v>
      </c>
      <c r="G568" t="s">
        <v>8220</v>
      </c>
      <c r="H568" s="8">
        <v>1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t="s">
        <v>8323</v>
      </c>
      <c r="R568" s="15" t="s">
        <v>8324</v>
      </c>
      <c r="S568" s="15">
        <v>42565.68440972222</v>
      </c>
      <c r="T568" s="16">
        <f t="shared" si="8"/>
        <v>42535.68440972222</v>
      </c>
    </row>
    <row r="569" spans="1:20" ht="15" customHeight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v>0</v>
      </c>
      <c r="G569" t="s">
        <v>8220</v>
      </c>
      <c r="H569" s="8" t="e">
        <v>#DIV/0!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t="s">
        <v>8323</v>
      </c>
      <c r="R569" s="15" t="s">
        <v>8324</v>
      </c>
      <c r="S569" s="15">
        <v>42005.842523148152</v>
      </c>
      <c r="T569" s="16">
        <f t="shared" si="8"/>
        <v>41975.842523148152</v>
      </c>
    </row>
    <row r="570" spans="1:20" ht="15" customHeight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v>0.01</v>
      </c>
      <c r="G570" t="s">
        <v>8220</v>
      </c>
      <c r="H570" s="8">
        <v>49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t="s">
        <v>8323</v>
      </c>
      <c r="R570" s="15" t="s">
        <v>8324</v>
      </c>
      <c r="S570" s="15">
        <v>42385.458333333328</v>
      </c>
      <c r="T570" s="16">
        <f t="shared" si="8"/>
        <v>42348.9215625</v>
      </c>
    </row>
    <row r="571" spans="1:20" ht="15" customHeight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v>8.0000000000000002E-3</v>
      </c>
      <c r="G571" t="s">
        <v>8220</v>
      </c>
      <c r="H571" s="8">
        <v>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t="s">
        <v>8323</v>
      </c>
      <c r="R571" s="15" t="s">
        <v>8324</v>
      </c>
      <c r="S571" s="15">
        <v>42370.847361111111</v>
      </c>
      <c r="T571" s="16">
        <f t="shared" si="8"/>
        <v>42340.847361111111</v>
      </c>
    </row>
    <row r="572" spans="1:20" ht="15" customHeight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v>1.6705882352941177E-3</v>
      </c>
      <c r="G572" t="s">
        <v>8220</v>
      </c>
      <c r="H572" s="8">
        <v>142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t="s">
        <v>8323</v>
      </c>
      <c r="R572" s="15" t="s">
        <v>8324</v>
      </c>
      <c r="S572" s="15">
        <v>42418.798252314817</v>
      </c>
      <c r="T572" s="16">
        <f t="shared" si="8"/>
        <v>42388.798252314817</v>
      </c>
    </row>
    <row r="573" spans="1:20" ht="15" customHeight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v>4.2399999999999998E-3</v>
      </c>
      <c r="G573" t="s">
        <v>8220</v>
      </c>
      <c r="H573" s="8">
        <v>53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t="s">
        <v>8323</v>
      </c>
      <c r="R573" s="15" t="s">
        <v>8324</v>
      </c>
      <c r="S573" s="15">
        <v>42212.165972222225</v>
      </c>
      <c r="T573" s="16">
        <f t="shared" si="8"/>
        <v>42192.816238425927</v>
      </c>
    </row>
    <row r="574" spans="1:20" ht="15" customHeight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v>0</v>
      </c>
      <c r="G574" t="s">
        <v>8220</v>
      </c>
      <c r="H574" s="8" t="e">
        <v>#DIV/0!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t="s">
        <v>8323</v>
      </c>
      <c r="R574" s="15" t="s">
        <v>8324</v>
      </c>
      <c r="S574" s="15">
        <v>42312.757962962962</v>
      </c>
      <c r="T574" s="16">
        <f t="shared" si="8"/>
        <v>42282.71629629629</v>
      </c>
    </row>
    <row r="575" spans="1:20" ht="15" customHeight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v>3.892538925389254E-3</v>
      </c>
      <c r="G575" t="s">
        <v>8220</v>
      </c>
      <c r="H575" s="8">
        <v>38.444444444444443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t="s">
        <v>8323</v>
      </c>
      <c r="R575" s="15" t="s">
        <v>8324</v>
      </c>
      <c r="S575" s="15">
        <v>42022.05</v>
      </c>
      <c r="T575" s="16">
        <f t="shared" si="8"/>
        <v>41963.050127314811</v>
      </c>
    </row>
    <row r="576" spans="1:20" ht="15" customHeight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v>7.1556350626118068E-3</v>
      </c>
      <c r="G576" t="s">
        <v>8220</v>
      </c>
      <c r="H576" s="8">
        <v>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t="s">
        <v>8323</v>
      </c>
      <c r="R576" s="15" t="s">
        <v>8324</v>
      </c>
      <c r="S576" s="15">
        <v>42662.443368055552</v>
      </c>
      <c r="T576" s="16">
        <f t="shared" si="8"/>
        <v>42632.443368055552</v>
      </c>
    </row>
    <row r="577" spans="1:20" ht="15" customHeight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v>4.3166666666666666E-3</v>
      </c>
      <c r="G577" t="s">
        <v>8220</v>
      </c>
      <c r="H577" s="8">
        <v>64.75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t="s">
        <v>8323</v>
      </c>
      <c r="R577" s="15" t="s">
        <v>8324</v>
      </c>
      <c r="S577" s="15">
        <v>42168.692627314813</v>
      </c>
      <c r="T577" s="16">
        <f t="shared" si="8"/>
        <v>42138.692627314813</v>
      </c>
    </row>
    <row r="578" spans="1:20" ht="15" customHeight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v>1.2500000000000001E-5</v>
      </c>
      <c r="G578" t="s">
        <v>8220</v>
      </c>
      <c r="H578" s="8">
        <v>1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t="s">
        <v>8323</v>
      </c>
      <c r="R578" s="15" t="s">
        <v>8324</v>
      </c>
      <c r="S578" s="15">
        <v>42091.43</v>
      </c>
      <c r="T578" s="16">
        <f t="shared" si="8"/>
        <v>42031.471666666665</v>
      </c>
    </row>
    <row r="579" spans="1:20" ht="15" customHeight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v>2E-3</v>
      </c>
      <c r="G579" t="s">
        <v>8220</v>
      </c>
      <c r="H579" s="8">
        <v>10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t="s">
        <v>8323</v>
      </c>
      <c r="R579" s="15" t="s">
        <v>8324</v>
      </c>
      <c r="S579" s="15">
        <v>42510.589143518519</v>
      </c>
      <c r="T579" s="16">
        <f t="shared" ref="T579:T642" si="9">(((L579/60)/60)/24)+DATE(1970,1,1)</f>
        <v>42450.589143518519</v>
      </c>
    </row>
    <row r="580" spans="1:20" ht="15" customHeight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v>1.12E-4</v>
      </c>
      <c r="G580" t="s">
        <v>8220</v>
      </c>
      <c r="H580" s="8">
        <v>2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t="s">
        <v>8323</v>
      </c>
      <c r="R580" s="15" t="s">
        <v>8324</v>
      </c>
      <c r="S580" s="15">
        <v>42254.578622685185</v>
      </c>
      <c r="T580" s="16">
        <f t="shared" si="9"/>
        <v>42230.578622685185</v>
      </c>
    </row>
    <row r="581" spans="1:20" ht="15" customHeight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v>1.4583333333333334E-2</v>
      </c>
      <c r="G581" t="s">
        <v>8220</v>
      </c>
      <c r="H581" s="8">
        <v>35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t="s">
        <v>8323</v>
      </c>
      <c r="R581" s="15" t="s">
        <v>8324</v>
      </c>
      <c r="S581" s="15">
        <v>41998.852118055554</v>
      </c>
      <c r="T581" s="16">
        <f t="shared" si="9"/>
        <v>41968.852118055554</v>
      </c>
    </row>
    <row r="582" spans="1:20" ht="15" customHeight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v>3.3333333333333332E-4</v>
      </c>
      <c r="G582" t="s">
        <v>8220</v>
      </c>
      <c r="H582" s="8">
        <v>1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t="s">
        <v>8323</v>
      </c>
      <c r="R582" s="15" t="s">
        <v>8324</v>
      </c>
      <c r="S582" s="15">
        <v>42635.908182870371</v>
      </c>
      <c r="T582" s="16">
        <f t="shared" si="9"/>
        <v>42605.908182870371</v>
      </c>
    </row>
    <row r="583" spans="1:20" ht="15" customHeight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v>0</v>
      </c>
      <c r="G583" t="s">
        <v>8220</v>
      </c>
      <c r="H583" s="8" t="e">
        <v>#DIV/0!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t="s">
        <v>8323</v>
      </c>
      <c r="R583" s="15" t="s">
        <v>8324</v>
      </c>
      <c r="S583" s="15">
        <v>42218.012777777782</v>
      </c>
      <c r="T583" s="16">
        <f t="shared" si="9"/>
        <v>42188.012777777782</v>
      </c>
    </row>
    <row r="584" spans="1:20" ht="15" customHeight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v>0</v>
      </c>
      <c r="G584" t="s">
        <v>8220</v>
      </c>
      <c r="H584" s="8" t="e">
        <v>#DIV/0!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t="s">
        <v>8323</v>
      </c>
      <c r="R584" s="15" t="s">
        <v>8324</v>
      </c>
      <c r="S584" s="15">
        <v>42078.75</v>
      </c>
      <c r="T584" s="16">
        <f t="shared" si="9"/>
        <v>42055.739803240736</v>
      </c>
    </row>
    <row r="585" spans="1:20" ht="15" customHeight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v>1.1111111111111112E-4</v>
      </c>
      <c r="G585" t="s">
        <v>8220</v>
      </c>
      <c r="H585" s="8">
        <v>1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t="s">
        <v>8323</v>
      </c>
      <c r="R585" s="15" t="s">
        <v>8324</v>
      </c>
      <c r="S585" s="15">
        <v>42082.896840277783</v>
      </c>
      <c r="T585" s="16">
        <f t="shared" si="9"/>
        <v>42052.93850694444</v>
      </c>
    </row>
    <row r="586" spans="1:20" ht="15" customHeight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v>0.01</v>
      </c>
      <c r="G586" t="s">
        <v>8220</v>
      </c>
      <c r="H586" s="8">
        <v>5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t="s">
        <v>8323</v>
      </c>
      <c r="R586" s="15" t="s">
        <v>8324</v>
      </c>
      <c r="S586" s="15">
        <v>42079.674953703703</v>
      </c>
      <c r="T586" s="16">
        <f t="shared" si="9"/>
        <v>42049.716620370367</v>
      </c>
    </row>
    <row r="587" spans="1:20" ht="15" customHeight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v>0</v>
      </c>
      <c r="G587" t="s">
        <v>8220</v>
      </c>
      <c r="H587" s="8" t="e">
        <v>#DIV/0!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t="s">
        <v>8323</v>
      </c>
      <c r="R587" s="15" t="s">
        <v>8324</v>
      </c>
      <c r="S587" s="15">
        <v>42339</v>
      </c>
      <c r="T587" s="16">
        <f t="shared" si="9"/>
        <v>42283.3909375</v>
      </c>
    </row>
    <row r="588" spans="1:20" ht="15" customHeight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v>5.5999999999999999E-3</v>
      </c>
      <c r="G588" t="s">
        <v>8220</v>
      </c>
      <c r="H588" s="8">
        <v>14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t="s">
        <v>8323</v>
      </c>
      <c r="R588" s="15" t="s">
        <v>8324</v>
      </c>
      <c r="S588" s="15">
        <v>42050.854247685187</v>
      </c>
      <c r="T588" s="16">
        <f t="shared" si="9"/>
        <v>42020.854247685187</v>
      </c>
    </row>
    <row r="589" spans="1:20" ht="15" customHeight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v>9.0833333333333335E-2</v>
      </c>
      <c r="G589" t="s">
        <v>8220</v>
      </c>
      <c r="H589" s="8">
        <v>389.28571428571428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t="s">
        <v>8323</v>
      </c>
      <c r="R589" s="15" t="s">
        <v>8324</v>
      </c>
      <c r="S589" s="15">
        <v>42110.757326388892</v>
      </c>
      <c r="T589" s="16">
        <f t="shared" si="9"/>
        <v>42080.757326388892</v>
      </c>
    </row>
    <row r="590" spans="1:20" ht="15" customHeight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v>3.3444444444444443E-2</v>
      </c>
      <c r="G590" t="s">
        <v>8220</v>
      </c>
      <c r="H590" s="8">
        <v>150.5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t="s">
        <v>8323</v>
      </c>
      <c r="R590" s="15" t="s">
        <v>8324</v>
      </c>
      <c r="S590" s="15">
        <v>42691.811180555553</v>
      </c>
      <c r="T590" s="16">
        <f t="shared" si="9"/>
        <v>42631.769513888896</v>
      </c>
    </row>
    <row r="591" spans="1:20" ht="15" customHeight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v>1.3333333333333334E-4</v>
      </c>
      <c r="G591" t="s">
        <v>8220</v>
      </c>
      <c r="H591" s="8">
        <v>1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t="s">
        <v>8323</v>
      </c>
      <c r="R591" s="15" t="s">
        <v>8324</v>
      </c>
      <c r="S591" s="15">
        <v>42193.614571759259</v>
      </c>
      <c r="T591" s="16">
        <f t="shared" si="9"/>
        <v>42178.614571759259</v>
      </c>
    </row>
    <row r="592" spans="1:20" ht="15" customHeight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v>4.4600000000000001E-2</v>
      </c>
      <c r="G592" t="s">
        <v>8220</v>
      </c>
      <c r="H592" s="8">
        <v>24.777777777777779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t="s">
        <v>8323</v>
      </c>
      <c r="R592" s="15" t="s">
        <v>8324</v>
      </c>
      <c r="S592" s="15">
        <v>42408.542361111111</v>
      </c>
      <c r="T592" s="16">
        <f t="shared" si="9"/>
        <v>42377.554756944446</v>
      </c>
    </row>
    <row r="593" spans="1:20" ht="15" customHeight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v>6.0999999999999997E-4</v>
      </c>
      <c r="G593" t="s">
        <v>8220</v>
      </c>
      <c r="H593" s="8">
        <v>30.5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t="s">
        <v>8323</v>
      </c>
      <c r="R593" s="15" t="s">
        <v>8324</v>
      </c>
      <c r="S593" s="15">
        <v>42207.543171296296</v>
      </c>
      <c r="T593" s="16">
        <f t="shared" si="9"/>
        <v>42177.543171296296</v>
      </c>
    </row>
    <row r="594" spans="1:20" ht="15" customHeight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v>3.3333333333333333E-2</v>
      </c>
      <c r="G594" t="s">
        <v>8220</v>
      </c>
      <c r="H594" s="8">
        <v>250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t="s">
        <v>8323</v>
      </c>
      <c r="R594" s="15" t="s">
        <v>8324</v>
      </c>
      <c r="S594" s="15">
        <v>41976.232175925921</v>
      </c>
      <c r="T594" s="16">
        <f t="shared" si="9"/>
        <v>41946.232175925928</v>
      </c>
    </row>
    <row r="595" spans="1:20" ht="15" customHeight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v>0.23</v>
      </c>
      <c r="G595" t="s">
        <v>8220</v>
      </c>
      <c r="H595" s="8">
        <v>16.428571428571427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t="s">
        <v>8323</v>
      </c>
      <c r="R595" s="15" t="s">
        <v>8324</v>
      </c>
      <c r="S595" s="15">
        <v>42100.635937500003</v>
      </c>
      <c r="T595" s="16">
        <f t="shared" si="9"/>
        <v>42070.677604166667</v>
      </c>
    </row>
    <row r="596" spans="1:20" ht="15" customHeight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v>1.0399999999999999E-3</v>
      </c>
      <c r="G596" t="s">
        <v>8220</v>
      </c>
      <c r="H596" s="8">
        <v>13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t="s">
        <v>8323</v>
      </c>
      <c r="R596" s="15" t="s">
        <v>8324</v>
      </c>
      <c r="S596" s="15">
        <v>42476.780162037037</v>
      </c>
      <c r="T596" s="16">
        <f t="shared" si="9"/>
        <v>42446.780162037037</v>
      </c>
    </row>
    <row r="597" spans="1:20" ht="15" customHeight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v>4.2599999999999999E-3</v>
      </c>
      <c r="G597" t="s">
        <v>8220</v>
      </c>
      <c r="H597" s="8">
        <v>53.25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t="s">
        <v>8323</v>
      </c>
      <c r="R597" s="15" t="s">
        <v>8324</v>
      </c>
      <c r="S597" s="15">
        <v>42128.069884259254</v>
      </c>
      <c r="T597" s="16">
        <f t="shared" si="9"/>
        <v>42083.069884259254</v>
      </c>
    </row>
    <row r="598" spans="1:20" ht="15" customHeight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v>2.9999999999999997E-4</v>
      </c>
      <c r="G598" t="s">
        <v>8220</v>
      </c>
      <c r="H598" s="8">
        <v>3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t="s">
        <v>8323</v>
      </c>
      <c r="R598" s="15" t="s">
        <v>8324</v>
      </c>
      <c r="S598" s="15">
        <v>42676.896898148145</v>
      </c>
      <c r="T598" s="16">
        <f t="shared" si="9"/>
        <v>42646.896898148145</v>
      </c>
    </row>
    <row r="599" spans="1:20" ht="15" customHeight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v>2.6666666666666666E-3</v>
      </c>
      <c r="G599" t="s">
        <v>8220</v>
      </c>
      <c r="H599" s="8">
        <v>10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t="s">
        <v>8323</v>
      </c>
      <c r="R599" s="15" t="s">
        <v>8324</v>
      </c>
      <c r="S599" s="15">
        <v>42582.666666666672</v>
      </c>
      <c r="T599" s="16">
        <f t="shared" si="9"/>
        <v>42545.705266203702</v>
      </c>
    </row>
    <row r="600" spans="1:20" ht="15" customHeight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v>0.34</v>
      </c>
      <c r="G600" t="s">
        <v>8220</v>
      </c>
      <c r="H600" s="8">
        <v>121.42857142857143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t="s">
        <v>8323</v>
      </c>
      <c r="R600" s="15" t="s">
        <v>8324</v>
      </c>
      <c r="S600" s="15">
        <v>41978.00209490741</v>
      </c>
      <c r="T600" s="16">
        <f t="shared" si="9"/>
        <v>41948.00209490741</v>
      </c>
    </row>
    <row r="601" spans="1:20" ht="15" customHeight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v>6.2E-4</v>
      </c>
      <c r="G601" t="s">
        <v>8220</v>
      </c>
      <c r="H601" s="8">
        <v>15.5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t="s">
        <v>8323</v>
      </c>
      <c r="R601" s="15" t="s">
        <v>8324</v>
      </c>
      <c r="S601" s="15">
        <v>42071.636111111111</v>
      </c>
      <c r="T601" s="16">
        <f t="shared" si="9"/>
        <v>42047.812523148154</v>
      </c>
    </row>
    <row r="602" spans="1:20" ht="15" customHeight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v>0.02</v>
      </c>
      <c r="G602" t="s">
        <v>8219</v>
      </c>
      <c r="H602" s="8">
        <v>100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t="s">
        <v>8323</v>
      </c>
      <c r="R602" s="15" t="s">
        <v>8324</v>
      </c>
      <c r="S602" s="15">
        <v>42133.798171296294</v>
      </c>
      <c r="T602" s="16">
        <f t="shared" si="9"/>
        <v>42073.798171296294</v>
      </c>
    </row>
    <row r="603" spans="1:20" ht="15" customHeight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v>1.4E-2</v>
      </c>
      <c r="G603" t="s">
        <v>8219</v>
      </c>
      <c r="H603" s="8">
        <v>23.333333333333332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t="s">
        <v>8323</v>
      </c>
      <c r="R603" s="15" t="s">
        <v>8324</v>
      </c>
      <c r="S603" s="15">
        <v>41999.858090277776</v>
      </c>
      <c r="T603" s="16">
        <f t="shared" si="9"/>
        <v>41969.858090277776</v>
      </c>
    </row>
    <row r="604" spans="1:20" ht="15" customHeight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v>0</v>
      </c>
      <c r="G604" t="s">
        <v>8219</v>
      </c>
      <c r="H604" s="8" t="e">
        <v>#DIV/0!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t="s">
        <v>8323</v>
      </c>
      <c r="R604" s="15" t="s">
        <v>8324</v>
      </c>
      <c r="S604" s="15">
        <v>42173.79415509259</v>
      </c>
      <c r="T604" s="16">
        <f t="shared" si="9"/>
        <v>42143.79415509259</v>
      </c>
    </row>
    <row r="605" spans="1:20" ht="15" customHeight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v>3.9334666666666664E-2</v>
      </c>
      <c r="G605" t="s">
        <v>8219</v>
      </c>
      <c r="H605" s="8">
        <v>45.386153846153846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t="s">
        <v>8323</v>
      </c>
      <c r="R605" s="15" t="s">
        <v>8324</v>
      </c>
      <c r="S605" s="15">
        <v>41865.639155092591</v>
      </c>
      <c r="T605" s="16">
        <f t="shared" si="9"/>
        <v>41835.639155092591</v>
      </c>
    </row>
    <row r="606" spans="1:20" ht="15" customHeight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v>0</v>
      </c>
      <c r="G606" t="s">
        <v>8219</v>
      </c>
      <c r="H606" s="8" t="e">
        <v>#DIV/0!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t="s">
        <v>8323</v>
      </c>
      <c r="R606" s="15" t="s">
        <v>8324</v>
      </c>
      <c r="S606" s="15">
        <v>41879.035370370373</v>
      </c>
      <c r="T606" s="16">
        <f t="shared" si="9"/>
        <v>41849.035370370373</v>
      </c>
    </row>
    <row r="607" spans="1:20" ht="15" customHeight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v>2.6200000000000001E-2</v>
      </c>
      <c r="G607" t="s">
        <v>8219</v>
      </c>
      <c r="H607" s="8">
        <v>16.375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t="s">
        <v>8323</v>
      </c>
      <c r="R607" s="15" t="s">
        <v>8324</v>
      </c>
      <c r="S607" s="15">
        <v>42239.357731481476</v>
      </c>
      <c r="T607" s="16">
        <f t="shared" si="9"/>
        <v>42194.357731481476</v>
      </c>
    </row>
    <row r="608" spans="1:20" ht="15" customHeight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v>2E-3</v>
      </c>
      <c r="G608" t="s">
        <v>8219</v>
      </c>
      <c r="H608" s="8">
        <v>10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t="s">
        <v>8323</v>
      </c>
      <c r="R608" s="15" t="s">
        <v>8324</v>
      </c>
      <c r="S608" s="15">
        <v>42148.625</v>
      </c>
      <c r="T608" s="16">
        <f t="shared" si="9"/>
        <v>42102.650567129633</v>
      </c>
    </row>
    <row r="609" spans="1:20" ht="15" customHeight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v>0</v>
      </c>
      <c r="G609" t="s">
        <v>8219</v>
      </c>
      <c r="H609" s="8" t="e">
        <v>#DIV/0!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t="s">
        <v>8323</v>
      </c>
      <c r="R609" s="15" t="s">
        <v>8324</v>
      </c>
      <c r="S609" s="15">
        <v>42330.867314814815</v>
      </c>
      <c r="T609" s="16">
        <f t="shared" si="9"/>
        <v>42300.825648148151</v>
      </c>
    </row>
    <row r="610" spans="1:20" ht="15" customHeight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v>9.7400000000000004E-3</v>
      </c>
      <c r="G610" t="s">
        <v>8219</v>
      </c>
      <c r="H610" s="8">
        <v>292.2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t="s">
        <v>8323</v>
      </c>
      <c r="R610" s="15" t="s">
        <v>8324</v>
      </c>
      <c r="S610" s="15">
        <v>42170.921064814815</v>
      </c>
      <c r="T610" s="16">
        <f t="shared" si="9"/>
        <v>42140.921064814815</v>
      </c>
    </row>
    <row r="611" spans="1:20" ht="15" customHeight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v>6.41025641025641E-3</v>
      </c>
      <c r="G611" t="s">
        <v>8219</v>
      </c>
      <c r="H611" s="8">
        <v>5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t="s">
        <v>8323</v>
      </c>
      <c r="R611" s="15" t="s">
        <v>8324</v>
      </c>
      <c r="S611" s="15">
        <v>42337.075740740736</v>
      </c>
      <c r="T611" s="16">
        <f t="shared" si="9"/>
        <v>42307.034074074079</v>
      </c>
    </row>
    <row r="612" spans="1:20" ht="15" customHeight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v>0</v>
      </c>
      <c r="G612" t="s">
        <v>8219</v>
      </c>
      <c r="H612" s="8" t="e">
        <v>#DIV/0!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t="s">
        <v>8323</v>
      </c>
      <c r="R612" s="15" t="s">
        <v>8324</v>
      </c>
      <c r="S612" s="15">
        <v>42116.83085648148</v>
      </c>
      <c r="T612" s="16">
        <f t="shared" si="9"/>
        <v>42086.83085648148</v>
      </c>
    </row>
    <row r="613" spans="1:20" ht="15" customHeight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v>0</v>
      </c>
      <c r="G613" t="s">
        <v>8219</v>
      </c>
      <c r="H613" s="8" t="e">
        <v>#DIV/0!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t="s">
        <v>8323</v>
      </c>
      <c r="R613" s="15" t="s">
        <v>8324</v>
      </c>
      <c r="S613" s="15">
        <v>42388.560613425929</v>
      </c>
      <c r="T613" s="16">
        <f t="shared" si="9"/>
        <v>42328.560613425929</v>
      </c>
    </row>
    <row r="614" spans="1:20" ht="15" customHeight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v>0</v>
      </c>
      <c r="G614" t="s">
        <v>8219</v>
      </c>
      <c r="H614" s="8" t="e">
        <v>#DIV/0!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t="s">
        <v>8323</v>
      </c>
      <c r="R614" s="15" t="s">
        <v>8324</v>
      </c>
      <c r="S614" s="15">
        <v>42615.031782407401</v>
      </c>
      <c r="T614" s="16">
        <f t="shared" si="9"/>
        <v>42585.031782407401</v>
      </c>
    </row>
    <row r="615" spans="1:20" ht="15" customHeight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v>0.21363333333333334</v>
      </c>
      <c r="G615" t="s">
        <v>8219</v>
      </c>
      <c r="H615" s="8">
        <v>105.93388429752066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t="s">
        <v>8323</v>
      </c>
      <c r="R615" s="15" t="s">
        <v>8324</v>
      </c>
      <c r="S615" s="15">
        <v>42278.207638888889</v>
      </c>
      <c r="T615" s="16">
        <f t="shared" si="9"/>
        <v>42247.496759259258</v>
      </c>
    </row>
    <row r="616" spans="1:20" ht="15" customHeight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v>0</v>
      </c>
      <c r="G616" t="s">
        <v>8219</v>
      </c>
      <c r="H616" s="8" t="e">
        <v>#DIV/0!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t="s">
        <v>8323</v>
      </c>
      <c r="R616" s="15" t="s">
        <v>8324</v>
      </c>
      <c r="S616" s="15">
        <v>42545.061805555553</v>
      </c>
      <c r="T616" s="16">
        <f t="shared" si="9"/>
        <v>42515.061805555553</v>
      </c>
    </row>
    <row r="617" spans="1:20" ht="15" customHeight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v>0</v>
      </c>
      <c r="G617" t="s">
        <v>8219</v>
      </c>
      <c r="H617" s="8" t="e">
        <v>#DIV/0!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t="s">
        <v>8323</v>
      </c>
      <c r="R617" s="15" t="s">
        <v>8324</v>
      </c>
      <c r="S617" s="15">
        <v>42272.122210648144</v>
      </c>
      <c r="T617" s="16">
        <f t="shared" si="9"/>
        <v>42242.122210648144</v>
      </c>
    </row>
    <row r="618" spans="1:20" ht="15" customHeight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v>0</v>
      </c>
      <c r="G618" t="s">
        <v>8219</v>
      </c>
      <c r="H618" s="8" t="e">
        <v>#DIV/0!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t="s">
        <v>8323</v>
      </c>
      <c r="R618" s="15" t="s">
        <v>8324</v>
      </c>
      <c r="S618" s="15">
        <v>42791.376238425932</v>
      </c>
      <c r="T618" s="16">
        <f t="shared" si="9"/>
        <v>42761.376238425932</v>
      </c>
    </row>
    <row r="619" spans="1:20" ht="15" customHeight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v>0.03</v>
      </c>
      <c r="G619" t="s">
        <v>8219</v>
      </c>
      <c r="H619" s="8">
        <v>20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t="s">
        <v>8323</v>
      </c>
      <c r="R619" s="15" t="s">
        <v>8324</v>
      </c>
      <c r="S619" s="15">
        <v>42132.343090277776</v>
      </c>
      <c r="T619" s="16">
        <f t="shared" si="9"/>
        <v>42087.343090277776</v>
      </c>
    </row>
    <row r="620" spans="1:20" ht="15" customHeight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v>0</v>
      </c>
      <c r="G620" t="s">
        <v>8219</v>
      </c>
      <c r="H620" s="8" t="e">
        <v>#DIV/0!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t="s">
        <v>8323</v>
      </c>
      <c r="R620" s="15" t="s">
        <v>8324</v>
      </c>
      <c r="S620" s="15">
        <v>42347.810219907406</v>
      </c>
      <c r="T620" s="16">
        <f t="shared" si="9"/>
        <v>42317.810219907406</v>
      </c>
    </row>
    <row r="621" spans="1:20" ht="15" customHeight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v>3.9999999999999998E-7</v>
      </c>
      <c r="G621" t="s">
        <v>8219</v>
      </c>
      <c r="H621" s="8">
        <v>1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t="s">
        <v>8323</v>
      </c>
      <c r="R621" s="15" t="s">
        <v>8324</v>
      </c>
      <c r="S621" s="15">
        <v>41968.692013888889</v>
      </c>
      <c r="T621" s="16">
        <f t="shared" si="9"/>
        <v>41908.650347222225</v>
      </c>
    </row>
    <row r="622" spans="1:20" ht="15" customHeight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v>0.01</v>
      </c>
      <c r="G622" t="s">
        <v>8219</v>
      </c>
      <c r="H622" s="8">
        <v>300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t="s">
        <v>8323</v>
      </c>
      <c r="R622" s="15" t="s">
        <v>8324</v>
      </c>
      <c r="S622" s="15">
        <v>41876.716874999998</v>
      </c>
      <c r="T622" s="16">
        <f t="shared" si="9"/>
        <v>41831.716874999998</v>
      </c>
    </row>
    <row r="623" spans="1:20" ht="15" customHeight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v>1.044E-2</v>
      </c>
      <c r="G623" t="s">
        <v>8219</v>
      </c>
      <c r="H623" s="8">
        <v>87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t="s">
        <v>8323</v>
      </c>
      <c r="R623" s="15" t="s">
        <v>8324</v>
      </c>
      <c r="S623" s="15">
        <v>42558.987696759257</v>
      </c>
      <c r="T623" s="16">
        <f t="shared" si="9"/>
        <v>42528.987696759257</v>
      </c>
    </row>
    <row r="624" spans="1:20" ht="15" customHeight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v>5.6833333333333333E-2</v>
      </c>
      <c r="G624" t="s">
        <v>8219</v>
      </c>
      <c r="H624" s="8">
        <v>37.888888888888886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t="s">
        <v>8323</v>
      </c>
      <c r="R624" s="15" t="s">
        <v>8324</v>
      </c>
      <c r="S624" s="15">
        <v>42552.774745370371</v>
      </c>
      <c r="T624" s="16">
        <f t="shared" si="9"/>
        <v>42532.774745370371</v>
      </c>
    </row>
    <row r="625" spans="1:20" ht="15" customHeight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v>0</v>
      </c>
      <c r="G625" t="s">
        <v>8219</v>
      </c>
      <c r="H625" s="8" t="e">
        <v>#DIV/0!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t="s">
        <v>8323</v>
      </c>
      <c r="R625" s="15" t="s">
        <v>8324</v>
      </c>
      <c r="S625" s="15">
        <v>42152.009224537032</v>
      </c>
      <c r="T625" s="16">
        <f t="shared" si="9"/>
        <v>42122.009224537032</v>
      </c>
    </row>
    <row r="626" spans="1:20" ht="15" customHeight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v>0</v>
      </c>
      <c r="G626" t="s">
        <v>8219</v>
      </c>
      <c r="H626" s="8" t="e">
        <v>#DIV/0!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t="s">
        <v>8323</v>
      </c>
      <c r="R626" s="15" t="s">
        <v>8324</v>
      </c>
      <c r="S626" s="15">
        <v>42138.988900462966</v>
      </c>
      <c r="T626" s="16">
        <f t="shared" si="9"/>
        <v>42108.988900462966</v>
      </c>
    </row>
    <row r="627" spans="1:20" ht="15" customHeight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v>0</v>
      </c>
      <c r="G627" t="s">
        <v>8219</v>
      </c>
      <c r="H627" s="8" t="e">
        <v>#DIV/0!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t="s">
        <v>8323</v>
      </c>
      <c r="R627" s="15" t="s">
        <v>8324</v>
      </c>
      <c r="S627" s="15">
        <v>42820.853900462964</v>
      </c>
      <c r="T627" s="16">
        <f t="shared" si="9"/>
        <v>42790.895567129628</v>
      </c>
    </row>
    <row r="628" spans="1:20" ht="15" customHeight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v>0.17380000000000001</v>
      </c>
      <c r="G628" t="s">
        <v>8219</v>
      </c>
      <c r="H628" s="8">
        <v>111.41025641025641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t="s">
        <v>8323</v>
      </c>
      <c r="R628" s="15" t="s">
        <v>8324</v>
      </c>
      <c r="S628" s="15">
        <v>42231.556944444441</v>
      </c>
      <c r="T628" s="16">
        <f t="shared" si="9"/>
        <v>42198.559479166666</v>
      </c>
    </row>
    <row r="629" spans="1:20" ht="15" customHeight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v>2.0000000000000001E-4</v>
      </c>
      <c r="G629" t="s">
        <v>8219</v>
      </c>
      <c r="H629" s="8">
        <v>90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t="s">
        <v>8323</v>
      </c>
      <c r="R629" s="15" t="s">
        <v>8324</v>
      </c>
      <c r="S629" s="15">
        <v>42443.958333333328</v>
      </c>
      <c r="T629" s="16">
        <f t="shared" si="9"/>
        <v>42384.306840277779</v>
      </c>
    </row>
    <row r="630" spans="1:20" ht="15" customHeight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v>0</v>
      </c>
      <c r="G630" t="s">
        <v>8219</v>
      </c>
      <c r="H630" s="8" t="e">
        <v>#DIV/0!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t="s">
        <v>8323</v>
      </c>
      <c r="R630" s="15" t="s">
        <v>8324</v>
      </c>
      <c r="S630" s="15">
        <v>41833.692789351851</v>
      </c>
      <c r="T630" s="16">
        <f t="shared" si="9"/>
        <v>41803.692789351851</v>
      </c>
    </row>
    <row r="631" spans="1:20" ht="15" customHeight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v>1.75E-3</v>
      </c>
      <c r="G631" t="s">
        <v>8219</v>
      </c>
      <c r="H631" s="8">
        <v>116.66666666666667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t="s">
        <v>8323</v>
      </c>
      <c r="R631" s="15" t="s">
        <v>8324</v>
      </c>
      <c r="S631" s="15">
        <v>42504.637824074074</v>
      </c>
      <c r="T631" s="16">
        <f t="shared" si="9"/>
        <v>42474.637824074074</v>
      </c>
    </row>
    <row r="632" spans="1:20" ht="15" customHeight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v>8.3340278356529708E-4</v>
      </c>
      <c r="G632" t="s">
        <v>8219</v>
      </c>
      <c r="H632" s="8">
        <v>10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t="s">
        <v>8323</v>
      </c>
      <c r="R632" s="15" t="s">
        <v>8324</v>
      </c>
      <c r="S632" s="15">
        <v>42253.215277777781</v>
      </c>
      <c r="T632" s="16">
        <f t="shared" si="9"/>
        <v>42223.619456018518</v>
      </c>
    </row>
    <row r="633" spans="1:20" ht="15" customHeight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v>1.38E-2</v>
      </c>
      <c r="G633" t="s">
        <v>8219</v>
      </c>
      <c r="H633" s="8">
        <v>76.666666666666671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t="s">
        <v>8323</v>
      </c>
      <c r="R633" s="15" t="s">
        <v>8324</v>
      </c>
      <c r="S633" s="15">
        <v>42518.772326388891</v>
      </c>
      <c r="T633" s="16">
        <f t="shared" si="9"/>
        <v>42489.772326388891</v>
      </c>
    </row>
    <row r="634" spans="1:20" ht="15" customHeight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v>0</v>
      </c>
      <c r="G634" t="s">
        <v>8219</v>
      </c>
      <c r="H634" s="8" t="e">
        <v>#DIV/0!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t="s">
        <v>8323</v>
      </c>
      <c r="R634" s="15" t="s">
        <v>8324</v>
      </c>
      <c r="S634" s="15">
        <v>42333.700983796298</v>
      </c>
      <c r="T634" s="16">
        <f t="shared" si="9"/>
        <v>42303.659317129626</v>
      </c>
    </row>
    <row r="635" spans="1:20" ht="15" customHeight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v>0.1245</v>
      </c>
      <c r="G635" t="s">
        <v>8219</v>
      </c>
      <c r="H635" s="8">
        <v>49.8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t="s">
        <v>8323</v>
      </c>
      <c r="R635" s="15" t="s">
        <v>8324</v>
      </c>
      <c r="S635" s="15">
        <v>42538.958333333328</v>
      </c>
      <c r="T635" s="16">
        <f t="shared" si="9"/>
        <v>42507.29932870371</v>
      </c>
    </row>
    <row r="636" spans="1:20" ht="15" customHeight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v>2.0000000000000001E-4</v>
      </c>
      <c r="G636" t="s">
        <v>8219</v>
      </c>
      <c r="H636" s="8">
        <v>1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t="s">
        <v>8323</v>
      </c>
      <c r="R636" s="15" t="s">
        <v>8324</v>
      </c>
      <c r="S636" s="15">
        <v>42061.928576388891</v>
      </c>
      <c r="T636" s="16">
        <f t="shared" si="9"/>
        <v>42031.928576388891</v>
      </c>
    </row>
    <row r="637" spans="1:20" ht="15" customHeight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v>8.0000000000000007E-5</v>
      </c>
      <c r="G637" t="s">
        <v>8219</v>
      </c>
      <c r="H637" s="8">
        <v>2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t="s">
        <v>8323</v>
      </c>
      <c r="R637" s="15" t="s">
        <v>8324</v>
      </c>
      <c r="S637" s="15">
        <v>42106.092152777783</v>
      </c>
      <c r="T637" s="16">
        <f t="shared" si="9"/>
        <v>42076.092152777783</v>
      </c>
    </row>
    <row r="638" spans="1:20" ht="15" customHeight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v>2E-3</v>
      </c>
      <c r="G638" t="s">
        <v>8219</v>
      </c>
      <c r="H638" s="8">
        <v>4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t="s">
        <v>8323</v>
      </c>
      <c r="R638" s="15" t="s">
        <v>8324</v>
      </c>
      <c r="S638" s="15">
        <v>42161.44930555555</v>
      </c>
      <c r="T638" s="16">
        <f t="shared" si="9"/>
        <v>42131.455439814818</v>
      </c>
    </row>
    <row r="639" spans="1:20" ht="15" customHeight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v>0</v>
      </c>
      <c r="G639" t="s">
        <v>8219</v>
      </c>
      <c r="H639" s="8" t="e">
        <v>#DIV/0!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t="s">
        <v>8323</v>
      </c>
      <c r="R639" s="15" t="s">
        <v>8324</v>
      </c>
      <c r="S639" s="15">
        <v>42791.961111111115</v>
      </c>
      <c r="T639" s="16">
        <f t="shared" si="9"/>
        <v>42762.962013888886</v>
      </c>
    </row>
    <row r="640" spans="1:20" ht="15" customHeight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v>9.0000000000000006E-5</v>
      </c>
      <c r="G640" t="s">
        <v>8219</v>
      </c>
      <c r="H640" s="8">
        <v>3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t="s">
        <v>8323</v>
      </c>
      <c r="R640" s="15" t="s">
        <v>8324</v>
      </c>
      <c r="S640" s="15">
        <v>42819.55164351852</v>
      </c>
      <c r="T640" s="16">
        <f t="shared" si="9"/>
        <v>42759.593310185184</v>
      </c>
    </row>
    <row r="641" spans="1:20" ht="15" customHeight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v>9.9999999999999995E-7</v>
      </c>
      <c r="G641" t="s">
        <v>8219</v>
      </c>
      <c r="H641" s="8">
        <v>1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t="s">
        <v>8323</v>
      </c>
      <c r="R641" s="15" t="s">
        <v>8324</v>
      </c>
      <c r="S641" s="15">
        <v>41925.583275462966</v>
      </c>
      <c r="T641" s="16">
        <f t="shared" si="9"/>
        <v>41865.583275462966</v>
      </c>
    </row>
    <row r="642" spans="1:20" ht="15" customHeight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v>1.4428571428571428</v>
      </c>
      <c r="G642" t="s">
        <v>8218</v>
      </c>
      <c r="H642" s="8">
        <v>50.5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t="s">
        <v>8323</v>
      </c>
      <c r="R642" s="15" t="s">
        <v>8325</v>
      </c>
      <c r="S642" s="15">
        <v>42698.958333333328</v>
      </c>
      <c r="T642" s="16">
        <f t="shared" si="9"/>
        <v>42683.420312500006</v>
      </c>
    </row>
    <row r="643" spans="1:20" ht="15" customHeight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v>1.1916249999999999</v>
      </c>
      <c r="G643" t="s">
        <v>8218</v>
      </c>
      <c r="H643" s="8">
        <v>151.31746031746033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t="s">
        <v>8323</v>
      </c>
      <c r="R643" s="15" t="s">
        <v>8325</v>
      </c>
      <c r="S643" s="15">
        <v>42229.57</v>
      </c>
      <c r="T643" s="16">
        <f t="shared" ref="T643:T706" si="10">(((L643/60)/60)/24)+DATE(1970,1,1)</f>
        <v>42199.57</v>
      </c>
    </row>
    <row r="644" spans="1:20" ht="15" customHeight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v>14.604850000000001</v>
      </c>
      <c r="G644" t="s">
        <v>8218</v>
      </c>
      <c r="H644" s="8">
        <v>134.3592456301748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t="s">
        <v>8323</v>
      </c>
      <c r="R644" s="15" t="s">
        <v>8325</v>
      </c>
      <c r="S644" s="15">
        <v>42235.651319444441</v>
      </c>
      <c r="T644" s="16">
        <f t="shared" si="10"/>
        <v>42199.651319444441</v>
      </c>
    </row>
    <row r="645" spans="1:20" ht="15" customHeight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v>1.0580799999999999</v>
      </c>
      <c r="G645" t="s">
        <v>8218</v>
      </c>
      <c r="H645" s="8">
        <v>174.02631578947367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t="s">
        <v>8323</v>
      </c>
      <c r="R645" s="15" t="s">
        <v>8325</v>
      </c>
      <c r="S645" s="15">
        <v>42155.642071759255</v>
      </c>
      <c r="T645" s="16">
        <f t="shared" si="10"/>
        <v>42100.642071759255</v>
      </c>
    </row>
    <row r="646" spans="1:20" ht="15" customHeight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v>3.0011791999999997</v>
      </c>
      <c r="G646" t="s">
        <v>8218</v>
      </c>
      <c r="H646" s="8">
        <v>73.486268364348675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t="s">
        <v>8323</v>
      </c>
      <c r="R646" s="15" t="s">
        <v>8325</v>
      </c>
      <c r="S646" s="15">
        <v>41941.041666666664</v>
      </c>
      <c r="T646" s="16">
        <f t="shared" si="10"/>
        <v>41898.665960648148</v>
      </c>
    </row>
    <row r="647" spans="1:20" ht="15" customHeight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v>2.7869999999999999</v>
      </c>
      <c r="G647" t="s">
        <v>8218</v>
      </c>
      <c r="H647" s="8">
        <v>23.518987341772153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t="s">
        <v>8323</v>
      </c>
      <c r="R647" s="15" t="s">
        <v>8325</v>
      </c>
      <c r="S647" s="15">
        <v>42594.026319444441</v>
      </c>
      <c r="T647" s="16">
        <f t="shared" si="10"/>
        <v>42564.026319444441</v>
      </c>
    </row>
    <row r="648" spans="1:20" ht="15" customHeight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v>1.3187625000000001</v>
      </c>
      <c r="G648" t="s">
        <v>8218</v>
      </c>
      <c r="H648" s="8">
        <v>39.074444444444445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t="s">
        <v>8323</v>
      </c>
      <c r="R648" s="15" t="s">
        <v>8325</v>
      </c>
      <c r="S648" s="15">
        <v>41862.852627314816</v>
      </c>
      <c r="T648" s="16">
        <f t="shared" si="10"/>
        <v>41832.852627314816</v>
      </c>
    </row>
    <row r="649" spans="1:20" ht="15" customHeight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v>1.0705</v>
      </c>
      <c r="G649" t="s">
        <v>8218</v>
      </c>
      <c r="H649" s="8">
        <v>125.94117647058823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t="s">
        <v>8323</v>
      </c>
      <c r="R649" s="15" t="s">
        <v>8325</v>
      </c>
      <c r="S649" s="15">
        <v>42446.726261574076</v>
      </c>
      <c r="T649" s="16">
        <f t="shared" si="10"/>
        <v>42416.767928240741</v>
      </c>
    </row>
    <row r="650" spans="1:20" ht="15" customHeight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v>1.2682285714285715</v>
      </c>
      <c r="G650" t="s">
        <v>8218</v>
      </c>
      <c r="H650" s="8">
        <v>1644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t="s">
        <v>8323</v>
      </c>
      <c r="R650" s="15" t="s">
        <v>8325</v>
      </c>
      <c r="S650" s="15">
        <v>41926.693379629629</v>
      </c>
      <c r="T650" s="16">
        <f t="shared" si="10"/>
        <v>41891.693379629629</v>
      </c>
    </row>
    <row r="651" spans="1:20" ht="15" customHeight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v>1.3996</v>
      </c>
      <c r="G651" t="s">
        <v>8218</v>
      </c>
      <c r="H651" s="8">
        <v>42.670731707317074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t="s">
        <v>8323</v>
      </c>
      <c r="R651" s="15" t="s">
        <v>8325</v>
      </c>
      <c r="S651" s="15">
        <v>41898.912187499998</v>
      </c>
      <c r="T651" s="16">
        <f t="shared" si="10"/>
        <v>41877.912187499998</v>
      </c>
    </row>
    <row r="652" spans="1:20" ht="15" customHeight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v>1.1240000000000001</v>
      </c>
      <c r="G652" t="s">
        <v>8218</v>
      </c>
      <c r="H652" s="8">
        <v>35.125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t="s">
        <v>8323</v>
      </c>
      <c r="R652" s="15" t="s">
        <v>8325</v>
      </c>
      <c r="S652" s="15">
        <v>41992.078518518523</v>
      </c>
      <c r="T652" s="16">
        <f t="shared" si="10"/>
        <v>41932.036851851852</v>
      </c>
    </row>
    <row r="653" spans="1:20" ht="15" customHeight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v>1.00528</v>
      </c>
      <c r="G653" t="s">
        <v>8218</v>
      </c>
      <c r="H653" s="8">
        <v>239.35238095238094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t="s">
        <v>8323</v>
      </c>
      <c r="R653" s="15" t="s">
        <v>8325</v>
      </c>
      <c r="S653" s="15">
        <v>41986.017488425925</v>
      </c>
      <c r="T653" s="16">
        <f t="shared" si="10"/>
        <v>41956.017488425925</v>
      </c>
    </row>
    <row r="654" spans="1:20" ht="15" customHeight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v>1.0046666666666666</v>
      </c>
      <c r="G654" t="s">
        <v>8218</v>
      </c>
      <c r="H654" s="8">
        <v>107.64285714285714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t="s">
        <v>8323</v>
      </c>
      <c r="R654" s="15" t="s">
        <v>8325</v>
      </c>
      <c r="S654" s="15">
        <v>42705.732060185182</v>
      </c>
      <c r="T654" s="16">
        <f t="shared" si="10"/>
        <v>42675.690393518518</v>
      </c>
    </row>
    <row r="655" spans="1:20" ht="15" customHeight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v>1.4144600000000001</v>
      </c>
      <c r="G655" t="s">
        <v>8218</v>
      </c>
      <c r="H655" s="8">
        <v>95.830623306233065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t="s">
        <v>8323</v>
      </c>
      <c r="R655" s="15" t="s">
        <v>8325</v>
      </c>
      <c r="S655" s="15">
        <v>42236.618518518517</v>
      </c>
      <c r="T655" s="16">
        <f t="shared" si="10"/>
        <v>42199.618518518517</v>
      </c>
    </row>
    <row r="656" spans="1:20" ht="15" customHeight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v>2.6729166666666666</v>
      </c>
      <c r="G656" t="s">
        <v>8218</v>
      </c>
      <c r="H656" s="8">
        <v>31.663376110562684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t="s">
        <v>8323</v>
      </c>
      <c r="R656" s="15" t="s">
        <v>8325</v>
      </c>
      <c r="S656" s="15">
        <v>42193.957326388889</v>
      </c>
      <c r="T656" s="16">
        <f t="shared" si="10"/>
        <v>42163.957326388889</v>
      </c>
    </row>
    <row r="657" spans="1:20" ht="15" customHeight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v>1.4688749999999999</v>
      </c>
      <c r="G657" t="s">
        <v>8218</v>
      </c>
      <c r="H657" s="8">
        <v>42.886861313868614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t="s">
        <v>8323</v>
      </c>
      <c r="R657" s="15" t="s">
        <v>8325</v>
      </c>
      <c r="S657" s="15">
        <v>42075.915648148148</v>
      </c>
      <c r="T657" s="16">
        <f t="shared" si="10"/>
        <v>42045.957314814819</v>
      </c>
    </row>
    <row r="658" spans="1:20" ht="15" customHeight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v>2.1356000000000002</v>
      </c>
      <c r="G658" t="s">
        <v>8218</v>
      </c>
      <c r="H658" s="8">
        <v>122.73563218390805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t="s">
        <v>8323</v>
      </c>
      <c r="R658" s="15" t="s">
        <v>8325</v>
      </c>
      <c r="S658" s="15">
        <v>42477.762951388882</v>
      </c>
      <c r="T658" s="16">
        <f t="shared" si="10"/>
        <v>42417.804618055554</v>
      </c>
    </row>
    <row r="659" spans="1:20" ht="15" customHeight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v>1.2569999999999999</v>
      </c>
      <c r="G659" t="s">
        <v>8218</v>
      </c>
      <c r="H659" s="8">
        <v>190.45454545454547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t="s">
        <v>8323</v>
      </c>
      <c r="R659" s="15" t="s">
        <v>8325</v>
      </c>
      <c r="S659" s="15">
        <v>42361.84574074074</v>
      </c>
      <c r="T659" s="16">
        <f t="shared" si="10"/>
        <v>42331.84574074074</v>
      </c>
    </row>
    <row r="660" spans="1:20" ht="15" customHeight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v>1.0446206037108834</v>
      </c>
      <c r="G660" t="s">
        <v>8218</v>
      </c>
      <c r="H660" s="8">
        <v>109.33695652173913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t="s">
        <v>8323</v>
      </c>
      <c r="R660" s="15" t="s">
        <v>8325</v>
      </c>
      <c r="S660" s="15">
        <v>42211.75</v>
      </c>
      <c r="T660" s="16">
        <f t="shared" si="10"/>
        <v>42179.160752314812</v>
      </c>
    </row>
    <row r="661" spans="1:20" ht="15" customHeight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v>1.0056666666666667</v>
      </c>
      <c r="G661" t="s">
        <v>8218</v>
      </c>
      <c r="H661" s="8">
        <v>143.66666666666666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t="s">
        <v>8323</v>
      </c>
      <c r="R661" s="15" t="s">
        <v>8325</v>
      </c>
      <c r="S661" s="15">
        <v>42239.593692129631</v>
      </c>
      <c r="T661" s="16">
        <f t="shared" si="10"/>
        <v>42209.593692129631</v>
      </c>
    </row>
    <row r="662" spans="1:20" ht="15" customHeight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v>3.058E-2</v>
      </c>
      <c r="G662" t="s">
        <v>8220</v>
      </c>
      <c r="H662" s="8">
        <v>84.944444444444443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t="s">
        <v>8323</v>
      </c>
      <c r="R662" s="15" t="s">
        <v>8325</v>
      </c>
      <c r="S662" s="15">
        <v>41952.783321759263</v>
      </c>
      <c r="T662" s="16">
        <f t="shared" si="10"/>
        <v>41922.741655092592</v>
      </c>
    </row>
    <row r="663" spans="1:20" ht="15" customHeight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v>9.4999999999999998E-3</v>
      </c>
      <c r="G663" t="s">
        <v>8220</v>
      </c>
      <c r="H663" s="8">
        <v>10.555555555555555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t="s">
        <v>8323</v>
      </c>
      <c r="R663" s="15" t="s">
        <v>8325</v>
      </c>
      <c r="S663" s="15">
        <v>42666.645358796297</v>
      </c>
      <c r="T663" s="16">
        <f t="shared" si="10"/>
        <v>42636.645358796297</v>
      </c>
    </row>
    <row r="664" spans="1:20" ht="15" customHeight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v>4.0000000000000001E-3</v>
      </c>
      <c r="G664" t="s">
        <v>8220</v>
      </c>
      <c r="H664" s="8">
        <v>39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t="s">
        <v>8323</v>
      </c>
      <c r="R664" s="15" t="s">
        <v>8325</v>
      </c>
      <c r="S664" s="15">
        <v>42020.438043981485</v>
      </c>
      <c r="T664" s="16">
        <f t="shared" si="10"/>
        <v>41990.438043981485</v>
      </c>
    </row>
    <row r="665" spans="1:20" ht="15" customHeight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v>3.5000000000000001E-3</v>
      </c>
      <c r="G665" t="s">
        <v>8220</v>
      </c>
      <c r="H665" s="8">
        <v>100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t="s">
        <v>8323</v>
      </c>
      <c r="R665" s="15" t="s">
        <v>8325</v>
      </c>
      <c r="S665" s="15">
        <v>42203.843240740738</v>
      </c>
      <c r="T665" s="16">
        <f t="shared" si="10"/>
        <v>42173.843240740738</v>
      </c>
    </row>
    <row r="666" spans="1:20" ht="15" customHeight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v>7.5333333333333335E-2</v>
      </c>
      <c r="G666" t="s">
        <v>8220</v>
      </c>
      <c r="H666" s="8">
        <v>31.172413793103448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t="s">
        <v>8323</v>
      </c>
      <c r="R666" s="15" t="s">
        <v>8325</v>
      </c>
      <c r="S666" s="15">
        <v>42107.666377314818</v>
      </c>
      <c r="T666" s="16">
        <f t="shared" si="10"/>
        <v>42077.666377314818</v>
      </c>
    </row>
    <row r="667" spans="1:20" ht="15" customHeight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v>0.18640000000000001</v>
      </c>
      <c r="G667" t="s">
        <v>8220</v>
      </c>
      <c r="H667" s="8">
        <v>155.33333333333334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t="s">
        <v>8323</v>
      </c>
      <c r="R667" s="15" t="s">
        <v>8325</v>
      </c>
      <c r="S667" s="15">
        <v>42748.711354166662</v>
      </c>
      <c r="T667" s="16">
        <f t="shared" si="10"/>
        <v>42688.711354166662</v>
      </c>
    </row>
    <row r="668" spans="1:20" ht="15" customHeight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v>4.0000000000000003E-5</v>
      </c>
      <c r="G668" t="s">
        <v>8220</v>
      </c>
      <c r="H668" s="8">
        <v>2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t="s">
        <v>8323</v>
      </c>
      <c r="R668" s="15" t="s">
        <v>8325</v>
      </c>
      <c r="S668" s="15">
        <v>41868.832152777781</v>
      </c>
      <c r="T668" s="16">
        <f t="shared" si="10"/>
        <v>41838.832152777781</v>
      </c>
    </row>
    <row r="669" spans="1:20" ht="15" customHeight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v>0.1002</v>
      </c>
      <c r="G669" t="s">
        <v>8220</v>
      </c>
      <c r="H669" s="8">
        <v>178.92857142857142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t="s">
        <v>8323</v>
      </c>
      <c r="R669" s="15" t="s">
        <v>8325</v>
      </c>
      <c r="S669" s="15">
        <v>42672.373414351852</v>
      </c>
      <c r="T669" s="16">
        <f t="shared" si="10"/>
        <v>42632.373414351852</v>
      </c>
    </row>
    <row r="670" spans="1:20" ht="15" customHeight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v>4.5600000000000002E-2</v>
      </c>
      <c r="G670" t="s">
        <v>8220</v>
      </c>
      <c r="H670" s="8">
        <v>27.36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t="s">
        <v>8323</v>
      </c>
      <c r="R670" s="15" t="s">
        <v>8325</v>
      </c>
      <c r="S670" s="15">
        <v>42135.831273148149</v>
      </c>
      <c r="T670" s="16">
        <f t="shared" si="10"/>
        <v>42090.831273148149</v>
      </c>
    </row>
    <row r="671" spans="1:20" ht="15" customHeight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v>0.21507499999999999</v>
      </c>
      <c r="G671" t="s">
        <v>8220</v>
      </c>
      <c r="H671" s="8">
        <v>1536.25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t="s">
        <v>8323</v>
      </c>
      <c r="R671" s="15" t="s">
        <v>8325</v>
      </c>
      <c r="S671" s="15">
        <v>42557.625671296293</v>
      </c>
      <c r="T671" s="16">
        <f t="shared" si="10"/>
        <v>42527.625671296293</v>
      </c>
    </row>
    <row r="672" spans="1:20" ht="15" customHeight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v>0.29276666666666668</v>
      </c>
      <c r="G672" t="s">
        <v>8220</v>
      </c>
      <c r="H672" s="8">
        <v>84.99677419354839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t="s">
        <v>8323</v>
      </c>
      <c r="R672" s="15" t="s">
        <v>8325</v>
      </c>
      <c r="S672" s="15">
        <v>42540.340277777781</v>
      </c>
      <c r="T672" s="16">
        <f t="shared" si="10"/>
        <v>42506.709722222222</v>
      </c>
    </row>
    <row r="673" spans="1:20" ht="15" customHeight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v>0.39426666666666665</v>
      </c>
      <c r="G673" t="s">
        <v>8220</v>
      </c>
      <c r="H673" s="8">
        <v>788.5333333333333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t="s">
        <v>8323</v>
      </c>
      <c r="R673" s="15" t="s">
        <v>8325</v>
      </c>
      <c r="S673" s="15">
        <v>42018.166666666672</v>
      </c>
      <c r="T673" s="16">
        <f t="shared" si="10"/>
        <v>41984.692731481482</v>
      </c>
    </row>
    <row r="674" spans="1:20" ht="15" customHeight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v>0.21628</v>
      </c>
      <c r="G674" t="s">
        <v>8220</v>
      </c>
      <c r="H674" s="8">
        <v>50.29767441860465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t="s">
        <v>8323</v>
      </c>
      <c r="R674" s="15" t="s">
        <v>8325</v>
      </c>
      <c r="S674" s="15">
        <v>42005.207638888889</v>
      </c>
      <c r="T674" s="16">
        <f t="shared" si="10"/>
        <v>41974.219490740739</v>
      </c>
    </row>
    <row r="675" spans="1:20" ht="15" customHeight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v>2.0500000000000002E-3</v>
      </c>
      <c r="G675" t="s">
        <v>8220</v>
      </c>
      <c r="H675" s="8">
        <v>68.333333333333329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t="s">
        <v>8323</v>
      </c>
      <c r="R675" s="15" t="s">
        <v>8325</v>
      </c>
      <c r="S675" s="15">
        <v>41883.840474537035</v>
      </c>
      <c r="T675" s="16">
        <f t="shared" si="10"/>
        <v>41838.840474537035</v>
      </c>
    </row>
    <row r="676" spans="1:20" ht="15" customHeight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v>2.9999999999999997E-4</v>
      </c>
      <c r="G676" t="s">
        <v>8220</v>
      </c>
      <c r="H676" s="8">
        <v>7.5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t="s">
        <v>8323</v>
      </c>
      <c r="R676" s="15" t="s">
        <v>8325</v>
      </c>
      <c r="S676" s="15">
        <v>41863.116053240738</v>
      </c>
      <c r="T676" s="16">
        <f t="shared" si="10"/>
        <v>41803.116053240738</v>
      </c>
    </row>
    <row r="677" spans="1:20" ht="15" customHeight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v>0.14849999999999999</v>
      </c>
      <c r="G677" t="s">
        <v>8220</v>
      </c>
      <c r="H677" s="8">
        <v>34.269230769230766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t="s">
        <v>8323</v>
      </c>
      <c r="R677" s="15" t="s">
        <v>8325</v>
      </c>
      <c r="S677" s="15">
        <v>42005.290972222225</v>
      </c>
      <c r="T677" s="16">
        <f t="shared" si="10"/>
        <v>41975.930601851855</v>
      </c>
    </row>
    <row r="678" spans="1:20" ht="15" customHeight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v>1.4710000000000001E-2</v>
      </c>
      <c r="G678" t="s">
        <v>8220</v>
      </c>
      <c r="H678" s="8">
        <v>61.291666666666664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t="s">
        <v>8323</v>
      </c>
      <c r="R678" s="15" t="s">
        <v>8325</v>
      </c>
      <c r="S678" s="15">
        <v>42042.768298611118</v>
      </c>
      <c r="T678" s="16">
        <f t="shared" si="10"/>
        <v>42012.768298611118</v>
      </c>
    </row>
    <row r="679" spans="1:20" ht="15" customHeight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v>0.25584000000000001</v>
      </c>
      <c r="G679" t="s">
        <v>8220</v>
      </c>
      <c r="H679" s="8">
        <v>133.25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t="s">
        <v>8323</v>
      </c>
      <c r="R679" s="15" t="s">
        <v>8325</v>
      </c>
      <c r="S679" s="15">
        <v>42549.403877314813</v>
      </c>
      <c r="T679" s="16">
        <f t="shared" si="10"/>
        <v>42504.403877314813</v>
      </c>
    </row>
    <row r="680" spans="1:20" ht="15" customHeight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v>3.8206896551724136E-2</v>
      </c>
      <c r="G680" t="s">
        <v>8220</v>
      </c>
      <c r="H680" s="8">
        <v>65.17647058823529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t="s">
        <v>8323</v>
      </c>
      <c r="R680" s="15" t="s">
        <v>8325</v>
      </c>
      <c r="S680" s="15">
        <v>42511.376597222217</v>
      </c>
      <c r="T680" s="16">
        <f t="shared" si="10"/>
        <v>42481.376597222217</v>
      </c>
    </row>
    <row r="681" spans="1:20" ht="15" customHeight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v>0.15485964912280703</v>
      </c>
      <c r="G681" t="s">
        <v>8220</v>
      </c>
      <c r="H681" s="8">
        <v>93.90425531914893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t="s">
        <v>8323</v>
      </c>
      <c r="R681" s="15" t="s">
        <v>8325</v>
      </c>
      <c r="S681" s="15">
        <v>42616.695706018523</v>
      </c>
      <c r="T681" s="16">
        <f t="shared" si="10"/>
        <v>42556.695706018523</v>
      </c>
    </row>
    <row r="682" spans="1:20" ht="15" customHeight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v>0.25912000000000002</v>
      </c>
      <c r="G682" t="s">
        <v>8220</v>
      </c>
      <c r="H682" s="8">
        <v>150.65116279069767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t="s">
        <v>8323</v>
      </c>
      <c r="R682" s="15" t="s">
        <v>8325</v>
      </c>
      <c r="S682" s="15">
        <v>41899.501516203702</v>
      </c>
      <c r="T682" s="16">
        <f t="shared" si="10"/>
        <v>41864.501516203702</v>
      </c>
    </row>
    <row r="683" spans="1:20" ht="15" customHeight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v>4.0000000000000002E-4</v>
      </c>
      <c r="G683" t="s">
        <v>8220</v>
      </c>
      <c r="H683" s="8">
        <v>1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t="s">
        <v>8323</v>
      </c>
      <c r="R683" s="15" t="s">
        <v>8325</v>
      </c>
      <c r="S683" s="15">
        <v>42669.805601851855</v>
      </c>
      <c r="T683" s="16">
        <f t="shared" si="10"/>
        <v>42639.805601851855</v>
      </c>
    </row>
    <row r="684" spans="1:20" ht="15" customHeight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v>1.06E-3</v>
      </c>
      <c r="G684" t="s">
        <v>8220</v>
      </c>
      <c r="H684" s="8">
        <v>13.25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t="s">
        <v>8323</v>
      </c>
      <c r="R684" s="15" t="s">
        <v>8325</v>
      </c>
      <c r="S684" s="15">
        <v>42808.723634259266</v>
      </c>
      <c r="T684" s="16">
        <f t="shared" si="10"/>
        <v>42778.765300925923</v>
      </c>
    </row>
    <row r="685" spans="1:20" ht="15" customHeight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v>8.5142857142857138E-3</v>
      </c>
      <c r="G685" t="s">
        <v>8220</v>
      </c>
      <c r="H685" s="8">
        <v>99.333333333333329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t="s">
        <v>8323</v>
      </c>
      <c r="R685" s="15" t="s">
        <v>8325</v>
      </c>
      <c r="S685" s="15">
        <v>42674.900046296301</v>
      </c>
      <c r="T685" s="16">
        <f t="shared" si="10"/>
        <v>42634.900046296301</v>
      </c>
    </row>
    <row r="686" spans="1:20" ht="15" customHeight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v>7.4837500000000001E-2</v>
      </c>
      <c r="G686" t="s">
        <v>8220</v>
      </c>
      <c r="H686" s="8">
        <v>177.39259259259259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t="s">
        <v>8323</v>
      </c>
      <c r="R686" s="15" t="s">
        <v>8325</v>
      </c>
      <c r="S686" s="15">
        <v>41845.125</v>
      </c>
      <c r="T686" s="16">
        <f t="shared" si="10"/>
        <v>41809.473275462966</v>
      </c>
    </row>
    <row r="687" spans="1:20" ht="15" customHeight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v>0.27650000000000002</v>
      </c>
      <c r="G687" t="s">
        <v>8220</v>
      </c>
      <c r="H687" s="8">
        <v>55.3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t="s">
        <v>8323</v>
      </c>
      <c r="R687" s="15" t="s">
        <v>8325</v>
      </c>
      <c r="S687" s="15">
        <v>42016.866574074069</v>
      </c>
      <c r="T687" s="16">
        <f t="shared" si="10"/>
        <v>41971.866574074069</v>
      </c>
    </row>
    <row r="688" spans="1:20" ht="15" customHeight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v>0</v>
      </c>
      <c r="G688" t="s">
        <v>8220</v>
      </c>
      <c r="H688" s="8" t="e">
        <v>#DIV/0!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t="s">
        <v>8323</v>
      </c>
      <c r="R688" s="15" t="s">
        <v>8325</v>
      </c>
      <c r="S688" s="15">
        <v>42219.673263888893</v>
      </c>
      <c r="T688" s="16">
        <f t="shared" si="10"/>
        <v>42189.673263888893</v>
      </c>
    </row>
    <row r="689" spans="1:20" ht="15" customHeight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v>3.5499999999999997E-2</v>
      </c>
      <c r="G689" t="s">
        <v>8220</v>
      </c>
      <c r="H689" s="8">
        <v>591.66666666666663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t="s">
        <v>8323</v>
      </c>
      <c r="R689" s="15" t="s">
        <v>8325</v>
      </c>
      <c r="S689" s="15">
        <v>42771.750613425931</v>
      </c>
      <c r="T689" s="16">
        <f t="shared" si="10"/>
        <v>42711.750613425931</v>
      </c>
    </row>
    <row r="690" spans="1:20" ht="15" customHeight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v>0.72989999999999999</v>
      </c>
      <c r="G690" t="s">
        <v>8220</v>
      </c>
      <c r="H690" s="8">
        <v>405.5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t="s">
        <v>8323</v>
      </c>
      <c r="R690" s="15" t="s">
        <v>8325</v>
      </c>
      <c r="S690" s="15">
        <v>42292.104780092588</v>
      </c>
      <c r="T690" s="16">
        <f t="shared" si="10"/>
        <v>42262.104780092588</v>
      </c>
    </row>
    <row r="691" spans="1:20" ht="15" customHeight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v>0.57648750000000004</v>
      </c>
      <c r="G691" t="s">
        <v>8220</v>
      </c>
      <c r="H691" s="8">
        <v>343.14732142857144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t="s">
        <v>8323</v>
      </c>
      <c r="R691" s="15" t="s">
        <v>8325</v>
      </c>
      <c r="S691" s="15">
        <v>42712.207638888889</v>
      </c>
      <c r="T691" s="16">
        <f t="shared" si="10"/>
        <v>42675.66778935185</v>
      </c>
    </row>
    <row r="692" spans="1:20" ht="15" customHeight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v>0.1234</v>
      </c>
      <c r="G692" t="s">
        <v>8220</v>
      </c>
      <c r="H692" s="8">
        <v>72.588235294117652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t="s">
        <v>8323</v>
      </c>
      <c r="R692" s="15" t="s">
        <v>8325</v>
      </c>
      <c r="S692" s="15">
        <v>42622.25</v>
      </c>
      <c r="T692" s="16">
        <f t="shared" si="10"/>
        <v>42579.634733796294</v>
      </c>
    </row>
    <row r="693" spans="1:20" ht="15" customHeight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v>5.1999999999999998E-3</v>
      </c>
      <c r="G693" t="s">
        <v>8220</v>
      </c>
      <c r="H693" s="8">
        <v>26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t="s">
        <v>8323</v>
      </c>
      <c r="R693" s="15" t="s">
        <v>8325</v>
      </c>
      <c r="S693" s="15">
        <v>42186.028310185182</v>
      </c>
      <c r="T693" s="16">
        <f t="shared" si="10"/>
        <v>42158.028310185182</v>
      </c>
    </row>
    <row r="694" spans="1:20" ht="15" customHeight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v>6.5299999999999997E-2</v>
      </c>
      <c r="G694" t="s">
        <v>8220</v>
      </c>
      <c r="H694" s="8">
        <v>6.4975124378109452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t="s">
        <v>8323</v>
      </c>
      <c r="R694" s="15" t="s">
        <v>8325</v>
      </c>
      <c r="S694" s="15">
        <v>42726.37572916667</v>
      </c>
      <c r="T694" s="16">
        <f t="shared" si="10"/>
        <v>42696.37572916667</v>
      </c>
    </row>
    <row r="695" spans="1:20" ht="15" customHeight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v>0.35338000000000003</v>
      </c>
      <c r="G695" t="s">
        <v>8220</v>
      </c>
      <c r="H695" s="8">
        <v>119.38513513513513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t="s">
        <v>8323</v>
      </c>
      <c r="R695" s="15" t="s">
        <v>8325</v>
      </c>
      <c r="S695" s="15">
        <v>42124.808182870373</v>
      </c>
      <c r="T695" s="16">
        <f t="shared" si="10"/>
        <v>42094.808182870373</v>
      </c>
    </row>
    <row r="696" spans="1:20" ht="15" customHeight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v>3.933333333333333E-3</v>
      </c>
      <c r="G696" t="s">
        <v>8220</v>
      </c>
      <c r="H696" s="8">
        <v>84.285714285714292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t="s">
        <v>8323</v>
      </c>
      <c r="R696" s="15" t="s">
        <v>8325</v>
      </c>
      <c r="S696" s="15">
        <v>42767.663877314815</v>
      </c>
      <c r="T696" s="16">
        <f t="shared" si="10"/>
        <v>42737.663877314815</v>
      </c>
    </row>
    <row r="697" spans="1:20" ht="15" customHeight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v>1.06E-2</v>
      </c>
      <c r="G697" t="s">
        <v>8220</v>
      </c>
      <c r="H697" s="8">
        <v>90.857142857142861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t="s">
        <v>8323</v>
      </c>
      <c r="R697" s="15" t="s">
        <v>8325</v>
      </c>
      <c r="S697" s="15">
        <v>41943.521064814813</v>
      </c>
      <c r="T697" s="16">
        <f t="shared" si="10"/>
        <v>41913.521064814813</v>
      </c>
    </row>
    <row r="698" spans="1:20" ht="15" customHeight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v>5.7142857142857145E-6</v>
      </c>
      <c r="G698" t="s">
        <v>8220</v>
      </c>
      <c r="H698" s="8">
        <v>1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t="s">
        <v>8323</v>
      </c>
      <c r="R698" s="15" t="s">
        <v>8325</v>
      </c>
      <c r="S698" s="15">
        <v>41845.927106481482</v>
      </c>
      <c r="T698" s="16">
        <f t="shared" si="10"/>
        <v>41815.927106481482</v>
      </c>
    </row>
    <row r="699" spans="1:20" ht="15" customHeight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v>0.46379999999999999</v>
      </c>
      <c r="G699" t="s">
        <v>8220</v>
      </c>
      <c r="H699" s="8">
        <v>20.342105263157894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t="s">
        <v>8323</v>
      </c>
      <c r="R699" s="15" t="s">
        <v>8325</v>
      </c>
      <c r="S699" s="15">
        <v>42403.523020833338</v>
      </c>
      <c r="T699" s="16">
        <f t="shared" si="10"/>
        <v>42388.523020833338</v>
      </c>
    </row>
    <row r="700" spans="1:20" ht="15" customHeight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v>0.15390000000000001</v>
      </c>
      <c r="G700" t="s">
        <v>8220</v>
      </c>
      <c r="H700" s="8">
        <v>530.68965517241384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t="s">
        <v>8323</v>
      </c>
      <c r="R700" s="15" t="s">
        <v>8325</v>
      </c>
      <c r="S700" s="15">
        <v>41900.083333333336</v>
      </c>
      <c r="T700" s="16">
        <f t="shared" si="10"/>
        <v>41866.931076388886</v>
      </c>
    </row>
    <row r="701" spans="1:20" ht="15" customHeight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v>0.824221076923077</v>
      </c>
      <c r="G701" t="s">
        <v>8220</v>
      </c>
      <c r="H701" s="8">
        <v>120.39184269662923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t="s">
        <v>8323</v>
      </c>
      <c r="R701" s="15" t="s">
        <v>8325</v>
      </c>
      <c r="S701" s="15">
        <v>41600.666666666664</v>
      </c>
      <c r="T701" s="16">
        <f t="shared" si="10"/>
        <v>41563.485509259262</v>
      </c>
    </row>
    <row r="702" spans="1:20" ht="15" customHeight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v>2.6866666666666667E-2</v>
      </c>
      <c r="G702" t="s">
        <v>8220</v>
      </c>
      <c r="H702" s="8">
        <v>13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t="s">
        <v>8323</v>
      </c>
      <c r="R702" s="15" t="s">
        <v>8325</v>
      </c>
      <c r="S702" s="15">
        <v>42745.688437500001</v>
      </c>
      <c r="T702" s="16">
        <f t="shared" si="10"/>
        <v>42715.688437500001</v>
      </c>
    </row>
    <row r="703" spans="1:20" ht="15" customHeight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v>0.26600000000000001</v>
      </c>
      <c r="G703" t="s">
        <v>8220</v>
      </c>
      <c r="H703" s="8">
        <v>291.33333333333331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t="s">
        <v>8323</v>
      </c>
      <c r="R703" s="15" t="s">
        <v>8325</v>
      </c>
      <c r="S703" s="15">
        <v>41843.662962962961</v>
      </c>
      <c r="T703" s="16">
        <f t="shared" si="10"/>
        <v>41813.662962962961</v>
      </c>
    </row>
    <row r="704" spans="1:20" ht="15" customHeight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v>0.30813400000000002</v>
      </c>
      <c r="G704" t="s">
        <v>8220</v>
      </c>
      <c r="H704" s="8">
        <v>124.9191891891892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t="s">
        <v>8323</v>
      </c>
      <c r="R704" s="15" t="s">
        <v>8325</v>
      </c>
      <c r="S704" s="15">
        <v>42698.768368055549</v>
      </c>
      <c r="T704" s="16">
        <f t="shared" si="10"/>
        <v>42668.726701388892</v>
      </c>
    </row>
    <row r="705" spans="1:20" ht="15" customHeight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v>5.5800000000000002E-2</v>
      </c>
      <c r="G705" t="s">
        <v>8220</v>
      </c>
      <c r="H705" s="8">
        <v>119.57142857142857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t="s">
        <v>8323</v>
      </c>
      <c r="R705" s="15" t="s">
        <v>8325</v>
      </c>
      <c r="S705" s="15">
        <v>42766.98055555555</v>
      </c>
      <c r="T705" s="16">
        <f t="shared" si="10"/>
        <v>42711.950798611113</v>
      </c>
    </row>
    <row r="706" spans="1:20" ht="15" customHeight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v>8.7454545454545458E-3</v>
      </c>
      <c r="G706" t="s">
        <v>8220</v>
      </c>
      <c r="H706" s="8">
        <v>120.25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t="s">
        <v>8323</v>
      </c>
      <c r="R706" s="15" t="s">
        <v>8325</v>
      </c>
      <c r="S706" s="15">
        <v>42786.192916666667</v>
      </c>
      <c r="T706" s="16">
        <f t="shared" si="10"/>
        <v>42726.192916666667</v>
      </c>
    </row>
    <row r="707" spans="1:20" ht="15" customHeight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v>9.7699999999999992E-3</v>
      </c>
      <c r="G707" t="s">
        <v>8220</v>
      </c>
      <c r="H707" s="8">
        <v>195.4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t="s">
        <v>8323</v>
      </c>
      <c r="R707" s="15" t="s">
        <v>8325</v>
      </c>
      <c r="S707" s="15">
        <v>42756.491643518515</v>
      </c>
      <c r="T707" s="16">
        <f t="shared" ref="T707:T770" si="11">(((L707/60)/60)/24)+DATE(1970,1,1)</f>
        <v>42726.491643518515</v>
      </c>
    </row>
    <row r="708" spans="1:20" ht="15" customHeight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v>0</v>
      </c>
      <c r="G708" t="s">
        <v>8220</v>
      </c>
      <c r="H708" s="8" t="e">
        <v>#DIV/0!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t="s">
        <v>8323</v>
      </c>
      <c r="R708" s="15" t="s">
        <v>8325</v>
      </c>
      <c r="S708" s="15">
        <v>42718.777083333334</v>
      </c>
      <c r="T708" s="16">
        <f t="shared" si="11"/>
        <v>42676.995173611111</v>
      </c>
    </row>
    <row r="709" spans="1:20" ht="15" customHeight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v>0.78927352941176465</v>
      </c>
      <c r="G709" t="s">
        <v>8220</v>
      </c>
      <c r="H709" s="8">
        <v>117.69868421052631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t="s">
        <v>8323</v>
      </c>
      <c r="R709" s="15" t="s">
        <v>8325</v>
      </c>
      <c r="S709" s="15">
        <v>42736.663506944446</v>
      </c>
      <c r="T709" s="16">
        <f t="shared" si="11"/>
        <v>42696.663506944446</v>
      </c>
    </row>
    <row r="710" spans="1:20" ht="15" customHeight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v>0.22092500000000001</v>
      </c>
      <c r="G710" t="s">
        <v>8220</v>
      </c>
      <c r="H710" s="8">
        <v>23.948509485094849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t="s">
        <v>8323</v>
      </c>
      <c r="R710" s="15" t="s">
        <v>8325</v>
      </c>
      <c r="S710" s="15">
        <v>41895.581018518518</v>
      </c>
      <c r="T710" s="16">
        <f t="shared" si="11"/>
        <v>41835.581018518518</v>
      </c>
    </row>
    <row r="711" spans="1:20" ht="15" customHeight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v>4.0666666666666663E-3</v>
      </c>
      <c r="G711" t="s">
        <v>8220</v>
      </c>
      <c r="H711" s="8">
        <v>30.5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t="s">
        <v>8323</v>
      </c>
      <c r="R711" s="15" t="s">
        <v>8325</v>
      </c>
      <c r="S711" s="15">
        <v>41978.041192129633</v>
      </c>
      <c r="T711" s="16">
        <f t="shared" si="11"/>
        <v>41948.041192129633</v>
      </c>
    </row>
    <row r="712" spans="1:20" ht="15" customHeight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v>0</v>
      </c>
      <c r="G712" t="s">
        <v>8220</v>
      </c>
      <c r="H712" s="8" t="e">
        <v>#DIV/0!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t="s">
        <v>8323</v>
      </c>
      <c r="R712" s="15" t="s">
        <v>8325</v>
      </c>
      <c r="S712" s="15">
        <v>41871.030555555553</v>
      </c>
      <c r="T712" s="16">
        <f t="shared" si="11"/>
        <v>41837.984976851854</v>
      </c>
    </row>
    <row r="713" spans="1:20" ht="15" customHeight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v>0.33790999999999999</v>
      </c>
      <c r="G713" t="s">
        <v>8220</v>
      </c>
      <c r="H713" s="8">
        <v>99.973372781065095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t="s">
        <v>8323</v>
      </c>
      <c r="R713" s="15" t="s">
        <v>8325</v>
      </c>
      <c r="S713" s="15">
        <v>42718.500787037032</v>
      </c>
      <c r="T713" s="16">
        <f t="shared" si="11"/>
        <v>42678.459120370375</v>
      </c>
    </row>
    <row r="714" spans="1:20" ht="15" customHeight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v>2.1649484536082476E-3</v>
      </c>
      <c r="G714" t="s">
        <v>8220</v>
      </c>
      <c r="H714" s="8">
        <v>26.25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t="s">
        <v>8323</v>
      </c>
      <c r="R714" s="15" t="s">
        <v>8325</v>
      </c>
      <c r="S714" s="15">
        <v>42414.680925925932</v>
      </c>
      <c r="T714" s="16">
        <f t="shared" si="11"/>
        <v>42384.680925925932</v>
      </c>
    </row>
    <row r="715" spans="1:20" ht="15" customHeight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v>7.9600000000000001E-3</v>
      </c>
      <c r="G715" t="s">
        <v>8220</v>
      </c>
      <c r="H715" s="8">
        <v>199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t="s">
        <v>8323</v>
      </c>
      <c r="R715" s="15" t="s">
        <v>8325</v>
      </c>
      <c r="S715" s="15">
        <v>42526.529305555552</v>
      </c>
      <c r="T715" s="16">
        <f t="shared" si="11"/>
        <v>42496.529305555552</v>
      </c>
    </row>
    <row r="716" spans="1:20" ht="15" customHeight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v>0.14993333333333334</v>
      </c>
      <c r="G716" t="s">
        <v>8220</v>
      </c>
      <c r="H716" s="8">
        <v>80.321428571428569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t="s">
        <v>8323</v>
      </c>
      <c r="R716" s="15" t="s">
        <v>8325</v>
      </c>
      <c r="S716" s="15">
        <v>42794.787986111114</v>
      </c>
      <c r="T716" s="16">
        <f t="shared" si="11"/>
        <v>42734.787986111114</v>
      </c>
    </row>
    <row r="717" spans="1:20" ht="15" customHeight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v>5.0509090909090906E-2</v>
      </c>
      <c r="G717" t="s">
        <v>8220</v>
      </c>
      <c r="H717" s="8">
        <v>115.75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t="s">
        <v>8323</v>
      </c>
      <c r="R717" s="15" t="s">
        <v>8325</v>
      </c>
      <c r="S717" s="15">
        <v>42313.132407407407</v>
      </c>
      <c r="T717" s="16">
        <f t="shared" si="11"/>
        <v>42273.090740740736</v>
      </c>
    </row>
    <row r="718" spans="1:20" ht="15" customHeight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v>0.10214285714285715</v>
      </c>
      <c r="G718" t="s">
        <v>8220</v>
      </c>
      <c r="H718" s="8">
        <v>44.6875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t="s">
        <v>8323</v>
      </c>
      <c r="R718" s="15" t="s">
        <v>8325</v>
      </c>
      <c r="S718" s="15">
        <v>41974</v>
      </c>
      <c r="T718" s="16">
        <f t="shared" si="11"/>
        <v>41940.658645833333</v>
      </c>
    </row>
    <row r="719" spans="1:20" ht="15" customHeight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v>3.0500000000000002E-3</v>
      </c>
      <c r="G719" t="s">
        <v>8220</v>
      </c>
      <c r="H719" s="8">
        <v>76.25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t="s">
        <v>8323</v>
      </c>
      <c r="R719" s="15" t="s">
        <v>8325</v>
      </c>
      <c r="S719" s="15">
        <v>41887.854189814818</v>
      </c>
      <c r="T719" s="16">
        <f t="shared" si="11"/>
        <v>41857.854189814818</v>
      </c>
    </row>
    <row r="720" spans="1:20" ht="15" customHeight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v>7.4999999999999997E-3</v>
      </c>
      <c r="G720" t="s">
        <v>8220</v>
      </c>
      <c r="H720" s="8">
        <v>22.5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t="s">
        <v>8323</v>
      </c>
      <c r="R720" s="15" t="s">
        <v>8325</v>
      </c>
      <c r="S720" s="15">
        <v>42784.249305555553</v>
      </c>
      <c r="T720" s="16">
        <f t="shared" si="11"/>
        <v>42752.845451388886</v>
      </c>
    </row>
    <row r="721" spans="1:20" ht="15" customHeight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v>1.2933333333333333E-2</v>
      </c>
      <c r="G721" t="s">
        <v>8220</v>
      </c>
      <c r="H721" s="8">
        <v>19.399999999999999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t="s">
        <v>8323</v>
      </c>
      <c r="R721" s="15" t="s">
        <v>8325</v>
      </c>
      <c r="S721" s="15">
        <v>42423.040231481486</v>
      </c>
      <c r="T721" s="16">
        <f t="shared" si="11"/>
        <v>42409.040231481486</v>
      </c>
    </row>
    <row r="722" spans="1:20" ht="15" customHeight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v>1.4394736842105262</v>
      </c>
      <c r="G722" t="s">
        <v>8218</v>
      </c>
      <c r="H722" s="8">
        <v>66.707317073170728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t="s">
        <v>8326</v>
      </c>
      <c r="R722" s="15" t="s">
        <v>8327</v>
      </c>
      <c r="S722" s="15">
        <v>40937.649201388893</v>
      </c>
      <c r="T722" s="16">
        <f t="shared" si="11"/>
        <v>40909.649201388893</v>
      </c>
    </row>
    <row r="723" spans="1:20" ht="15" customHeight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v>1.2210975609756098</v>
      </c>
      <c r="G723" t="s">
        <v>8218</v>
      </c>
      <c r="H723" s="8">
        <v>84.142857142857139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t="s">
        <v>8326</v>
      </c>
      <c r="R723" s="15" t="s">
        <v>8327</v>
      </c>
      <c r="S723" s="15">
        <v>41852.571840277778</v>
      </c>
      <c r="T723" s="16">
        <f t="shared" si="11"/>
        <v>41807.571840277778</v>
      </c>
    </row>
    <row r="724" spans="1:20" ht="15" customHeight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v>1.3202400000000001</v>
      </c>
      <c r="G724" t="s">
        <v>8218</v>
      </c>
      <c r="H724" s="8">
        <v>215.72549019607843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t="s">
        <v>8326</v>
      </c>
      <c r="R724" s="15" t="s">
        <v>8327</v>
      </c>
      <c r="S724" s="15">
        <v>41007.76363425926</v>
      </c>
      <c r="T724" s="16">
        <f t="shared" si="11"/>
        <v>40977.805300925924</v>
      </c>
    </row>
    <row r="725" spans="1:20" ht="15" customHeight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v>1.0938000000000001</v>
      </c>
      <c r="G725" t="s">
        <v>8218</v>
      </c>
      <c r="H725" s="8">
        <v>54.69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t="s">
        <v>8326</v>
      </c>
      <c r="R725" s="15" t="s">
        <v>8327</v>
      </c>
      <c r="S725" s="15">
        <v>42215.165972222225</v>
      </c>
      <c r="T725" s="16">
        <f t="shared" si="11"/>
        <v>42184.816539351858</v>
      </c>
    </row>
    <row r="726" spans="1:20" ht="15" customHeight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v>1.0547157142857144</v>
      </c>
      <c r="G726" t="s">
        <v>8218</v>
      </c>
      <c r="H726" s="8">
        <v>51.62944055944056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t="s">
        <v>8326</v>
      </c>
      <c r="R726" s="15" t="s">
        <v>8327</v>
      </c>
      <c r="S726" s="15">
        <v>40724.638460648144</v>
      </c>
      <c r="T726" s="16">
        <f t="shared" si="11"/>
        <v>40694.638460648144</v>
      </c>
    </row>
    <row r="727" spans="1:20" ht="15" customHeight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v>1.0035000000000001</v>
      </c>
      <c r="G727" t="s">
        <v>8218</v>
      </c>
      <c r="H727" s="8">
        <v>143.35714285714286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t="s">
        <v>8326</v>
      </c>
      <c r="R727" s="15" t="s">
        <v>8327</v>
      </c>
      <c r="S727" s="15">
        <v>42351.626296296294</v>
      </c>
      <c r="T727" s="16">
        <f t="shared" si="11"/>
        <v>42321.626296296294</v>
      </c>
    </row>
    <row r="728" spans="1:20" ht="15" customHeight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v>1.014</v>
      </c>
      <c r="G728" t="s">
        <v>8218</v>
      </c>
      <c r="H728" s="8">
        <v>72.428571428571431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t="s">
        <v>8326</v>
      </c>
      <c r="R728" s="15" t="s">
        <v>8327</v>
      </c>
      <c r="S728" s="15">
        <v>41376.042673611111</v>
      </c>
      <c r="T728" s="16">
        <f t="shared" si="11"/>
        <v>41346.042673611111</v>
      </c>
    </row>
    <row r="729" spans="1:20" ht="15" customHeight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v>1.5551428571428572</v>
      </c>
      <c r="G729" t="s">
        <v>8218</v>
      </c>
      <c r="H729" s="8">
        <v>36.530201342281877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t="s">
        <v>8326</v>
      </c>
      <c r="R729" s="15" t="s">
        <v>8327</v>
      </c>
      <c r="S729" s="15">
        <v>41288.888888888891</v>
      </c>
      <c r="T729" s="16">
        <f t="shared" si="11"/>
        <v>41247.020243055551</v>
      </c>
    </row>
    <row r="730" spans="1:20" ht="15" customHeight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v>1.05566</v>
      </c>
      <c r="G730" t="s">
        <v>8218</v>
      </c>
      <c r="H730" s="8">
        <v>60.903461538461535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t="s">
        <v>8326</v>
      </c>
      <c r="R730" s="15" t="s">
        <v>8327</v>
      </c>
      <c r="S730" s="15">
        <v>40776.837465277778</v>
      </c>
      <c r="T730" s="16">
        <f t="shared" si="11"/>
        <v>40731.837465277778</v>
      </c>
    </row>
    <row r="731" spans="1:20" ht="15" customHeight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v>1.3065</v>
      </c>
      <c r="G731" t="s">
        <v>8218</v>
      </c>
      <c r="H731" s="8">
        <v>43.55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t="s">
        <v>8326</v>
      </c>
      <c r="R731" s="15" t="s">
        <v>8327</v>
      </c>
      <c r="S731" s="15">
        <v>41171.185891203706</v>
      </c>
      <c r="T731" s="16">
        <f t="shared" si="11"/>
        <v>41111.185891203706</v>
      </c>
    </row>
    <row r="732" spans="1:20" ht="15" customHeight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v>1.3219000000000001</v>
      </c>
      <c r="G732" t="s">
        <v>8218</v>
      </c>
      <c r="H732" s="8">
        <v>99.766037735849054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t="s">
        <v>8326</v>
      </c>
      <c r="R732" s="15" t="s">
        <v>8327</v>
      </c>
      <c r="S732" s="15">
        <v>40884.745266203703</v>
      </c>
      <c r="T732" s="16">
        <f t="shared" si="11"/>
        <v>40854.745266203703</v>
      </c>
    </row>
    <row r="733" spans="1:20" ht="15" customHeight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v>1.26</v>
      </c>
      <c r="G733" t="s">
        <v>8218</v>
      </c>
      <c r="H733" s="8">
        <v>88.732394366197184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t="s">
        <v>8326</v>
      </c>
      <c r="R733" s="15" t="s">
        <v>8327</v>
      </c>
      <c r="S733" s="15">
        <v>40930.25</v>
      </c>
      <c r="T733" s="16">
        <f t="shared" si="11"/>
        <v>40879.795682870368</v>
      </c>
    </row>
    <row r="734" spans="1:20" ht="15" customHeight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v>1.6</v>
      </c>
      <c r="G734" t="s">
        <v>8218</v>
      </c>
      <c r="H734" s="8">
        <v>4.9230769230769234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t="s">
        <v>8326</v>
      </c>
      <c r="R734" s="15" t="s">
        <v>8327</v>
      </c>
      <c r="S734" s="15">
        <v>41546.424317129626</v>
      </c>
      <c r="T734" s="16">
        <f t="shared" si="11"/>
        <v>41486.424317129626</v>
      </c>
    </row>
    <row r="735" spans="1:20" ht="15" customHeight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v>1.2048000000000001</v>
      </c>
      <c r="G735" t="s">
        <v>8218</v>
      </c>
      <c r="H735" s="8">
        <v>17.822485207100591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t="s">
        <v>8326</v>
      </c>
      <c r="R735" s="15" t="s">
        <v>8327</v>
      </c>
      <c r="S735" s="15">
        <v>41628.420046296298</v>
      </c>
      <c r="T735" s="16">
        <f t="shared" si="11"/>
        <v>41598.420046296298</v>
      </c>
    </row>
    <row r="736" spans="1:20" ht="15" customHeight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v>1.2552941176470589</v>
      </c>
      <c r="G736" t="s">
        <v>8218</v>
      </c>
      <c r="H736" s="8">
        <v>187.19298245614036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t="s">
        <v>8326</v>
      </c>
      <c r="R736" s="15" t="s">
        <v>8327</v>
      </c>
      <c r="S736" s="15">
        <v>42133.208333333328</v>
      </c>
      <c r="T736" s="16">
        <f t="shared" si="11"/>
        <v>42102.164583333331</v>
      </c>
    </row>
    <row r="737" spans="1:20" ht="15" customHeight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v>1.1440638297872341</v>
      </c>
      <c r="G737" t="s">
        <v>8218</v>
      </c>
      <c r="H737" s="8">
        <v>234.80786026200875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t="s">
        <v>8326</v>
      </c>
      <c r="R737" s="15" t="s">
        <v>8327</v>
      </c>
      <c r="S737" s="15">
        <v>41977.027083333334</v>
      </c>
      <c r="T737" s="16">
        <f t="shared" si="11"/>
        <v>41946.029467592591</v>
      </c>
    </row>
    <row r="738" spans="1:20" ht="15" customHeight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v>3.151388888888889</v>
      </c>
      <c r="G738" t="s">
        <v>8218</v>
      </c>
      <c r="H738" s="8">
        <v>105.04629629629629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t="s">
        <v>8326</v>
      </c>
      <c r="R738" s="15" t="s">
        <v>8327</v>
      </c>
      <c r="S738" s="15">
        <v>41599.207638888889</v>
      </c>
      <c r="T738" s="16">
        <f t="shared" si="11"/>
        <v>41579.734259259261</v>
      </c>
    </row>
    <row r="739" spans="1:20" ht="15" customHeight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v>1.224</v>
      </c>
      <c r="G739" t="s">
        <v>8218</v>
      </c>
      <c r="H739" s="8">
        <v>56.666666666666664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t="s">
        <v>8326</v>
      </c>
      <c r="R739" s="15" t="s">
        <v>8327</v>
      </c>
      <c r="S739" s="15">
        <v>41684.833333333336</v>
      </c>
      <c r="T739" s="16">
        <f t="shared" si="11"/>
        <v>41667.275312500002</v>
      </c>
    </row>
    <row r="740" spans="1:20" ht="15" customHeight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v>1.0673333333333332</v>
      </c>
      <c r="G740" t="s">
        <v>8218</v>
      </c>
      <c r="H740" s="8">
        <v>39.048780487804876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t="s">
        <v>8326</v>
      </c>
      <c r="R740" s="15" t="s">
        <v>8327</v>
      </c>
      <c r="S740" s="15">
        <v>41974.207638888889</v>
      </c>
      <c r="T740" s="16">
        <f t="shared" si="11"/>
        <v>41943.604097222218</v>
      </c>
    </row>
    <row r="741" spans="1:20" ht="15" customHeight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v>1.5833333333333333</v>
      </c>
      <c r="G741" t="s">
        <v>8218</v>
      </c>
      <c r="H741" s="8">
        <v>68.345323741007192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t="s">
        <v>8326</v>
      </c>
      <c r="R741" s="15" t="s">
        <v>8327</v>
      </c>
      <c r="S741" s="15">
        <v>41862.502650462964</v>
      </c>
      <c r="T741" s="16">
        <f t="shared" si="11"/>
        <v>41829.502650462964</v>
      </c>
    </row>
    <row r="742" spans="1:20" ht="15" customHeight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v>1.0740000000000001</v>
      </c>
      <c r="G742" t="s">
        <v>8218</v>
      </c>
      <c r="H742" s="8">
        <v>169.57894736842104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t="s">
        <v>8326</v>
      </c>
      <c r="R742" s="15" t="s">
        <v>8327</v>
      </c>
      <c r="S742" s="15">
        <v>42176.146782407406</v>
      </c>
      <c r="T742" s="16">
        <f t="shared" si="11"/>
        <v>42162.146782407406</v>
      </c>
    </row>
    <row r="743" spans="1:20" ht="15" customHeight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v>1.0226</v>
      </c>
      <c r="G743" t="s">
        <v>8218</v>
      </c>
      <c r="H743" s="8">
        <v>141.42340425531913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t="s">
        <v>8326</v>
      </c>
      <c r="R743" s="15" t="s">
        <v>8327</v>
      </c>
      <c r="S743" s="15">
        <v>41436.648217592592</v>
      </c>
      <c r="T743" s="16">
        <f t="shared" si="11"/>
        <v>41401.648217592592</v>
      </c>
    </row>
    <row r="744" spans="1:20" ht="15" customHeight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v>1.1071428571428572</v>
      </c>
      <c r="G744" t="s">
        <v>8218</v>
      </c>
      <c r="H744" s="8">
        <v>67.391304347826093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t="s">
        <v>8326</v>
      </c>
      <c r="R744" s="15" t="s">
        <v>8327</v>
      </c>
      <c r="S744" s="15">
        <v>41719.876296296294</v>
      </c>
      <c r="T744" s="16">
        <f t="shared" si="11"/>
        <v>41689.917962962965</v>
      </c>
    </row>
    <row r="745" spans="1:20" ht="15" customHeight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v>1.48</v>
      </c>
      <c r="G745" t="s">
        <v>8218</v>
      </c>
      <c r="H745" s="8">
        <v>54.266666666666666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t="s">
        <v>8326</v>
      </c>
      <c r="R745" s="15" t="s">
        <v>8327</v>
      </c>
      <c r="S745" s="15">
        <v>41015.875</v>
      </c>
      <c r="T745" s="16">
        <f t="shared" si="11"/>
        <v>40990.709317129629</v>
      </c>
    </row>
    <row r="746" spans="1:20" ht="15" customHeight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v>1.0232000000000001</v>
      </c>
      <c r="G746" t="s">
        <v>8218</v>
      </c>
      <c r="H746" s="8">
        <v>82.516129032258064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t="s">
        <v>8326</v>
      </c>
      <c r="R746" s="15" t="s">
        <v>8327</v>
      </c>
      <c r="S746" s="15">
        <v>41256.95721064815</v>
      </c>
      <c r="T746" s="16">
        <f t="shared" si="11"/>
        <v>41226.95721064815</v>
      </c>
    </row>
    <row r="747" spans="1:20" ht="15" customHeight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v>1.7909909909909909</v>
      </c>
      <c r="G747" t="s">
        <v>8218</v>
      </c>
      <c r="H747" s="8">
        <v>53.729729729729726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t="s">
        <v>8326</v>
      </c>
      <c r="R747" s="15" t="s">
        <v>8327</v>
      </c>
      <c r="S747" s="15">
        <v>41397.572280092594</v>
      </c>
      <c r="T747" s="16">
        <f t="shared" si="11"/>
        <v>41367.572280092594</v>
      </c>
    </row>
    <row r="748" spans="1:20" ht="15" customHeight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v>1.1108135252761968</v>
      </c>
      <c r="G748" t="s">
        <v>8218</v>
      </c>
      <c r="H748" s="8">
        <v>34.206185567010309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t="s">
        <v>8326</v>
      </c>
      <c r="R748" s="15" t="s">
        <v>8327</v>
      </c>
      <c r="S748" s="15">
        <v>41175.165972222225</v>
      </c>
      <c r="T748" s="16">
        <f t="shared" si="11"/>
        <v>41157.042928240742</v>
      </c>
    </row>
    <row r="749" spans="1:20" ht="15" customHeight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v>1.0004285714285714</v>
      </c>
      <c r="G749" t="s">
        <v>8218</v>
      </c>
      <c r="H749" s="8">
        <v>127.32727272727273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t="s">
        <v>8326</v>
      </c>
      <c r="R749" s="15" t="s">
        <v>8327</v>
      </c>
      <c r="S749" s="15">
        <v>42019.454166666663</v>
      </c>
      <c r="T749" s="16">
        <f t="shared" si="11"/>
        <v>41988.548831018517</v>
      </c>
    </row>
    <row r="750" spans="1:20" ht="15" customHeight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v>1.0024999999999999</v>
      </c>
      <c r="G750" t="s">
        <v>8218</v>
      </c>
      <c r="H750" s="8">
        <v>45.56818181818182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t="s">
        <v>8326</v>
      </c>
      <c r="R750" s="15" t="s">
        <v>8327</v>
      </c>
      <c r="S750" s="15">
        <v>41861.846828703703</v>
      </c>
      <c r="T750" s="16">
        <f t="shared" si="11"/>
        <v>41831.846828703703</v>
      </c>
    </row>
    <row r="751" spans="1:20" ht="15" customHeight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v>1.0556000000000001</v>
      </c>
      <c r="G751" t="s">
        <v>8218</v>
      </c>
      <c r="H751" s="8">
        <v>95.963636363636368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t="s">
        <v>8326</v>
      </c>
      <c r="R751" s="15" t="s">
        <v>8327</v>
      </c>
      <c r="S751" s="15">
        <v>42763.94131944445</v>
      </c>
      <c r="T751" s="16">
        <f t="shared" si="11"/>
        <v>42733.94131944445</v>
      </c>
    </row>
    <row r="752" spans="1:20" ht="15" customHeight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v>1.0258775877587758</v>
      </c>
      <c r="G752" t="s">
        <v>8218</v>
      </c>
      <c r="H752" s="8">
        <v>77.271186440677965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t="s">
        <v>8326</v>
      </c>
      <c r="R752" s="15" t="s">
        <v>8327</v>
      </c>
      <c r="S752" s="15">
        <v>41329.878148148149</v>
      </c>
      <c r="T752" s="16">
        <f t="shared" si="11"/>
        <v>41299.878148148149</v>
      </c>
    </row>
    <row r="753" spans="1:20" ht="15" customHeight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v>1.1850000000000001</v>
      </c>
      <c r="G753" t="s">
        <v>8218</v>
      </c>
      <c r="H753" s="8">
        <v>57.338709677419352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t="s">
        <v>8326</v>
      </c>
      <c r="R753" s="15" t="s">
        <v>8327</v>
      </c>
      <c r="S753" s="15">
        <v>40759.630497685182</v>
      </c>
      <c r="T753" s="16">
        <f t="shared" si="11"/>
        <v>40713.630497685182</v>
      </c>
    </row>
    <row r="754" spans="1:20" ht="15" customHeight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v>1.117</v>
      </c>
      <c r="G754" t="s">
        <v>8218</v>
      </c>
      <c r="H754" s="8">
        <v>53.19047619047619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t="s">
        <v>8326</v>
      </c>
      <c r="R754" s="15" t="s">
        <v>8327</v>
      </c>
      <c r="S754" s="15">
        <v>42659.458333333328</v>
      </c>
      <c r="T754" s="16">
        <f t="shared" si="11"/>
        <v>42639.421493055561</v>
      </c>
    </row>
    <row r="755" spans="1:20" ht="15" customHeight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v>1.28</v>
      </c>
      <c r="G755" t="s">
        <v>8218</v>
      </c>
      <c r="H755" s="8">
        <v>492.30769230769232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t="s">
        <v>8326</v>
      </c>
      <c r="R755" s="15" t="s">
        <v>8327</v>
      </c>
      <c r="S755" s="15">
        <v>42049.590173611112</v>
      </c>
      <c r="T755" s="16">
        <f t="shared" si="11"/>
        <v>42019.590173611112</v>
      </c>
    </row>
    <row r="756" spans="1:20" ht="15" customHeight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v>1.0375000000000001</v>
      </c>
      <c r="G756" t="s">
        <v>8218</v>
      </c>
      <c r="H756" s="8">
        <v>42.346938775510203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t="s">
        <v>8326</v>
      </c>
      <c r="R756" s="15" t="s">
        <v>8327</v>
      </c>
      <c r="S756" s="15">
        <v>41279.749085648145</v>
      </c>
      <c r="T756" s="16">
        <f t="shared" si="11"/>
        <v>41249.749085648145</v>
      </c>
    </row>
    <row r="757" spans="1:20" ht="15" customHeight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v>1.0190760000000001</v>
      </c>
      <c r="G757" t="s">
        <v>8218</v>
      </c>
      <c r="H757" s="8">
        <v>37.466029411764708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t="s">
        <v>8326</v>
      </c>
      <c r="R757" s="15" t="s">
        <v>8327</v>
      </c>
      <c r="S757" s="15">
        <v>41414.02847222222</v>
      </c>
      <c r="T757" s="16">
        <f t="shared" si="11"/>
        <v>41383.605057870373</v>
      </c>
    </row>
    <row r="758" spans="1:20" ht="15" customHeight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v>1.177142857142857</v>
      </c>
      <c r="G758" t="s">
        <v>8218</v>
      </c>
      <c r="H758" s="8">
        <v>37.454545454545453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t="s">
        <v>8326</v>
      </c>
      <c r="R758" s="15" t="s">
        <v>8327</v>
      </c>
      <c r="S758" s="15">
        <v>40651.725219907406</v>
      </c>
      <c r="T758" s="16">
        <f t="shared" si="11"/>
        <v>40590.766886574071</v>
      </c>
    </row>
    <row r="759" spans="1:20" ht="15" customHeight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v>2.38</v>
      </c>
      <c r="G759" t="s">
        <v>8218</v>
      </c>
      <c r="H759" s="8">
        <v>33.055555555555557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t="s">
        <v>8326</v>
      </c>
      <c r="R759" s="15" t="s">
        <v>8327</v>
      </c>
      <c r="S759" s="15">
        <v>41249.054560185185</v>
      </c>
      <c r="T759" s="16">
        <f t="shared" si="11"/>
        <v>41235.054560185185</v>
      </c>
    </row>
    <row r="760" spans="1:20" ht="15" customHeight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v>1.02</v>
      </c>
      <c r="G760" t="s">
        <v>8218</v>
      </c>
      <c r="H760" s="8">
        <v>134.21052631578948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t="s">
        <v>8326</v>
      </c>
      <c r="R760" s="15" t="s">
        <v>8327</v>
      </c>
      <c r="S760" s="15">
        <v>40459.836435185185</v>
      </c>
      <c r="T760" s="16">
        <f t="shared" si="11"/>
        <v>40429.836435185185</v>
      </c>
    </row>
    <row r="761" spans="1:20" ht="15" customHeight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v>1.0192000000000001</v>
      </c>
      <c r="G761" t="s">
        <v>8218</v>
      </c>
      <c r="H761" s="8">
        <v>51.474747474747474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t="s">
        <v>8326</v>
      </c>
      <c r="R761" s="15" t="s">
        <v>8327</v>
      </c>
      <c r="S761" s="15">
        <v>41829.330312500002</v>
      </c>
      <c r="T761" s="16">
        <f t="shared" si="11"/>
        <v>41789.330312500002</v>
      </c>
    </row>
    <row r="762" spans="1:20" ht="15" customHeight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v>0</v>
      </c>
      <c r="G762" t="s">
        <v>8220</v>
      </c>
      <c r="H762" s="8" t="e">
        <v>#DIV/0!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t="s">
        <v>8326</v>
      </c>
      <c r="R762" s="15" t="s">
        <v>8328</v>
      </c>
      <c r="S762" s="15">
        <v>42700.805706018517</v>
      </c>
      <c r="T762" s="16">
        <f t="shared" si="11"/>
        <v>42670.764039351852</v>
      </c>
    </row>
    <row r="763" spans="1:20" ht="15" customHeight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v>4.7E-2</v>
      </c>
      <c r="G763" t="s">
        <v>8220</v>
      </c>
      <c r="H763" s="8">
        <v>39.166666666666664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t="s">
        <v>8326</v>
      </c>
      <c r="R763" s="15" t="s">
        <v>8328</v>
      </c>
      <c r="S763" s="15">
        <v>41672.751458333332</v>
      </c>
      <c r="T763" s="16">
        <f t="shared" si="11"/>
        <v>41642.751458333332</v>
      </c>
    </row>
    <row r="764" spans="1:20" ht="15" customHeight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v>0</v>
      </c>
      <c r="G764" t="s">
        <v>8220</v>
      </c>
      <c r="H764" s="8" t="e">
        <v>#DIV/0!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t="s">
        <v>8326</v>
      </c>
      <c r="R764" s="15" t="s">
        <v>8328</v>
      </c>
      <c r="S764" s="15">
        <v>42708.25</v>
      </c>
      <c r="T764" s="16">
        <f t="shared" si="11"/>
        <v>42690.858449074076</v>
      </c>
    </row>
    <row r="765" spans="1:20" ht="15" customHeight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v>1.1655011655011655E-3</v>
      </c>
      <c r="G765" t="s">
        <v>8220</v>
      </c>
      <c r="H765" s="8">
        <v>5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t="s">
        <v>8326</v>
      </c>
      <c r="R765" s="15" t="s">
        <v>8328</v>
      </c>
      <c r="S765" s="15">
        <v>41501.446851851848</v>
      </c>
      <c r="T765" s="16">
        <f t="shared" si="11"/>
        <v>41471.446851851848</v>
      </c>
    </row>
    <row r="766" spans="1:20" ht="15" customHeight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v>0</v>
      </c>
      <c r="G766" t="s">
        <v>8220</v>
      </c>
      <c r="H766" s="8" t="e">
        <v>#DIV/0!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t="s">
        <v>8326</v>
      </c>
      <c r="R766" s="15" t="s">
        <v>8328</v>
      </c>
      <c r="S766" s="15">
        <v>42257.173159722224</v>
      </c>
      <c r="T766" s="16">
        <f t="shared" si="11"/>
        <v>42227.173159722224</v>
      </c>
    </row>
    <row r="767" spans="1:20" ht="15" customHeight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v>0.36014285714285715</v>
      </c>
      <c r="G767" t="s">
        <v>8220</v>
      </c>
      <c r="H767" s="8">
        <v>57.295454545454547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t="s">
        <v>8326</v>
      </c>
      <c r="R767" s="15" t="s">
        <v>8328</v>
      </c>
      <c r="S767" s="15">
        <v>41931.542638888888</v>
      </c>
      <c r="T767" s="16">
        <f t="shared" si="11"/>
        <v>41901.542638888888</v>
      </c>
    </row>
    <row r="768" spans="1:20" ht="15" customHeight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v>0</v>
      </c>
      <c r="G768" t="s">
        <v>8220</v>
      </c>
      <c r="H768" s="8" t="e">
        <v>#DIV/0!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t="s">
        <v>8326</v>
      </c>
      <c r="R768" s="15" t="s">
        <v>8328</v>
      </c>
      <c r="S768" s="15">
        <v>42051.783368055556</v>
      </c>
      <c r="T768" s="16">
        <f t="shared" si="11"/>
        <v>42021.783368055556</v>
      </c>
    </row>
    <row r="769" spans="1:20" ht="15" customHeight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v>3.5400000000000001E-2</v>
      </c>
      <c r="G769" t="s">
        <v>8220</v>
      </c>
      <c r="H769" s="8">
        <v>59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t="s">
        <v>8326</v>
      </c>
      <c r="R769" s="15" t="s">
        <v>8328</v>
      </c>
      <c r="S769" s="15">
        <v>42145.143634259264</v>
      </c>
      <c r="T769" s="16">
        <f t="shared" si="11"/>
        <v>42115.143634259264</v>
      </c>
    </row>
    <row r="770" spans="1:20" ht="15" customHeight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v>0</v>
      </c>
      <c r="G770" t="s">
        <v>8220</v>
      </c>
      <c r="H770" s="8" t="e">
        <v>#DIV/0!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t="s">
        <v>8326</v>
      </c>
      <c r="R770" s="15" t="s">
        <v>8328</v>
      </c>
      <c r="S770" s="15">
        <v>41624.207060185188</v>
      </c>
      <c r="T770" s="16">
        <f t="shared" si="11"/>
        <v>41594.207060185188</v>
      </c>
    </row>
    <row r="771" spans="1:20" ht="15" customHeight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v>0.41399999999999998</v>
      </c>
      <c r="G771" t="s">
        <v>8220</v>
      </c>
      <c r="H771" s="8">
        <v>31.846153846153847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t="s">
        <v>8326</v>
      </c>
      <c r="R771" s="15" t="s">
        <v>8328</v>
      </c>
      <c r="S771" s="15">
        <v>41634.996458333335</v>
      </c>
      <c r="T771" s="16">
        <f t="shared" ref="T771:T834" si="12">(((L771/60)/60)/24)+DATE(1970,1,1)</f>
        <v>41604.996458333335</v>
      </c>
    </row>
    <row r="772" spans="1:20" ht="15" customHeight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v>0</v>
      </c>
      <c r="G772" t="s">
        <v>8220</v>
      </c>
      <c r="H772" s="8" t="e">
        <v>#DIV/0!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t="s">
        <v>8326</v>
      </c>
      <c r="R772" s="15" t="s">
        <v>8328</v>
      </c>
      <c r="S772" s="15">
        <v>41329.999641203707</v>
      </c>
      <c r="T772" s="16">
        <f t="shared" si="12"/>
        <v>41289.999641203707</v>
      </c>
    </row>
    <row r="773" spans="1:20" ht="15" customHeight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v>2.631578947368421E-4</v>
      </c>
      <c r="G773" t="s">
        <v>8220</v>
      </c>
      <c r="H773" s="8">
        <v>10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t="s">
        <v>8326</v>
      </c>
      <c r="R773" s="15" t="s">
        <v>8328</v>
      </c>
      <c r="S773" s="15">
        <v>42399.824097222227</v>
      </c>
      <c r="T773" s="16">
        <f t="shared" si="12"/>
        <v>42349.824097222227</v>
      </c>
    </row>
    <row r="774" spans="1:20" ht="15" customHeight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v>3.3333333333333333E-2</v>
      </c>
      <c r="G774" t="s">
        <v>8220</v>
      </c>
      <c r="H774" s="8">
        <v>50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t="s">
        <v>8326</v>
      </c>
      <c r="R774" s="15" t="s">
        <v>8328</v>
      </c>
      <c r="S774" s="15">
        <v>40118.165972222225</v>
      </c>
      <c r="T774" s="16">
        <f t="shared" si="12"/>
        <v>40068.056932870371</v>
      </c>
    </row>
    <row r="775" spans="1:20" ht="15" customHeight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v>8.5129023676509714E-3</v>
      </c>
      <c r="G775" t="s">
        <v>8220</v>
      </c>
      <c r="H775" s="8">
        <v>16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t="s">
        <v>8326</v>
      </c>
      <c r="R775" s="15" t="s">
        <v>8328</v>
      </c>
      <c r="S775" s="15">
        <v>42134.959027777775</v>
      </c>
      <c r="T775" s="16">
        <f t="shared" si="12"/>
        <v>42100.735937499994</v>
      </c>
    </row>
    <row r="776" spans="1:20" ht="15" customHeight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v>0.70199999999999996</v>
      </c>
      <c r="G776" t="s">
        <v>8220</v>
      </c>
      <c r="H776" s="8">
        <v>39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t="s">
        <v>8326</v>
      </c>
      <c r="R776" s="15" t="s">
        <v>8328</v>
      </c>
      <c r="S776" s="15">
        <v>41693.780300925922</v>
      </c>
      <c r="T776" s="16">
        <f t="shared" si="12"/>
        <v>41663.780300925922</v>
      </c>
    </row>
    <row r="777" spans="1:20" ht="15" customHeight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v>1.7000000000000001E-2</v>
      </c>
      <c r="G777" t="s">
        <v>8220</v>
      </c>
      <c r="H777" s="8">
        <v>34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t="s">
        <v>8326</v>
      </c>
      <c r="R777" s="15" t="s">
        <v>8328</v>
      </c>
      <c r="S777" s="15">
        <v>40893.060127314813</v>
      </c>
      <c r="T777" s="16">
        <f t="shared" si="12"/>
        <v>40863.060127314813</v>
      </c>
    </row>
    <row r="778" spans="1:20" ht="15" customHeight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v>0.51400000000000001</v>
      </c>
      <c r="G778" t="s">
        <v>8220</v>
      </c>
      <c r="H778" s="8">
        <v>63.122807017543863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t="s">
        <v>8326</v>
      </c>
      <c r="R778" s="15" t="s">
        <v>8328</v>
      </c>
      <c r="S778" s="15">
        <v>42288.208333333328</v>
      </c>
      <c r="T778" s="16">
        <f t="shared" si="12"/>
        <v>42250.685706018514</v>
      </c>
    </row>
    <row r="779" spans="1:20" ht="15" customHeight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v>7.0000000000000001E-3</v>
      </c>
      <c r="G779" t="s">
        <v>8220</v>
      </c>
      <c r="H779" s="8">
        <v>7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t="s">
        <v>8326</v>
      </c>
      <c r="R779" s="15" t="s">
        <v>8328</v>
      </c>
      <c r="S779" s="15">
        <v>41486.981215277774</v>
      </c>
      <c r="T779" s="16">
        <f t="shared" si="12"/>
        <v>41456.981215277774</v>
      </c>
    </row>
    <row r="780" spans="1:20" ht="15" customHeight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v>4.0000000000000001E-3</v>
      </c>
      <c r="G780" t="s">
        <v>8220</v>
      </c>
      <c r="H780" s="8">
        <v>2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t="s">
        <v>8326</v>
      </c>
      <c r="R780" s="15" t="s">
        <v>8328</v>
      </c>
      <c r="S780" s="15">
        <v>41759.702314814815</v>
      </c>
      <c r="T780" s="16">
        <f t="shared" si="12"/>
        <v>41729.702314814815</v>
      </c>
    </row>
    <row r="781" spans="1:20" ht="15" customHeight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v>2.6666666666666668E-2</v>
      </c>
      <c r="G781" t="s">
        <v>8220</v>
      </c>
      <c r="H781" s="8">
        <v>66.666666666666671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t="s">
        <v>8326</v>
      </c>
      <c r="R781" s="15" t="s">
        <v>8328</v>
      </c>
      <c r="S781" s="15">
        <v>40466.166666666664</v>
      </c>
      <c r="T781" s="16">
        <f t="shared" si="12"/>
        <v>40436.68408564815</v>
      </c>
    </row>
    <row r="782" spans="1:20" ht="15" customHeight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v>1.04</v>
      </c>
      <c r="G782" t="s">
        <v>8218</v>
      </c>
      <c r="H782" s="8">
        <v>38.518518518518519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t="s">
        <v>8329</v>
      </c>
      <c r="R782" s="15" t="s">
        <v>8330</v>
      </c>
      <c r="S782" s="15">
        <v>40666.673900462964</v>
      </c>
      <c r="T782" s="16">
        <f t="shared" si="12"/>
        <v>40636.673900462964</v>
      </c>
    </row>
    <row r="783" spans="1:20" ht="15" customHeight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v>1.3315375</v>
      </c>
      <c r="G783" t="s">
        <v>8218</v>
      </c>
      <c r="H783" s="8">
        <v>42.609200000000001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t="s">
        <v>8329</v>
      </c>
      <c r="R783" s="15" t="s">
        <v>8330</v>
      </c>
      <c r="S783" s="15">
        <v>41433.000856481485</v>
      </c>
      <c r="T783" s="16">
        <f t="shared" si="12"/>
        <v>41403.000856481485</v>
      </c>
    </row>
    <row r="784" spans="1:20" ht="15" customHeight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v>1</v>
      </c>
      <c r="G784" t="s">
        <v>8218</v>
      </c>
      <c r="H784" s="8">
        <v>50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t="s">
        <v>8329</v>
      </c>
      <c r="R784" s="15" t="s">
        <v>8330</v>
      </c>
      <c r="S784" s="15">
        <v>41146.758125</v>
      </c>
      <c r="T784" s="16">
        <f t="shared" si="12"/>
        <v>41116.758125</v>
      </c>
    </row>
    <row r="785" spans="1:20" ht="15" customHeight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v>1.4813333333333334</v>
      </c>
      <c r="G785" t="s">
        <v>8218</v>
      </c>
      <c r="H785" s="8">
        <v>63.485714285714288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t="s">
        <v>8329</v>
      </c>
      <c r="R785" s="15" t="s">
        <v>8330</v>
      </c>
      <c r="S785" s="15">
        <v>41026.916666666664</v>
      </c>
      <c r="T785" s="16">
        <f t="shared" si="12"/>
        <v>40987.773715277777</v>
      </c>
    </row>
    <row r="786" spans="1:20" ht="15" customHeight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v>1.0249999999999999</v>
      </c>
      <c r="G786" t="s">
        <v>8218</v>
      </c>
      <c r="H786" s="8">
        <v>102.5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t="s">
        <v>8329</v>
      </c>
      <c r="R786" s="15" t="s">
        <v>8330</v>
      </c>
      <c r="S786" s="15">
        <v>41715.107858796298</v>
      </c>
      <c r="T786" s="16">
        <f t="shared" si="12"/>
        <v>41675.149525462963</v>
      </c>
    </row>
    <row r="787" spans="1:20" ht="15" customHeight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v>1.8062799999999999</v>
      </c>
      <c r="G787" t="s">
        <v>8218</v>
      </c>
      <c r="H787" s="8">
        <v>31.142758620689655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t="s">
        <v>8329</v>
      </c>
      <c r="R787" s="15" t="s">
        <v>8330</v>
      </c>
      <c r="S787" s="15">
        <v>41333.593923611108</v>
      </c>
      <c r="T787" s="16">
        <f t="shared" si="12"/>
        <v>41303.593923611108</v>
      </c>
    </row>
    <row r="788" spans="1:20" ht="15" customHeight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v>1.4279999999999999</v>
      </c>
      <c r="G788" t="s">
        <v>8218</v>
      </c>
      <c r="H788" s="8">
        <v>162.27272727272728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t="s">
        <v>8329</v>
      </c>
      <c r="R788" s="15" t="s">
        <v>8330</v>
      </c>
      <c r="S788" s="15">
        <v>41040.657638888886</v>
      </c>
      <c r="T788" s="16">
        <f t="shared" si="12"/>
        <v>40983.055949074071</v>
      </c>
    </row>
    <row r="789" spans="1:20" ht="15" customHeight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v>1.1416666666666666</v>
      </c>
      <c r="G789" t="s">
        <v>8218</v>
      </c>
      <c r="H789" s="8">
        <v>80.588235294117652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t="s">
        <v>8329</v>
      </c>
      <c r="R789" s="15" t="s">
        <v>8330</v>
      </c>
      <c r="S789" s="15">
        <v>41579.627615740741</v>
      </c>
      <c r="T789" s="16">
        <f t="shared" si="12"/>
        <v>41549.627615740741</v>
      </c>
    </row>
    <row r="790" spans="1:20" ht="15" customHeight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v>2.03505</v>
      </c>
      <c r="G790" t="s">
        <v>8218</v>
      </c>
      <c r="H790" s="8">
        <v>59.85441176470588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t="s">
        <v>8329</v>
      </c>
      <c r="R790" s="15" t="s">
        <v>8330</v>
      </c>
      <c r="S790" s="15">
        <v>41097.165972222225</v>
      </c>
      <c r="T790" s="16">
        <f t="shared" si="12"/>
        <v>41059.006805555553</v>
      </c>
    </row>
    <row r="791" spans="1:20" ht="15" customHeight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v>1.0941176470588236</v>
      </c>
      <c r="G791" t="s">
        <v>8218</v>
      </c>
      <c r="H791" s="8">
        <v>132.85714285714286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t="s">
        <v>8329</v>
      </c>
      <c r="R791" s="15" t="s">
        <v>8330</v>
      </c>
      <c r="S791" s="15">
        <v>41295.332638888889</v>
      </c>
      <c r="T791" s="16">
        <f t="shared" si="12"/>
        <v>41277.186111111114</v>
      </c>
    </row>
    <row r="792" spans="1:20" ht="15" customHeight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v>1.443746</v>
      </c>
      <c r="G792" t="s">
        <v>8218</v>
      </c>
      <c r="H792" s="8">
        <v>92.547820512820508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t="s">
        <v>8329</v>
      </c>
      <c r="R792" s="15" t="s">
        <v>8330</v>
      </c>
      <c r="S792" s="15">
        <v>41306.047905092593</v>
      </c>
      <c r="T792" s="16">
        <f t="shared" si="12"/>
        <v>41276.047905092593</v>
      </c>
    </row>
    <row r="793" spans="1:20" ht="15" customHeight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v>1.0386666666666666</v>
      </c>
      <c r="G793" t="s">
        <v>8218</v>
      </c>
      <c r="H793" s="8">
        <v>60.859375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t="s">
        <v>8329</v>
      </c>
      <c r="R793" s="15" t="s">
        <v>8330</v>
      </c>
      <c r="S793" s="15">
        <v>41591.249305555553</v>
      </c>
      <c r="T793" s="16">
        <f t="shared" si="12"/>
        <v>41557.780624999999</v>
      </c>
    </row>
    <row r="794" spans="1:20" ht="15" customHeight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v>1.0044440000000001</v>
      </c>
      <c r="G794" t="s">
        <v>8218</v>
      </c>
      <c r="H794" s="8">
        <v>41.851833333333339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t="s">
        <v>8329</v>
      </c>
      <c r="R794" s="15" t="s">
        <v>8330</v>
      </c>
      <c r="S794" s="15">
        <v>41585.915312500001</v>
      </c>
      <c r="T794" s="16">
        <f t="shared" si="12"/>
        <v>41555.873645833337</v>
      </c>
    </row>
    <row r="795" spans="1:20" ht="15" customHeight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v>1.0277927272727272</v>
      </c>
      <c r="G795" t="s">
        <v>8218</v>
      </c>
      <c r="H795" s="8">
        <v>88.325937499999995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t="s">
        <v>8329</v>
      </c>
      <c r="R795" s="15" t="s">
        <v>8330</v>
      </c>
      <c r="S795" s="15">
        <v>41458.207638888889</v>
      </c>
      <c r="T795" s="16">
        <f t="shared" si="12"/>
        <v>41442.741249999999</v>
      </c>
    </row>
    <row r="796" spans="1:20" ht="15" customHeight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v>1.0531250000000001</v>
      </c>
      <c r="G796" t="s">
        <v>8218</v>
      </c>
      <c r="H796" s="8">
        <v>158.96226415094338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t="s">
        <v>8329</v>
      </c>
      <c r="R796" s="15" t="s">
        <v>8330</v>
      </c>
      <c r="S796" s="15">
        <v>40791.712500000001</v>
      </c>
      <c r="T796" s="16">
        <f t="shared" si="12"/>
        <v>40736.115011574075</v>
      </c>
    </row>
    <row r="797" spans="1:20" ht="15" customHeight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v>1.1178571428571429</v>
      </c>
      <c r="G797" t="s">
        <v>8218</v>
      </c>
      <c r="H797" s="8">
        <v>85.054347826086953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t="s">
        <v>8329</v>
      </c>
      <c r="R797" s="15" t="s">
        <v>8330</v>
      </c>
      <c r="S797" s="15">
        <v>41006.207638888889</v>
      </c>
      <c r="T797" s="16">
        <f t="shared" si="12"/>
        <v>40963.613032407404</v>
      </c>
    </row>
    <row r="798" spans="1:20" ht="15" customHeight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v>1.0135000000000001</v>
      </c>
      <c r="G798" t="s">
        <v>8218</v>
      </c>
      <c r="H798" s="8">
        <v>112.61111111111111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t="s">
        <v>8329</v>
      </c>
      <c r="R798" s="15" t="s">
        <v>8330</v>
      </c>
      <c r="S798" s="15">
        <v>41532.881944444445</v>
      </c>
      <c r="T798" s="16">
        <f t="shared" si="12"/>
        <v>41502.882928240739</v>
      </c>
    </row>
    <row r="799" spans="1:20" ht="15" customHeight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v>1.0753333333333333</v>
      </c>
      <c r="G799" t="s">
        <v>8218</v>
      </c>
      <c r="H799" s="8">
        <v>45.436619718309856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t="s">
        <v>8329</v>
      </c>
      <c r="R799" s="15" t="s">
        <v>8330</v>
      </c>
      <c r="S799" s="15">
        <v>41028.166666666664</v>
      </c>
      <c r="T799" s="16">
        <f t="shared" si="12"/>
        <v>40996.994074074071</v>
      </c>
    </row>
    <row r="800" spans="1:20" ht="15" customHeight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v>1.1488571428571428</v>
      </c>
      <c r="G800" t="s">
        <v>8218</v>
      </c>
      <c r="H800" s="8">
        <v>46.218390804597703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t="s">
        <v>8329</v>
      </c>
      <c r="R800" s="15" t="s">
        <v>8330</v>
      </c>
      <c r="S800" s="15">
        <v>41912.590127314819</v>
      </c>
      <c r="T800" s="16">
        <f t="shared" si="12"/>
        <v>41882.590127314819</v>
      </c>
    </row>
    <row r="801" spans="1:20" ht="15" customHeight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v>1.0002</v>
      </c>
      <c r="G801" t="s">
        <v>8218</v>
      </c>
      <c r="H801" s="8">
        <v>178.60714285714286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t="s">
        <v>8329</v>
      </c>
      <c r="R801" s="15" t="s">
        <v>8330</v>
      </c>
      <c r="S801" s="15">
        <v>41026.667199074072</v>
      </c>
      <c r="T801" s="16">
        <f t="shared" si="12"/>
        <v>40996.667199074072</v>
      </c>
    </row>
    <row r="802" spans="1:20" ht="15" customHeight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v>1.5213333333333334</v>
      </c>
      <c r="G802" t="s">
        <v>8218</v>
      </c>
      <c r="H802" s="8">
        <v>40.75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t="s">
        <v>8329</v>
      </c>
      <c r="R802" s="15" t="s">
        <v>8330</v>
      </c>
      <c r="S802" s="15">
        <v>41893.433495370373</v>
      </c>
      <c r="T802" s="16">
        <f t="shared" si="12"/>
        <v>41863.433495370373</v>
      </c>
    </row>
    <row r="803" spans="1:20" ht="15" customHeight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v>1.1152149999999998</v>
      </c>
      <c r="G803" t="s">
        <v>8218</v>
      </c>
      <c r="H803" s="8">
        <v>43.733921568627444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t="s">
        <v>8329</v>
      </c>
      <c r="R803" s="15" t="s">
        <v>8330</v>
      </c>
      <c r="S803" s="15">
        <v>40725.795370370368</v>
      </c>
      <c r="T803" s="16">
        <f t="shared" si="12"/>
        <v>40695.795370370368</v>
      </c>
    </row>
    <row r="804" spans="1:20" ht="15" customHeight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v>1.0133333333333334</v>
      </c>
      <c r="G804" t="s">
        <v>8218</v>
      </c>
      <c r="H804" s="8">
        <v>81.066666666666663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t="s">
        <v>8329</v>
      </c>
      <c r="R804" s="15" t="s">
        <v>8330</v>
      </c>
      <c r="S804" s="15">
        <v>41169.170138888891</v>
      </c>
      <c r="T804" s="16">
        <f t="shared" si="12"/>
        <v>41123.022268518522</v>
      </c>
    </row>
    <row r="805" spans="1:20" ht="15" customHeight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v>1.232608695652174</v>
      </c>
      <c r="G805" t="s">
        <v>8218</v>
      </c>
      <c r="H805" s="8">
        <v>74.60526315789474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t="s">
        <v>8329</v>
      </c>
      <c r="R805" s="15" t="s">
        <v>8330</v>
      </c>
      <c r="S805" s="15">
        <v>40692.041666666664</v>
      </c>
      <c r="T805" s="16">
        <f t="shared" si="12"/>
        <v>40665.949976851851</v>
      </c>
    </row>
    <row r="806" spans="1:20" ht="15" customHeight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v>1</v>
      </c>
      <c r="G806" t="s">
        <v>8218</v>
      </c>
      <c r="H806" s="8">
        <v>305.55555555555554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t="s">
        <v>8329</v>
      </c>
      <c r="R806" s="15" t="s">
        <v>8330</v>
      </c>
      <c r="S806" s="15">
        <v>40747.165972222225</v>
      </c>
      <c r="T806" s="16">
        <f t="shared" si="12"/>
        <v>40730.105625000004</v>
      </c>
    </row>
    <row r="807" spans="1:20" ht="15" customHeight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v>1.05</v>
      </c>
      <c r="G807" t="s">
        <v>8218</v>
      </c>
      <c r="H807" s="8">
        <v>58.333333333333336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t="s">
        <v>8329</v>
      </c>
      <c r="R807" s="15" t="s">
        <v>8330</v>
      </c>
      <c r="S807" s="15">
        <v>40740.958333333336</v>
      </c>
      <c r="T807" s="16">
        <f t="shared" si="12"/>
        <v>40690.823055555556</v>
      </c>
    </row>
    <row r="808" spans="1:20" ht="15" customHeight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v>1.0443750000000001</v>
      </c>
      <c r="G808" t="s">
        <v>8218</v>
      </c>
      <c r="H808" s="8">
        <v>117.67605633802818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t="s">
        <v>8329</v>
      </c>
      <c r="R808" s="15" t="s">
        <v>8330</v>
      </c>
      <c r="S808" s="15">
        <v>40793.691423611112</v>
      </c>
      <c r="T808" s="16">
        <f t="shared" si="12"/>
        <v>40763.691423611112</v>
      </c>
    </row>
    <row r="809" spans="1:20" ht="15" customHeight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v>1.05125</v>
      </c>
      <c r="G809" t="s">
        <v>8218</v>
      </c>
      <c r="H809" s="8">
        <v>73.771929824561397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t="s">
        <v>8329</v>
      </c>
      <c r="R809" s="15" t="s">
        <v>8330</v>
      </c>
      <c r="S809" s="15">
        <v>42795.083333333328</v>
      </c>
      <c r="T809" s="16">
        <f t="shared" si="12"/>
        <v>42759.628599537042</v>
      </c>
    </row>
    <row r="810" spans="1:20" ht="15" customHeight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v>1</v>
      </c>
      <c r="G810" t="s">
        <v>8218</v>
      </c>
      <c r="H810" s="8">
        <v>104.65116279069767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t="s">
        <v>8329</v>
      </c>
      <c r="R810" s="15" t="s">
        <v>8330</v>
      </c>
      <c r="S810" s="15">
        <v>41995.207638888889</v>
      </c>
      <c r="T810" s="16">
        <f t="shared" si="12"/>
        <v>41962.100532407407</v>
      </c>
    </row>
    <row r="811" spans="1:20" ht="15" customHeight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v>1.03775</v>
      </c>
      <c r="G811" t="s">
        <v>8218</v>
      </c>
      <c r="H811" s="8">
        <v>79.82692307692308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t="s">
        <v>8329</v>
      </c>
      <c r="R811" s="15" t="s">
        <v>8330</v>
      </c>
      <c r="S811" s="15">
        <v>41658.833680555559</v>
      </c>
      <c r="T811" s="16">
        <f t="shared" si="12"/>
        <v>41628.833680555559</v>
      </c>
    </row>
    <row r="812" spans="1:20" ht="15" customHeight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v>1.05</v>
      </c>
      <c r="G812" t="s">
        <v>8218</v>
      </c>
      <c r="H812" s="8">
        <v>58.333333333333336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t="s">
        <v>8329</v>
      </c>
      <c r="R812" s="15" t="s">
        <v>8330</v>
      </c>
      <c r="S812" s="15">
        <v>41153.056273148148</v>
      </c>
      <c r="T812" s="16">
        <f t="shared" si="12"/>
        <v>41123.056273148148</v>
      </c>
    </row>
    <row r="813" spans="1:20" ht="15" customHeight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v>1.04</v>
      </c>
      <c r="G813" t="s">
        <v>8218</v>
      </c>
      <c r="H813" s="8">
        <v>86.666666666666671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t="s">
        <v>8329</v>
      </c>
      <c r="R813" s="15" t="s">
        <v>8330</v>
      </c>
      <c r="S813" s="15">
        <v>41465.702777777777</v>
      </c>
      <c r="T813" s="16">
        <f t="shared" si="12"/>
        <v>41443.643541666665</v>
      </c>
    </row>
    <row r="814" spans="1:20" ht="15" customHeight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v>1.5183333333333333</v>
      </c>
      <c r="G814" t="s">
        <v>8218</v>
      </c>
      <c r="H814" s="8">
        <v>27.606060606060606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t="s">
        <v>8329</v>
      </c>
      <c r="R814" s="15" t="s">
        <v>8330</v>
      </c>
      <c r="S814" s="15">
        <v>41334.581944444442</v>
      </c>
      <c r="T814" s="16">
        <f t="shared" si="12"/>
        <v>41282.017962962964</v>
      </c>
    </row>
    <row r="815" spans="1:20" ht="15" customHeight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v>1.59996</v>
      </c>
      <c r="G815" t="s">
        <v>8218</v>
      </c>
      <c r="H815" s="8">
        <v>24.999375000000001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t="s">
        <v>8329</v>
      </c>
      <c r="R815" s="15" t="s">
        <v>8330</v>
      </c>
      <c r="S815" s="15">
        <v>41110.960243055553</v>
      </c>
      <c r="T815" s="16">
        <f t="shared" si="12"/>
        <v>41080.960243055553</v>
      </c>
    </row>
    <row r="816" spans="1:20" ht="15" customHeight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v>1.2729999999999999</v>
      </c>
      <c r="G816" t="s">
        <v>8218</v>
      </c>
      <c r="H816" s="8">
        <v>45.464285714285715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t="s">
        <v>8329</v>
      </c>
      <c r="R816" s="15" t="s">
        <v>8330</v>
      </c>
      <c r="S816" s="15">
        <v>40694.75277777778</v>
      </c>
      <c r="T816" s="16">
        <f t="shared" si="12"/>
        <v>40679.743067129632</v>
      </c>
    </row>
    <row r="817" spans="1:20" ht="15" customHeight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v>1.07</v>
      </c>
      <c r="G817" t="s">
        <v>8218</v>
      </c>
      <c r="H817" s="8">
        <v>99.534883720930239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t="s">
        <v>8329</v>
      </c>
      <c r="R817" s="15" t="s">
        <v>8330</v>
      </c>
      <c r="S817" s="15">
        <v>41944.917858796296</v>
      </c>
      <c r="T817" s="16">
        <f t="shared" si="12"/>
        <v>41914.917858796296</v>
      </c>
    </row>
    <row r="818" spans="1:20" ht="15" customHeight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v>1.1512214285714286</v>
      </c>
      <c r="G818" t="s">
        <v>8218</v>
      </c>
      <c r="H818" s="8">
        <v>39.31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t="s">
        <v>8329</v>
      </c>
      <c r="R818" s="15" t="s">
        <v>8330</v>
      </c>
      <c r="S818" s="15">
        <v>41373.270833333336</v>
      </c>
      <c r="T818" s="16">
        <f t="shared" si="12"/>
        <v>41341.870868055557</v>
      </c>
    </row>
    <row r="819" spans="1:20" ht="15" customHeight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v>1.3711066666666665</v>
      </c>
      <c r="G819" t="s">
        <v>8218</v>
      </c>
      <c r="H819" s="8">
        <v>89.419999999999987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t="s">
        <v>8329</v>
      </c>
      <c r="R819" s="15" t="s">
        <v>8330</v>
      </c>
      <c r="S819" s="15">
        <v>40979.207638888889</v>
      </c>
      <c r="T819" s="16">
        <f t="shared" si="12"/>
        <v>40925.599664351852</v>
      </c>
    </row>
    <row r="820" spans="1:20" ht="15" customHeight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v>1.5571428571428572</v>
      </c>
      <c r="G820" t="s">
        <v>8218</v>
      </c>
      <c r="H820" s="8">
        <v>28.684210526315791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t="s">
        <v>8329</v>
      </c>
      <c r="R820" s="15" t="s">
        <v>8330</v>
      </c>
      <c r="S820" s="15">
        <v>41128.709027777775</v>
      </c>
      <c r="T820" s="16">
        <f t="shared" si="12"/>
        <v>41120.882881944446</v>
      </c>
    </row>
    <row r="821" spans="1:20" ht="15" customHeight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v>1.0874999999999999</v>
      </c>
      <c r="G821" t="s">
        <v>8218</v>
      </c>
      <c r="H821" s="8">
        <v>31.071428571428573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t="s">
        <v>8329</v>
      </c>
      <c r="R821" s="15" t="s">
        <v>8330</v>
      </c>
      <c r="S821" s="15">
        <v>41629.197222222225</v>
      </c>
      <c r="T821" s="16">
        <f t="shared" si="12"/>
        <v>41619.998310185183</v>
      </c>
    </row>
    <row r="822" spans="1:20" ht="15" customHeight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v>1.3405</v>
      </c>
      <c r="G822" t="s">
        <v>8218</v>
      </c>
      <c r="H822" s="8">
        <v>70.55263157894737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t="s">
        <v>8329</v>
      </c>
      <c r="R822" s="15" t="s">
        <v>8330</v>
      </c>
      <c r="S822" s="15">
        <v>41799.208333333336</v>
      </c>
      <c r="T822" s="16">
        <f t="shared" si="12"/>
        <v>41768.841921296298</v>
      </c>
    </row>
    <row r="823" spans="1:20" ht="15" customHeight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v>1</v>
      </c>
      <c r="G823" t="s">
        <v>8218</v>
      </c>
      <c r="H823" s="8">
        <v>224.12820512820514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t="s">
        <v>8329</v>
      </c>
      <c r="R823" s="15" t="s">
        <v>8330</v>
      </c>
      <c r="S823" s="15">
        <v>42128.167361111111</v>
      </c>
      <c r="T823" s="16">
        <f t="shared" si="12"/>
        <v>42093.922048611115</v>
      </c>
    </row>
    <row r="824" spans="1:20" ht="15" customHeight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v>1.1916666666666667</v>
      </c>
      <c r="G824" t="s">
        <v>8218</v>
      </c>
      <c r="H824" s="8">
        <v>51.811594202898547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t="s">
        <v>8329</v>
      </c>
      <c r="R824" s="15" t="s">
        <v>8330</v>
      </c>
      <c r="S824" s="15">
        <v>41187.947337962964</v>
      </c>
      <c r="T824" s="16">
        <f t="shared" si="12"/>
        <v>41157.947337962964</v>
      </c>
    </row>
    <row r="825" spans="1:20" ht="15" customHeight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v>1.7949999999999999</v>
      </c>
      <c r="G825" t="s">
        <v>8218</v>
      </c>
      <c r="H825" s="8">
        <v>43.515151515151516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t="s">
        <v>8329</v>
      </c>
      <c r="R825" s="15" t="s">
        <v>8330</v>
      </c>
      <c r="S825" s="15">
        <v>42085.931157407409</v>
      </c>
      <c r="T825" s="16">
        <f t="shared" si="12"/>
        <v>42055.972824074073</v>
      </c>
    </row>
    <row r="826" spans="1:20" ht="15" customHeight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v>1.3438124999999999</v>
      </c>
      <c r="G826" t="s">
        <v>8218</v>
      </c>
      <c r="H826" s="8">
        <v>39.816666666666663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t="s">
        <v>8329</v>
      </c>
      <c r="R826" s="15" t="s">
        <v>8330</v>
      </c>
      <c r="S826" s="15">
        <v>40286.290972222225</v>
      </c>
      <c r="T826" s="16">
        <f t="shared" si="12"/>
        <v>40250.242106481484</v>
      </c>
    </row>
    <row r="827" spans="1:20" ht="15" customHeight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v>1.0043200000000001</v>
      </c>
      <c r="G827" t="s">
        <v>8218</v>
      </c>
      <c r="H827" s="8">
        <v>126.8080808080808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t="s">
        <v>8329</v>
      </c>
      <c r="R827" s="15" t="s">
        <v>8330</v>
      </c>
      <c r="S827" s="15">
        <v>41211.306527777779</v>
      </c>
      <c r="T827" s="16">
        <f t="shared" si="12"/>
        <v>41186.306527777779</v>
      </c>
    </row>
    <row r="828" spans="1:20" ht="15" customHeight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v>1.0145454545454546</v>
      </c>
      <c r="G828" t="s">
        <v>8218</v>
      </c>
      <c r="H828" s="8">
        <v>113.87755102040816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t="s">
        <v>8329</v>
      </c>
      <c r="R828" s="15" t="s">
        <v>8330</v>
      </c>
      <c r="S828" s="15">
        <v>40993.996874999997</v>
      </c>
      <c r="T828" s="16">
        <f t="shared" si="12"/>
        <v>40973.038541666669</v>
      </c>
    </row>
    <row r="829" spans="1:20" ht="15" customHeight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v>1.0333333333333334</v>
      </c>
      <c r="G829" t="s">
        <v>8218</v>
      </c>
      <c r="H829" s="8">
        <v>28.181818181818183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t="s">
        <v>8329</v>
      </c>
      <c r="R829" s="15" t="s">
        <v>8330</v>
      </c>
      <c r="S829" s="15">
        <v>40953.825694444444</v>
      </c>
      <c r="T829" s="16">
        <f t="shared" si="12"/>
        <v>40927.473460648151</v>
      </c>
    </row>
    <row r="830" spans="1:20" ht="15" customHeight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v>1.07</v>
      </c>
      <c r="G830" t="s">
        <v>8218</v>
      </c>
      <c r="H830" s="8">
        <v>36.60526315789474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t="s">
        <v>8329</v>
      </c>
      <c r="R830" s="15" t="s">
        <v>8330</v>
      </c>
      <c r="S830" s="15">
        <v>41085.683333333334</v>
      </c>
      <c r="T830" s="16">
        <f t="shared" si="12"/>
        <v>41073.050717592596</v>
      </c>
    </row>
    <row r="831" spans="1:20" ht="15" customHeight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v>1.04</v>
      </c>
      <c r="G831" t="s">
        <v>8218</v>
      </c>
      <c r="H831" s="8">
        <v>32.5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t="s">
        <v>8329</v>
      </c>
      <c r="R831" s="15" t="s">
        <v>8330</v>
      </c>
      <c r="S831" s="15">
        <v>42564.801388888889</v>
      </c>
      <c r="T831" s="16">
        <f t="shared" si="12"/>
        <v>42504.801388888889</v>
      </c>
    </row>
    <row r="832" spans="1:20" ht="15" customHeight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v>1.0783333333333334</v>
      </c>
      <c r="G832" t="s">
        <v>8218</v>
      </c>
      <c r="H832" s="8">
        <v>60.65625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t="s">
        <v>8329</v>
      </c>
      <c r="R832" s="15" t="s">
        <v>8330</v>
      </c>
      <c r="S832" s="15">
        <v>41355.484085648146</v>
      </c>
      <c r="T832" s="16">
        <f t="shared" si="12"/>
        <v>41325.525752314818</v>
      </c>
    </row>
    <row r="833" spans="1:20" ht="15" customHeight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v>2.3333333333333335</v>
      </c>
      <c r="G833" t="s">
        <v>8218</v>
      </c>
      <c r="H833" s="8">
        <v>175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t="s">
        <v>8329</v>
      </c>
      <c r="R833" s="15" t="s">
        <v>8330</v>
      </c>
      <c r="S833" s="15">
        <v>41026.646921296298</v>
      </c>
      <c r="T833" s="16">
        <f t="shared" si="12"/>
        <v>40996.646921296298</v>
      </c>
    </row>
    <row r="834" spans="1:20" ht="15" customHeight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v>1.0060706666666666</v>
      </c>
      <c r="G834" t="s">
        <v>8218</v>
      </c>
      <c r="H834" s="8">
        <v>97.993896103896105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t="s">
        <v>8329</v>
      </c>
      <c r="R834" s="15" t="s">
        <v>8330</v>
      </c>
      <c r="S834" s="15">
        <v>40929.342361111114</v>
      </c>
      <c r="T834" s="16">
        <f t="shared" si="12"/>
        <v>40869.675173611111</v>
      </c>
    </row>
    <row r="835" spans="1:20" ht="15" customHeight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v>1.0166666666666666</v>
      </c>
      <c r="G835" t="s">
        <v>8218</v>
      </c>
      <c r="H835" s="8">
        <v>148.78048780487805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t="s">
        <v>8329</v>
      </c>
      <c r="R835" s="15" t="s">
        <v>8330</v>
      </c>
      <c r="S835" s="15">
        <v>41748.878182870372</v>
      </c>
      <c r="T835" s="16">
        <f t="shared" ref="T835:T898" si="13">(((L835/60)/60)/24)+DATE(1970,1,1)</f>
        <v>41718.878182870372</v>
      </c>
    </row>
    <row r="836" spans="1:20" ht="15" customHeight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v>1.3101818181818181</v>
      </c>
      <c r="G836" t="s">
        <v>8218</v>
      </c>
      <c r="H836" s="8">
        <v>96.08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t="s">
        <v>8329</v>
      </c>
      <c r="R836" s="15" t="s">
        <v>8330</v>
      </c>
      <c r="S836" s="15">
        <v>41456.165972222225</v>
      </c>
      <c r="T836" s="16">
        <f t="shared" si="13"/>
        <v>41422.822824074072</v>
      </c>
    </row>
    <row r="837" spans="1:20" ht="15" customHeight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v>1.1725000000000001</v>
      </c>
      <c r="G837" t="s">
        <v>8218</v>
      </c>
      <c r="H837" s="8">
        <v>58.625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t="s">
        <v>8329</v>
      </c>
      <c r="R837" s="15" t="s">
        <v>8330</v>
      </c>
      <c r="S837" s="15">
        <v>41048.125</v>
      </c>
      <c r="T837" s="16">
        <f t="shared" si="13"/>
        <v>41005.45784722222</v>
      </c>
    </row>
    <row r="838" spans="1:20" ht="15" customHeight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v>1.009304</v>
      </c>
      <c r="G838" t="s">
        <v>8218</v>
      </c>
      <c r="H838" s="8">
        <v>109.70695652173914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t="s">
        <v>8329</v>
      </c>
      <c r="R838" s="15" t="s">
        <v>8330</v>
      </c>
      <c r="S838" s="15">
        <v>41554.056921296295</v>
      </c>
      <c r="T838" s="16">
        <f t="shared" si="13"/>
        <v>41524.056921296295</v>
      </c>
    </row>
    <row r="839" spans="1:20" ht="15" customHeight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v>1.218</v>
      </c>
      <c r="G839" t="s">
        <v>8218</v>
      </c>
      <c r="H839" s="8">
        <v>49.112903225806448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t="s">
        <v>8329</v>
      </c>
      <c r="R839" s="15" t="s">
        <v>8330</v>
      </c>
      <c r="S839" s="15">
        <v>41760.998402777775</v>
      </c>
      <c r="T839" s="16">
        <f t="shared" si="13"/>
        <v>41730.998402777775</v>
      </c>
    </row>
    <row r="840" spans="1:20" ht="15" customHeight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v>1.454</v>
      </c>
      <c r="G840" t="s">
        <v>8218</v>
      </c>
      <c r="H840" s="8">
        <v>47.672131147540981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t="s">
        <v>8329</v>
      </c>
      <c r="R840" s="15" t="s">
        <v>8330</v>
      </c>
      <c r="S840" s="15">
        <v>40925.897974537038</v>
      </c>
      <c r="T840" s="16">
        <f t="shared" si="13"/>
        <v>40895.897974537038</v>
      </c>
    </row>
    <row r="841" spans="1:20" ht="15" customHeight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v>1.166166</v>
      </c>
      <c r="G841" t="s">
        <v>8218</v>
      </c>
      <c r="H841" s="8">
        <v>60.737812499999997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t="s">
        <v>8329</v>
      </c>
      <c r="R841" s="15" t="s">
        <v>8330</v>
      </c>
      <c r="S841" s="15">
        <v>41174.763379629629</v>
      </c>
      <c r="T841" s="16">
        <f t="shared" si="13"/>
        <v>41144.763379629629</v>
      </c>
    </row>
    <row r="842" spans="1:20" ht="15" customHeight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v>1.2041660000000001</v>
      </c>
      <c r="G842" t="s">
        <v>8218</v>
      </c>
      <c r="H842" s="8">
        <v>63.37715789473684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t="s">
        <v>8329</v>
      </c>
      <c r="R842" s="15" t="s">
        <v>8331</v>
      </c>
      <c r="S842" s="15">
        <v>42637.226701388892</v>
      </c>
      <c r="T842" s="16">
        <f t="shared" si="13"/>
        <v>42607.226701388892</v>
      </c>
    </row>
    <row r="843" spans="1:20" ht="15" customHeight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v>1.0132000000000001</v>
      </c>
      <c r="G843" t="s">
        <v>8218</v>
      </c>
      <c r="H843" s="8">
        <v>53.893617021276597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t="s">
        <v>8329</v>
      </c>
      <c r="R843" s="15" t="s">
        <v>8331</v>
      </c>
      <c r="S843" s="15">
        <v>41953.88035879629</v>
      </c>
      <c r="T843" s="16">
        <f t="shared" si="13"/>
        <v>41923.838692129626</v>
      </c>
    </row>
    <row r="844" spans="1:20" ht="15" customHeight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v>1.0431999999999999</v>
      </c>
      <c r="G844" t="s">
        <v>8218</v>
      </c>
      <c r="H844" s="8">
        <v>66.871794871794876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t="s">
        <v>8329</v>
      </c>
      <c r="R844" s="15" t="s">
        <v>8331</v>
      </c>
      <c r="S844" s="15">
        <v>41561.165972222225</v>
      </c>
      <c r="T844" s="16">
        <f t="shared" si="13"/>
        <v>41526.592395833337</v>
      </c>
    </row>
    <row r="845" spans="1:20" ht="15" customHeight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v>2.6713333333333331</v>
      </c>
      <c r="G845" t="s">
        <v>8218</v>
      </c>
      <c r="H845" s="8">
        <v>63.102362204724407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t="s">
        <v>8329</v>
      </c>
      <c r="R845" s="15" t="s">
        <v>8331</v>
      </c>
      <c r="S845" s="15">
        <v>42712.333333333328</v>
      </c>
      <c r="T845" s="16">
        <f t="shared" si="13"/>
        <v>42695.257870370369</v>
      </c>
    </row>
    <row r="846" spans="1:20" ht="15" customHeight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v>1.9413333333333334</v>
      </c>
      <c r="G846" t="s">
        <v>8218</v>
      </c>
      <c r="H846" s="8">
        <v>36.628930817610062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t="s">
        <v>8329</v>
      </c>
      <c r="R846" s="15" t="s">
        <v>8331</v>
      </c>
      <c r="S846" s="15">
        <v>41944.207638888889</v>
      </c>
      <c r="T846" s="16">
        <f t="shared" si="13"/>
        <v>41905.684629629628</v>
      </c>
    </row>
    <row r="847" spans="1:20" ht="15" customHeight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v>1.203802</v>
      </c>
      <c r="G847" t="s">
        <v>8218</v>
      </c>
      <c r="H847" s="8">
        <v>34.005706214689269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t="s">
        <v>8329</v>
      </c>
      <c r="R847" s="15" t="s">
        <v>8331</v>
      </c>
      <c r="S847" s="15">
        <v>42618.165972222225</v>
      </c>
      <c r="T847" s="16">
        <f t="shared" si="13"/>
        <v>42578.205972222218</v>
      </c>
    </row>
    <row r="848" spans="1:20" ht="15" customHeight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v>1.2200090909090908</v>
      </c>
      <c r="G848" t="s">
        <v>8218</v>
      </c>
      <c r="H848" s="8">
        <v>28.553404255319148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t="s">
        <v>8329</v>
      </c>
      <c r="R848" s="15" t="s">
        <v>8331</v>
      </c>
      <c r="S848" s="15">
        <v>41708.583333333336</v>
      </c>
      <c r="T848" s="16">
        <f t="shared" si="13"/>
        <v>41694.391840277778</v>
      </c>
    </row>
    <row r="849" spans="1:20" ht="15" customHeight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v>1</v>
      </c>
      <c r="G849" t="s">
        <v>8218</v>
      </c>
      <c r="H849" s="8">
        <v>10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t="s">
        <v>8329</v>
      </c>
      <c r="R849" s="15" t="s">
        <v>8331</v>
      </c>
      <c r="S849" s="15">
        <v>42195.79833333334</v>
      </c>
      <c r="T849" s="16">
        <f t="shared" si="13"/>
        <v>42165.79833333334</v>
      </c>
    </row>
    <row r="850" spans="1:20" ht="15" customHeight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v>1</v>
      </c>
      <c r="G850" t="s">
        <v>8218</v>
      </c>
      <c r="H850" s="8">
        <v>18.75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t="s">
        <v>8329</v>
      </c>
      <c r="R850" s="15" t="s">
        <v>8331</v>
      </c>
      <c r="S850" s="15">
        <v>42108.792048611111</v>
      </c>
      <c r="T850" s="16">
        <f t="shared" si="13"/>
        <v>42078.792048611111</v>
      </c>
    </row>
    <row r="851" spans="1:20" ht="15" customHeight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v>1.1990000000000001</v>
      </c>
      <c r="G851" t="s">
        <v>8218</v>
      </c>
      <c r="H851" s="8">
        <v>41.704347826086959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t="s">
        <v>8329</v>
      </c>
      <c r="R851" s="15" t="s">
        <v>8331</v>
      </c>
      <c r="S851" s="15">
        <v>42079.107222222221</v>
      </c>
      <c r="T851" s="16">
        <f t="shared" si="13"/>
        <v>42051.148888888885</v>
      </c>
    </row>
    <row r="852" spans="1:20" ht="15" customHeight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v>1.55175</v>
      </c>
      <c r="G852" t="s">
        <v>8218</v>
      </c>
      <c r="H852" s="8">
        <v>46.669172932330824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t="s">
        <v>8329</v>
      </c>
      <c r="R852" s="15" t="s">
        <v>8331</v>
      </c>
      <c r="S852" s="15">
        <v>42485.207638888889</v>
      </c>
      <c r="T852" s="16">
        <f t="shared" si="13"/>
        <v>42452.827743055561</v>
      </c>
    </row>
    <row r="853" spans="1:20" ht="15" customHeight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v>1.3045</v>
      </c>
      <c r="G853" t="s">
        <v>8218</v>
      </c>
      <c r="H853" s="8">
        <v>37.271428571428572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t="s">
        <v>8329</v>
      </c>
      <c r="R853" s="15" t="s">
        <v>8331</v>
      </c>
      <c r="S853" s="15">
        <v>42582.822916666672</v>
      </c>
      <c r="T853" s="16">
        <f t="shared" si="13"/>
        <v>42522.880243055552</v>
      </c>
    </row>
    <row r="854" spans="1:20" ht="15" customHeight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v>1.0497142857142858</v>
      </c>
      <c r="G854" t="s">
        <v>8218</v>
      </c>
      <c r="H854" s="8">
        <v>59.258064516129032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t="s">
        <v>8329</v>
      </c>
      <c r="R854" s="15" t="s">
        <v>8331</v>
      </c>
      <c r="S854" s="15">
        <v>42667.875</v>
      </c>
      <c r="T854" s="16">
        <f t="shared" si="13"/>
        <v>42656.805497685185</v>
      </c>
    </row>
    <row r="855" spans="1:20" ht="15" customHeight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v>1</v>
      </c>
      <c r="G855" t="s">
        <v>8218</v>
      </c>
      <c r="H855" s="8">
        <v>30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t="s">
        <v>8329</v>
      </c>
      <c r="R855" s="15" t="s">
        <v>8331</v>
      </c>
      <c r="S855" s="15">
        <v>42051.832280092596</v>
      </c>
      <c r="T855" s="16">
        <f t="shared" si="13"/>
        <v>42021.832280092596</v>
      </c>
    </row>
    <row r="856" spans="1:20" ht="15" customHeight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v>1.1822050359712231</v>
      </c>
      <c r="G856" t="s">
        <v>8218</v>
      </c>
      <c r="H856" s="8">
        <v>65.8623246492986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t="s">
        <v>8329</v>
      </c>
      <c r="R856" s="15" t="s">
        <v>8331</v>
      </c>
      <c r="S856" s="15">
        <v>42732.212337962963</v>
      </c>
      <c r="T856" s="16">
        <f t="shared" si="13"/>
        <v>42702.212337962963</v>
      </c>
    </row>
    <row r="857" spans="1:20" ht="15" customHeight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v>1.0344827586206897</v>
      </c>
      <c r="G857" t="s">
        <v>8218</v>
      </c>
      <c r="H857" s="8">
        <v>31.914893617021278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t="s">
        <v>8329</v>
      </c>
      <c r="R857" s="15" t="s">
        <v>8331</v>
      </c>
      <c r="S857" s="15">
        <v>42575.125196759262</v>
      </c>
      <c r="T857" s="16">
        <f t="shared" si="13"/>
        <v>42545.125196759262</v>
      </c>
    </row>
    <row r="858" spans="1:20" ht="15" customHeight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v>2.1800000000000002</v>
      </c>
      <c r="G858" t="s">
        <v>8218</v>
      </c>
      <c r="H858" s="8">
        <v>19.464285714285715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t="s">
        <v>8329</v>
      </c>
      <c r="R858" s="15" t="s">
        <v>8331</v>
      </c>
      <c r="S858" s="15">
        <v>42668.791666666672</v>
      </c>
      <c r="T858" s="16">
        <f t="shared" si="13"/>
        <v>42609.311990740738</v>
      </c>
    </row>
    <row r="859" spans="1:20" ht="15" customHeight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v>1</v>
      </c>
      <c r="G859" t="s">
        <v>8218</v>
      </c>
      <c r="H859" s="8">
        <v>50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t="s">
        <v>8329</v>
      </c>
      <c r="R859" s="15" t="s">
        <v>8331</v>
      </c>
      <c r="S859" s="15">
        <v>42333.623043981483</v>
      </c>
      <c r="T859" s="16">
        <f t="shared" si="13"/>
        <v>42291.581377314811</v>
      </c>
    </row>
    <row r="860" spans="1:20" ht="15" customHeight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v>1.4400583333333332</v>
      </c>
      <c r="G860" t="s">
        <v>8218</v>
      </c>
      <c r="H860" s="8">
        <v>22.737763157894737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t="s">
        <v>8329</v>
      </c>
      <c r="R860" s="15" t="s">
        <v>8331</v>
      </c>
      <c r="S860" s="15">
        <v>42109.957638888889</v>
      </c>
      <c r="T860" s="16">
        <f t="shared" si="13"/>
        <v>42079.745578703703</v>
      </c>
    </row>
    <row r="861" spans="1:20" ht="15" customHeight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v>1.0467500000000001</v>
      </c>
      <c r="G861" t="s">
        <v>8218</v>
      </c>
      <c r="H861" s="8">
        <v>42.724489795918366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t="s">
        <v>8329</v>
      </c>
      <c r="R861" s="15" t="s">
        <v>8331</v>
      </c>
      <c r="S861" s="15">
        <v>42159</v>
      </c>
      <c r="T861" s="16">
        <f t="shared" si="13"/>
        <v>42128.820231481484</v>
      </c>
    </row>
    <row r="862" spans="1:20" ht="15" customHeight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v>0.18142857142857144</v>
      </c>
      <c r="G862" t="s">
        <v>8220</v>
      </c>
      <c r="H862" s="8">
        <v>52.916666666666664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t="s">
        <v>8329</v>
      </c>
      <c r="R862" s="15" t="s">
        <v>8332</v>
      </c>
      <c r="S862" s="15">
        <v>41600.524456018517</v>
      </c>
      <c r="T862" s="16">
        <f t="shared" si="13"/>
        <v>41570.482789351852</v>
      </c>
    </row>
    <row r="863" spans="1:20" ht="15" customHeight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v>2.2444444444444444E-2</v>
      </c>
      <c r="G863" t="s">
        <v>8220</v>
      </c>
      <c r="H863" s="8">
        <v>50.5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t="s">
        <v>8329</v>
      </c>
      <c r="R863" s="15" t="s">
        <v>8332</v>
      </c>
      <c r="S863" s="15">
        <v>42629.965324074074</v>
      </c>
      <c r="T863" s="16">
        <f t="shared" si="13"/>
        <v>42599.965324074074</v>
      </c>
    </row>
    <row r="864" spans="1:20" ht="15" customHeight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v>3.3999999999999998E-3</v>
      </c>
      <c r="G864" t="s">
        <v>8220</v>
      </c>
      <c r="H864" s="8">
        <v>42.5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t="s">
        <v>8329</v>
      </c>
      <c r="R864" s="15" t="s">
        <v>8332</v>
      </c>
      <c r="S864" s="15">
        <v>41589.596620370372</v>
      </c>
      <c r="T864" s="16">
        <f t="shared" si="13"/>
        <v>41559.5549537037</v>
      </c>
    </row>
    <row r="865" spans="1:20" ht="15" customHeight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v>4.4999999999999998E-2</v>
      </c>
      <c r="G865" t="s">
        <v>8220</v>
      </c>
      <c r="H865" s="8">
        <v>18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t="s">
        <v>8329</v>
      </c>
      <c r="R865" s="15" t="s">
        <v>8332</v>
      </c>
      <c r="S865" s="15">
        <v>40951.117662037039</v>
      </c>
      <c r="T865" s="16">
        <f t="shared" si="13"/>
        <v>40921.117662037039</v>
      </c>
    </row>
    <row r="866" spans="1:20" ht="15" customHeight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v>0.41538461538461541</v>
      </c>
      <c r="G866" t="s">
        <v>8220</v>
      </c>
      <c r="H866" s="8">
        <v>34.177215189873415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t="s">
        <v>8329</v>
      </c>
      <c r="R866" s="15" t="s">
        <v>8332</v>
      </c>
      <c r="S866" s="15">
        <v>41563.415972222225</v>
      </c>
      <c r="T866" s="16">
        <f t="shared" si="13"/>
        <v>41541.106921296298</v>
      </c>
    </row>
    <row r="867" spans="1:20" ht="15" customHeight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v>2.0454545454545454E-2</v>
      </c>
      <c r="G867" t="s">
        <v>8220</v>
      </c>
      <c r="H867" s="8">
        <v>22.5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t="s">
        <v>8329</v>
      </c>
      <c r="R867" s="15" t="s">
        <v>8332</v>
      </c>
      <c r="S867" s="15">
        <v>41290.77311342593</v>
      </c>
      <c r="T867" s="16">
        <f t="shared" si="13"/>
        <v>41230.77311342593</v>
      </c>
    </row>
    <row r="868" spans="1:20" ht="15" customHeight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v>0.18285714285714286</v>
      </c>
      <c r="G868" t="s">
        <v>8220</v>
      </c>
      <c r="H868" s="8">
        <v>58.18181818181818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t="s">
        <v>8329</v>
      </c>
      <c r="R868" s="15" t="s">
        <v>8332</v>
      </c>
      <c r="S868" s="15">
        <v>42063.631944444445</v>
      </c>
      <c r="T868" s="16">
        <f t="shared" si="13"/>
        <v>42025.637939814813</v>
      </c>
    </row>
    <row r="869" spans="1:20" ht="15" customHeight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v>0.2402</v>
      </c>
      <c r="G869" t="s">
        <v>8220</v>
      </c>
      <c r="H869" s="8">
        <v>109.18181818181819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t="s">
        <v>8329</v>
      </c>
      <c r="R869" s="15" t="s">
        <v>8332</v>
      </c>
      <c r="S869" s="15">
        <v>40148.207638888889</v>
      </c>
      <c r="T869" s="16">
        <f t="shared" si="13"/>
        <v>40088.105393518519</v>
      </c>
    </row>
    <row r="870" spans="1:20" ht="15" customHeight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v>1.1111111111111111E-3</v>
      </c>
      <c r="G870" t="s">
        <v>8220</v>
      </c>
      <c r="H870" s="8">
        <v>50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t="s">
        <v>8329</v>
      </c>
      <c r="R870" s="15" t="s">
        <v>8332</v>
      </c>
      <c r="S870" s="15">
        <v>41646.027754629627</v>
      </c>
      <c r="T870" s="16">
        <f t="shared" si="13"/>
        <v>41616.027754629627</v>
      </c>
    </row>
    <row r="871" spans="1:20" ht="15" customHeight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v>0.11818181818181818</v>
      </c>
      <c r="G871" t="s">
        <v>8220</v>
      </c>
      <c r="H871" s="8">
        <v>346.66666666666669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t="s">
        <v>8329</v>
      </c>
      <c r="R871" s="15" t="s">
        <v>8332</v>
      </c>
      <c r="S871" s="15">
        <v>41372.803900462961</v>
      </c>
      <c r="T871" s="16">
        <f t="shared" si="13"/>
        <v>41342.845567129632</v>
      </c>
    </row>
    <row r="872" spans="1:20" ht="15" customHeight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v>3.0999999999999999E-3</v>
      </c>
      <c r="G872" t="s">
        <v>8220</v>
      </c>
      <c r="H872" s="8">
        <v>12.4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t="s">
        <v>8329</v>
      </c>
      <c r="R872" s="15" t="s">
        <v>8332</v>
      </c>
      <c r="S872" s="15">
        <v>41518.022256944445</v>
      </c>
      <c r="T872" s="16">
        <f t="shared" si="13"/>
        <v>41488.022256944445</v>
      </c>
    </row>
    <row r="873" spans="1:20" ht="15" customHeight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v>5.4166666666666669E-2</v>
      </c>
      <c r="G873" t="s">
        <v>8220</v>
      </c>
      <c r="H873" s="8">
        <v>27.083333333333332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t="s">
        <v>8329</v>
      </c>
      <c r="R873" s="15" t="s">
        <v>8332</v>
      </c>
      <c r="S873" s="15">
        <v>41607.602951388886</v>
      </c>
      <c r="T873" s="16">
        <f t="shared" si="13"/>
        <v>41577.561284722222</v>
      </c>
    </row>
    <row r="874" spans="1:20" ht="15" customHeight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v>8.1250000000000003E-3</v>
      </c>
      <c r="G874" t="s">
        <v>8220</v>
      </c>
      <c r="H874" s="8">
        <v>32.5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t="s">
        <v>8329</v>
      </c>
      <c r="R874" s="15" t="s">
        <v>8332</v>
      </c>
      <c r="S874" s="15">
        <v>40612.825543981482</v>
      </c>
      <c r="T874" s="16">
        <f t="shared" si="13"/>
        <v>40567.825543981482</v>
      </c>
    </row>
    <row r="875" spans="1:20" ht="15" customHeight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v>1.2857142857142857E-2</v>
      </c>
      <c r="G875" t="s">
        <v>8220</v>
      </c>
      <c r="H875" s="8">
        <v>9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t="s">
        <v>8329</v>
      </c>
      <c r="R875" s="15" t="s">
        <v>8332</v>
      </c>
      <c r="S875" s="15">
        <v>41224.208796296298</v>
      </c>
      <c r="T875" s="16">
        <f t="shared" si="13"/>
        <v>41184.167129629634</v>
      </c>
    </row>
    <row r="876" spans="1:20" ht="15" customHeight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v>0.24333333333333335</v>
      </c>
      <c r="G876" t="s">
        <v>8220</v>
      </c>
      <c r="H876" s="8">
        <v>34.761904761904759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t="s">
        <v>8329</v>
      </c>
      <c r="R876" s="15" t="s">
        <v>8332</v>
      </c>
      <c r="S876" s="15">
        <v>41398.583726851852</v>
      </c>
      <c r="T876" s="16">
        <f t="shared" si="13"/>
        <v>41368.583726851852</v>
      </c>
    </row>
    <row r="877" spans="1:20" ht="15" customHeight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v>0</v>
      </c>
      <c r="G877" t="s">
        <v>8220</v>
      </c>
      <c r="H877" s="8" t="e">
        <v>#DIV/0!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t="s">
        <v>8329</v>
      </c>
      <c r="R877" s="15" t="s">
        <v>8332</v>
      </c>
      <c r="S877" s="15">
        <v>42268.723738425921</v>
      </c>
      <c r="T877" s="16">
        <f t="shared" si="13"/>
        <v>42248.723738425921</v>
      </c>
    </row>
    <row r="878" spans="1:20" ht="15" customHeight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v>0.40799492385786801</v>
      </c>
      <c r="G878" t="s">
        <v>8220</v>
      </c>
      <c r="H878" s="8">
        <v>28.577777777777779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t="s">
        <v>8329</v>
      </c>
      <c r="R878" s="15" t="s">
        <v>8332</v>
      </c>
      <c r="S878" s="15">
        <v>41309.496840277774</v>
      </c>
      <c r="T878" s="16">
        <f t="shared" si="13"/>
        <v>41276.496840277774</v>
      </c>
    </row>
    <row r="879" spans="1:20" ht="15" customHeight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v>0.67549999999999999</v>
      </c>
      <c r="G879" t="s">
        <v>8220</v>
      </c>
      <c r="H879" s="8">
        <v>46.586206896551722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t="s">
        <v>8329</v>
      </c>
      <c r="R879" s="15" t="s">
        <v>8332</v>
      </c>
      <c r="S879" s="15">
        <v>41627.788888888892</v>
      </c>
      <c r="T879" s="16">
        <f t="shared" si="13"/>
        <v>41597.788888888892</v>
      </c>
    </row>
    <row r="880" spans="1:20" ht="15" customHeight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v>1.2999999999999999E-2</v>
      </c>
      <c r="G880" t="s">
        <v>8220</v>
      </c>
      <c r="H880" s="8">
        <v>32.5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t="s">
        <v>8329</v>
      </c>
      <c r="R880" s="15" t="s">
        <v>8332</v>
      </c>
      <c r="S880" s="15">
        <v>40535.232916666668</v>
      </c>
      <c r="T880" s="16">
        <f t="shared" si="13"/>
        <v>40505.232916666668</v>
      </c>
    </row>
    <row r="881" spans="1:20" ht="15" customHeight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v>0.30666666666666664</v>
      </c>
      <c r="G881" t="s">
        <v>8220</v>
      </c>
      <c r="H881" s="8">
        <v>21.466666666666665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t="s">
        <v>8329</v>
      </c>
      <c r="R881" s="15" t="s">
        <v>8332</v>
      </c>
      <c r="S881" s="15">
        <v>41058.829918981479</v>
      </c>
      <c r="T881" s="16">
        <f t="shared" si="13"/>
        <v>41037.829918981479</v>
      </c>
    </row>
    <row r="882" spans="1:20" ht="15" customHeight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v>2.9894179894179893E-2</v>
      </c>
      <c r="G882" t="s">
        <v>8220</v>
      </c>
      <c r="H882" s="8">
        <v>14.125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t="s">
        <v>8329</v>
      </c>
      <c r="R882" s="15" t="s">
        <v>8333</v>
      </c>
      <c r="S882" s="15">
        <v>41212.32104166667</v>
      </c>
      <c r="T882" s="16">
        <f t="shared" si="13"/>
        <v>41179.32104166667</v>
      </c>
    </row>
    <row r="883" spans="1:20" ht="15" customHeight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v>8.0000000000000002E-3</v>
      </c>
      <c r="G883" t="s">
        <v>8220</v>
      </c>
      <c r="H883" s="8">
        <v>30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t="s">
        <v>8329</v>
      </c>
      <c r="R883" s="15" t="s">
        <v>8333</v>
      </c>
      <c r="S883" s="15">
        <v>40922.25099537037</v>
      </c>
      <c r="T883" s="16">
        <f t="shared" si="13"/>
        <v>40877.25099537037</v>
      </c>
    </row>
    <row r="884" spans="1:20" ht="15" customHeight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v>0.20133333333333334</v>
      </c>
      <c r="G884" t="s">
        <v>8220</v>
      </c>
      <c r="H884" s="8">
        <v>21.571428571428573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t="s">
        <v>8329</v>
      </c>
      <c r="R884" s="15" t="s">
        <v>8333</v>
      </c>
      <c r="S884" s="15">
        <v>40792.860532407409</v>
      </c>
      <c r="T884" s="16">
        <f t="shared" si="13"/>
        <v>40759.860532407409</v>
      </c>
    </row>
    <row r="885" spans="1:20" ht="15" customHeight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v>0.4002</v>
      </c>
      <c r="G885" t="s">
        <v>8220</v>
      </c>
      <c r="H885" s="8">
        <v>83.375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t="s">
        <v>8329</v>
      </c>
      <c r="R885" s="15" t="s">
        <v>8333</v>
      </c>
      <c r="S885" s="15">
        <v>42431.935590277775</v>
      </c>
      <c r="T885" s="16">
        <f t="shared" si="13"/>
        <v>42371.935590277775</v>
      </c>
    </row>
    <row r="886" spans="1:20" ht="15" customHeight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v>0.01</v>
      </c>
      <c r="G886" t="s">
        <v>8220</v>
      </c>
      <c r="H886" s="8">
        <v>10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t="s">
        <v>8329</v>
      </c>
      <c r="R886" s="15" t="s">
        <v>8333</v>
      </c>
      <c r="S886" s="15">
        <v>41041.104861111111</v>
      </c>
      <c r="T886" s="16">
        <f t="shared" si="13"/>
        <v>40981.802615740737</v>
      </c>
    </row>
    <row r="887" spans="1:20" ht="15" customHeight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v>0.75</v>
      </c>
      <c r="G887" t="s">
        <v>8220</v>
      </c>
      <c r="H887" s="8">
        <v>35.714285714285715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t="s">
        <v>8329</v>
      </c>
      <c r="R887" s="15" t="s">
        <v>8333</v>
      </c>
      <c r="S887" s="15">
        <v>42734.941099537042</v>
      </c>
      <c r="T887" s="16">
        <f t="shared" si="13"/>
        <v>42713.941099537042</v>
      </c>
    </row>
    <row r="888" spans="1:20" ht="15" customHeight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v>0.41</v>
      </c>
      <c r="G888" t="s">
        <v>8220</v>
      </c>
      <c r="H888" s="8">
        <v>29.285714285714285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t="s">
        <v>8329</v>
      </c>
      <c r="R888" s="15" t="s">
        <v>8333</v>
      </c>
      <c r="S888" s="15">
        <v>42628.870520833334</v>
      </c>
      <c r="T888" s="16">
        <f t="shared" si="13"/>
        <v>42603.870520833334</v>
      </c>
    </row>
    <row r="889" spans="1:20" ht="15" customHeight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v>0</v>
      </c>
      <c r="G889" t="s">
        <v>8220</v>
      </c>
      <c r="H889" s="8" t="e">
        <v>#DIV/0!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t="s">
        <v>8329</v>
      </c>
      <c r="R889" s="15" t="s">
        <v>8333</v>
      </c>
      <c r="S889" s="15">
        <v>41056.958969907406</v>
      </c>
      <c r="T889" s="16">
        <f t="shared" si="13"/>
        <v>41026.958969907406</v>
      </c>
    </row>
    <row r="890" spans="1:20" ht="15" customHeight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v>7.1999999999999995E-2</v>
      </c>
      <c r="G890" t="s">
        <v>8220</v>
      </c>
      <c r="H890" s="8">
        <v>18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t="s">
        <v>8329</v>
      </c>
      <c r="R890" s="15" t="s">
        <v>8333</v>
      </c>
      <c r="S890" s="15">
        <v>40787.25</v>
      </c>
      <c r="T890" s="16">
        <f t="shared" si="13"/>
        <v>40751.753298611111</v>
      </c>
    </row>
    <row r="891" spans="1:20" ht="15" customHeight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v>9.4412800000000005E-2</v>
      </c>
      <c r="G891" t="s">
        <v>8220</v>
      </c>
      <c r="H891" s="8">
        <v>73.760000000000005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t="s">
        <v>8329</v>
      </c>
      <c r="R891" s="15" t="s">
        <v>8333</v>
      </c>
      <c r="S891" s="15">
        <v>41917.784062500003</v>
      </c>
      <c r="T891" s="16">
        <f t="shared" si="13"/>
        <v>41887.784062500003</v>
      </c>
    </row>
    <row r="892" spans="1:20" ht="15" customHeight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v>4.1666666666666664E-2</v>
      </c>
      <c r="G892" t="s">
        <v>8220</v>
      </c>
      <c r="H892" s="8">
        <v>31.25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t="s">
        <v>8329</v>
      </c>
      <c r="R892" s="15" t="s">
        <v>8333</v>
      </c>
      <c r="S892" s="15">
        <v>41599.740497685183</v>
      </c>
      <c r="T892" s="16">
        <f t="shared" si="13"/>
        <v>41569.698831018519</v>
      </c>
    </row>
    <row r="893" spans="1:20" ht="15" customHeight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v>3.2500000000000001E-2</v>
      </c>
      <c r="G893" t="s">
        <v>8220</v>
      </c>
      <c r="H893" s="8">
        <v>28.888888888888889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t="s">
        <v>8329</v>
      </c>
      <c r="R893" s="15" t="s">
        <v>8333</v>
      </c>
      <c r="S893" s="15">
        <v>41872.031597222223</v>
      </c>
      <c r="T893" s="16">
        <f t="shared" si="13"/>
        <v>41842.031597222223</v>
      </c>
    </row>
    <row r="894" spans="1:20" ht="15" customHeight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v>0.40749999999999997</v>
      </c>
      <c r="G894" t="s">
        <v>8220</v>
      </c>
      <c r="H894" s="8">
        <v>143.8235294117647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t="s">
        <v>8329</v>
      </c>
      <c r="R894" s="15" t="s">
        <v>8333</v>
      </c>
      <c r="S894" s="15">
        <v>40391.166666666664</v>
      </c>
      <c r="T894" s="16">
        <f t="shared" si="13"/>
        <v>40304.20003472222</v>
      </c>
    </row>
    <row r="895" spans="1:20" ht="15" customHeight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v>0.1</v>
      </c>
      <c r="G895" t="s">
        <v>8220</v>
      </c>
      <c r="H895" s="8">
        <v>40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t="s">
        <v>8329</v>
      </c>
      <c r="R895" s="15" t="s">
        <v>8333</v>
      </c>
      <c r="S895" s="15">
        <v>42095.856053240743</v>
      </c>
      <c r="T895" s="16">
        <f t="shared" si="13"/>
        <v>42065.897719907407</v>
      </c>
    </row>
    <row r="896" spans="1:20" ht="15" customHeight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v>0.39169999999999999</v>
      </c>
      <c r="G896" t="s">
        <v>8220</v>
      </c>
      <c r="H896" s="8">
        <v>147.81132075471697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t="s">
        <v>8329</v>
      </c>
      <c r="R896" s="15" t="s">
        <v>8333</v>
      </c>
      <c r="S896" s="15">
        <v>42526.981597222228</v>
      </c>
      <c r="T896" s="16">
        <f t="shared" si="13"/>
        <v>42496.981597222228</v>
      </c>
    </row>
    <row r="897" spans="1:20" ht="15" customHeight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v>2.4375000000000001E-2</v>
      </c>
      <c r="G897" t="s">
        <v>8220</v>
      </c>
      <c r="H897" s="8">
        <v>27.857142857142858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t="s">
        <v>8329</v>
      </c>
      <c r="R897" s="15" t="s">
        <v>8333</v>
      </c>
      <c r="S897" s="15">
        <v>40476.127650462964</v>
      </c>
      <c r="T897" s="16">
        <f t="shared" si="13"/>
        <v>40431.127650462964</v>
      </c>
    </row>
    <row r="898" spans="1:20" ht="15" customHeight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v>0.4</v>
      </c>
      <c r="G898" t="s">
        <v>8220</v>
      </c>
      <c r="H898" s="8">
        <v>44.444444444444443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t="s">
        <v>8329</v>
      </c>
      <c r="R898" s="15" t="s">
        <v>8333</v>
      </c>
      <c r="S898" s="15">
        <v>42244.166666666672</v>
      </c>
      <c r="T898" s="16">
        <f t="shared" si="13"/>
        <v>42218.872986111113</v>
      </c>
    </row>
    <row r="899" spans="1:20" ht="15" customHeight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v>0</v>
      </c>
      <c r="G899" t="s">
        <v>8220</v>
      </c>
      <c r="H899" s="8" t="e">
        <v>#DIV/0!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t="s">
        <v>8329</v>
      </c>
      <c r="R899" s="15" t="s">
        <v>8333</v>
      </c>
      <c r="S899" s="15">
        <v>41241.730416666665</v>
      </c>
      <c r="T899" s="16">
        <f t="shared" ref="T899:T962" si="14">(((L899/60)/60)/24)+DATE(1970,1,1)</f>
        <v>41211.688750000001</v>
      </c>
    </row>
    <row r="900" spans="1:20" ht="15" customHeight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v>2.8000000000000001E-2</v>
      </c>
      <c r="G900" t="s">
        <v>8220</v>
      </c>
      <c r="H900" s="8">
        <v>35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t="s">
        <v>8329</v>
      </c>
      <c r="R900" s="15" t="s">
        <v>8333</v>
      </c>
      <c r="S900" s="15">
        <v>40923.758217592593</v>
      </c>
      <c r="T900" s="16">
        <f t="shared" si="14"/>
        <v>40878.758217592593</v>
      </c>
    </row>
    <row r="901" spans="1:20" ht="15" customHeight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v>0.37333333333333335</v>
      </c>
      <c r="G901" t="s">
        <v>8220</v>
      </c>
      <c r="H901" s="8">
        <v>35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t="s">
        <v>8329</v>
      </c>
      <c r="R901" s="15" t="s">
        <v>8333</v>
      </c>
      <c r="S901" s="15">
        <v>40691.099097222221</v>
      </c>
      <c r="T901" s="16">
        <f t="shared" si="14"/>
        <v>40646.099097222221</v>
      </c>
    </row>
    <row r="902" spans="1:20" ht="15" customHeight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v>4.1999999999999997E-3</v>
      </c>
      <c r="G902" t="s">
        <v>8220</v>
      </c>
      <c r="H902" s="8">
        <v>10.5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t="s">
        <v>8329</v>
      </c>
      <c r="R902" s="15" t="s">
        <v>8332</v>
      </c>
      <c r="S902" s="15">
        <v>42459.807893518519</v>
      </c>
      <c r="T902" s="16">
        <f t="shared" si="14"/>
        <v>42429.84956018519</v>
      </c>
    </row>
    <row r="903" spans="1:20" ht="15" customHeight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v>0</v>
      </c>
      <c r="G903" t="s">
        <v>8220</v>
      </c>
      <c r="H903" s="8" t="e">
        <v>#DIV/0!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t="s">
        <v>8329</v>
      </c>
      <c r="R903" s="15" t="s">
        <v>8332</v>
      </c>
      <c r="S903" s="15">
        <v>40337.799305555556</v>
      </c>
      <c r="T903" s="16">
        <f t="shared" si="14"/>
        <v>40291.81150462963</v>
      </c>
    </row>
    <row r="904" spans="1:20" ht="15" customHeight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v>3.0000000000000001E-3</v>
      </c>
      <c r="G904" t="s">
        <v>8220</v>
      </c>
      <c r="H904" s="8">
        <v>30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t="s">
        <v>8329</v>
      </c>
      <c r="R904" s="15" t="s">
        <v>8332</v>
      </c>
      <c r="S904" s="15">
        <v>41881.645833333336</v>
      </c>
      <c r="T904" s="16">
        <f t="shared" si="14"/>
        <v>41829.965532407405</v>
      </c>
    </row>
    <row r="905" spans="1:20" ht="15" customHeight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v>3.2000000000000001E-2</v>
      </c>
      <c r="G905" t="s">
        <v>8220</v>
      </c>
      <c r="H905" s="8">
        <v>40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t="s">
        <v>8329</v>
      </c>
      <c r="R905" s="15" t="s">
        <v>8332</v>
      </c>
      <c r="S905" s="15">
        <v>41175.100694444445</v>
      </c>
      <c r="T905" s="16">
        <f t="shared" si="14"/>
        <v>41149.796064814815</v>
      </c>
    </row>
    <row r="906" spans="1:20" ht="15" customHeight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v>3.0200000000000001E-3</v>
      </c>
      <c r="G906" t="s">
        <v>8220</v>
      </c>
      <c r="H906" s="8">
        <v>50.333333333333336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t="s">
        <v>8329</v>
      </c>
      <c r="R906" s="15" t="s">
        <v>8332</v>
      </c>
      <c r="S906" s="15">
        <v>42372.080289351856</v>
      </c>
      <c r="T906" s="16">
        <f t="shared" si="14"/>
        <v>42342.080289351856</v>
      </c>
    </row>
    <row r="907" spans="1:20" ht="15" customHeight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v>3.0153846153846153E-2</v>
      </c>
      <c r="G907" t="s">
        <v>8220</v>
      </c>
      <c r="H907" s="8">
        <v>32.666666666666664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t="s">
        <v>8329</v>
      </c>
      <c r="R907" s="15" t="s">
        <v>8332</v>
      </c>
      <c r="S907" s="15">
        <v>40567.239884259259</v>
      </c>
      <c r="T907" s="16">
        <f t="shared" si="14"/>
        <v>40507.239884259259</v>
      </c>
    </row>
    <row r="908" spans="1:20" ht="15" customHeight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v>0</v>
      </c>
      <c r="G908" t="s">
        <v>8220</v>
      </c>
      <c r="H908" s="8" t="e">
        <v>#DIV/0!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t="s">
        <v>8329</v>
      </c>
      <c r="R908" s="15" t="s">
        <v>8332</v>
      </c>
      <c r="S908" s="15">
        <v>41711.148032407407</v>
      </c>
      <c r="T908" s="16">
        <f t="shared" si="14"/>
        <v>41681.189699074072</v>
      </c>
    </row>
    <row r="909" spans="1:20" ht="15" customHeight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v>0</v>
      </c>
      <c r="G909" t="s">
        <v>8220</v>
      </c>
      <c r="H909" s="8" t="e">
        <v>#DIV/0!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t="s">
        <v>8329</v>
      </c>
      <c r="R909" s="15" t="s">
        <v>8332</v>
      </c>
      <c r="S909" s="15">
        <v>40797.192395833335</v>
      </c>
      <c r="T909" s="16">
        <f t="shared" si="14"/>
        <v>40767.192395833335</v>
      </c>
    </row>
    <row r="910" spans="1:20" ht="15" customHeight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v>0</v>
      </c>
      <c r="G910" t="s">
        <v>8220</v>
      </c>
      <c r="H910" s="8" t="e">
        <v>#DIV/0!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t="s">
        <v>8329</v>
      </c>
      <c r="R910" s="15" t="s">
        <v>8332</v>
      </c>
      <c r="S910" s="15">
        <v>40386.207638888889</v>
      </c>
      <c r="T910" s="16">
        <f t="shared" si="14"/>
        <v>40340.801562499997</v>
      </c>
    </row>
    <row r="911" spans="1:20" ht="15" customHeight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v>3.2500000000000001E-2</v>
      </c>
      <c r="G911" t="s">
        <v>8220</v>
      </c>
      <c r="H911" s="8">
        <v>65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t="s">
        <v>8329</v>
      </c>
      <c r="R911" s="15" t="s">
        <v>8332</v>
      </c>
      <c r="S911" s="15">
        <v>41113.166666666664</v>
      </c>
      <c r="T911" s="16">
        <f t="shared" si="14"/>
        <v>41081.69027777778</v>
      </c>
    </row>
    <row r="912" spans="1:20" ht="15" customHeight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v>0.22363636363636363</v>
      </c>
      <c r="G912" t="s">
        <v>8220</v>
      </c>
      <c r="H912" s="8">
        <v>24.6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t="s">
        <v>8329</v>
      </c>
      <c r="R912" s="15" t="s">
        <v>8332</v>
      </c>
      <c r="S912" s="15">
        <v>42797.545358796298</v>
      </c>
      <c r="T912" s="16">
        <f t="shared" si="14"/>
        <v>42737.545358796298</v>
      </c>
    </row>
    <row r="913" spans="1:20" ht="15" customHeight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v>0</v>
      </c>
      <c r="G913" t="s">
        <v>8220</v>
      </c>
      <c r="H913" s="8" t="e">
        <v>#DIV/0!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t="s">
        <v>8329</v>
      </c>
      <c r="R913" s="15" t="s">
        <v>8332</v>
      </c>
      <c r="S913" s="15">
        <v>41663.005150462966</v>
      </c>
      <c r="T913" s="16">
        <f t="shared" si="14"/>
        <v>41642.005150462966</v>
      </c>
    </row>
    <row r="914" spans="1:20" ht="15" customHeight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v>8.5714285714285719E-3</v>
      </c>
      <c r="G914" t="s">
        <v>8220</v>
      </c>
      <c r="H914" s="8">
        <v>15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t="s">
        <v>8329</v>
      </c>
      <c r="R914" s="15" t="s">
        <v>8332</v>
      </c>
      <c r="S914" s="15">
        <v>41254.151006944441</v>
      </c>
      <c r="T914" s="16">
        <f t="shared" si="14"/>
        <v>41194.109340277777</v>
      </c>
    </row>
    <row r="915" spans="1:20" ht="15" customHeight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v>6.6066666666666662E-2</v>
      </c>
      <c r="G915" t="s">
        <v>8220</v>
      </c>
      <c r="H915" s="8">
        <v>82.583333333333329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t="s">
        <v>8329</v>
      </c>
      <c r="R915" s="15" t="s">
        <v>8332</v>
      </c>
      <c r="S915" s="15">
        <v>41034.139108796298</v>
      </c>
      <c r="T915" s="16">
        <f t="shared" si="14"/>
        <v>41004.139108796298</v>
      </c>
    </row>
    <row r="916" spans="1:20" ht="15" customHeight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v>0</v>
      </c>
      <c r="G916" t="s">
        <v>8220</v>
      </c>
      <c r="H916" s="8" t="e">
        <v>#DIV/0!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t="s">
        <v>8329</v>
      </c>
      <c r="R916" s="15" t="s">
        <v>8332</v>
      </c>
      <c r="S916" s="15">
        <v>41146.763275462967</v>
      </c>
      <c r="T916" s="16">
        <f t="shared" si="14"/>
        <v>41116.763275462967</v>
      </c>
    </row>
    <row r="917" spans="1:20" ht="15" customHeight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v>5.7692307692307696E-2</v>
      </c>
      <c r="G917" t="s">
        <v>8220</v>
      </c>
      <c r="H917" s="8">
        <v>41.666666666666664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t="s">
        <v>8329</v>
      </c>
      <c r="R917" s="15" t="s">
        <v>8332</v>
      </c>
      <c r="S917" s="15">
        <v>40969.207638888889</v>
      </c>
      <c r="T917" s="16">
        <f t="shared" si="14"/>
        <v>40937.679560185185</v>
      </c>
    </row>
    <row r="918" spans="1:20" ht="15" customHeight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v>0</v>
      </c>
      <c r="G918" t="s">
        <v>8220</v>
      </c>
      <c r="H918" s="8" t="e">
        <v>#DIV/0!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t="s">
        <v>8329</v>
      </c>
      <c r="R918" s="15" t="s">
        <v>8332</v>
      </c>
      <c r="S918" s="15">
        <v>40473.208333333336</v>
      </c>
      <c r="T918" s="16">
        <f t="shared" si="14"/>
        <v>40434.853402777779</v>
      </c>
    </row>
    <row r="919" spans="1:20" ht="15" customHeight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v>6.0000000000000001E-3</v>
      </c>
      <c r="G919" t="s">
        <v>8220</v>
      </c>
      <c r="H919" s="8">
        <v>30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t="s">
        <v>8329</v>
      </c>
      <c r="R919" s="15" t="s">
        <v>8332</v>
      </c>
      <c r="S919" s="15">
        <v>41834.104166666664</v>
      </c>
      <c r="T919" s="16">
        <f t="shared" si="14"/>
        <v>41802.94363425926</v>
      </c>
    </row>
    <row r="920" spans="1:20" ht="15" customHeight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v>5.0256410256410255E-2</v>
      </c>
      <c r="G920" t="s">
        <v>8220</v>
      </c>
      <c r="H920" s="8">
        <v>19.600000000000001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t="s">
        <v>8329</v>
      </c>
      <c r="R920" s="15" t="s">
        <v>8332</v>
      </c>
      <c r="S920" s="15">
        <v>41974.957881944443</v>
      </c>
      <c r="T920" s="16">
        <f t="shared" si="14"/>
        <v>41944.916215277779</v>
      </c>
    </row>
    <row r="921" spans="1:20" ht="15" customHeight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v>5.0000000000000001E-3</v>
      </c>
      <c r="G921" t="s">
        <v>8220</v>
      </c>
      <c r="H921" s="8">
        <v>100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t="s">
        <v>8329</v>
      </c>
      <c r="R921" s="15" t="s">
        <v>8332</v>
      </c>
      <c r="S921" s="15">
        <v>41262.641724537039</v>
      </c>
      <c r="T921" s="16">
        <f t="shared" si="14"/>
        <v>41227.641724537039</v>
      </c>
    </row>
    <row r="922" spans="1:20" ht="15" customHeight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v>0</v>
      </c>
      <c r="G922" t="s">
        <v>8220</v>
      </c>
      <c r="H922" s="8" t="e">
        <v>#DIV/0!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t="s">
        <v>8329</v>
      </c>
      <c r="R922" s="15" t="s">
        <v>8332</v>
      </c>
      <c r="S922" s="15">
        <v>41592.713217592594</v>
      </c>
      <c r="T922" s="16">
        <f t="shared" si="14"/>
        <v>41562.67155092593</v>
      </c>
    </row>
    <row r="923" spans="1:20" ht="15" customHeight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v>0.309</v>
      </c>
      <c r="G923" t="s">
        <v>8220</v>
      </c>
      <c r="H923" s="8">
        <v>231.75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t="s">
        <v>8329</v>
      </c>
      <c r="R923" s="15" t="s">
        <v>8332</v>
      </c>
      <c r="S923" s="15">
        <v>40889.212685185186</v>
      </c>
      <c r="T923" s="16">
        <f t="shared" si="14"/>
        <v>40847.171018518515</v>
      </c>
    </row>
    <row r="924" spans="1:20" ht="15" customHeight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v>0.21037037037037037</v>
      </c>
      <c r="G924" t="s">
        <v>8220</v>
      </c>
      <c r="H924" s="8">
        <v>189.33333333333334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t="s">
        <v>8329</v>
      </c>
      <c r="R924" s="15" t="s">
        <v>8332</v>
      </c>
      <c r="S924" s="15">
        <v>41913.530011574076</v>
      </c>
      <c r="T924" s="16">
        <f t="shared" si="14"/>
        <v>41878.530011574076</v>
      </c>
    </row>
    <row r="925" spans="1:20" ht="15" customHeight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v>2.1999999999999999E-2</v>
      </c>
      <c r="G925" t="s">
        <v>8220</v>
      </c>
      <c r="H925" s="8">
        <v>55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t="s">
        <v>8329</v>
      </c>
      <c r="R925" s="15" t="s">
        <v>8332</v>
      </c>
      <c r="S925" s="15">
        <v>41965.001423611116</v>
      </c>
      <c r="T925" s="16">
        <f t="shared" si="14"/>
        <v>41934.959756944445</v>
      </c>
    </row>
    <row r="926" spans="1:20" ht="15" customHeight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v>0.109</v>
      </c>
      <c r="G926" t="s">
        <v>8220</v>
      </c>
      <c r="H926" s="8">
        <v>21.8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t="s">
        <v>8329</v>
      </c>
      <c r="R926" s="15" t="s">
        <v>8332</v>
      </c>
      <c r="S926" s="15">
        <v>41318.942928240744</v>
      </c>
      <c r="T926" s="16">
        <f t="shared" si="14"/>
        <v>41288.942928240744</v>
      </c>
    </row>
    <row r="927" spans="1:20" ht="15" customHeight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v>2.6666666666666668E-2</v>
      </c>
      <c r="G927" t="s">
        <v>8220</v>
      </c>
      <c r="H927" s="8">
        <v>32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t="s">
        <v>8329</v>
      </c>
      <c r="R927" s="15" t="s">
        <v>8332</v>
      </c>
      <c r="S927" s="15">
        <v>41605.922581018516</v>
      </c>
      <c r="T927" s="16">
        <f t="shared" si="14"/>
        <v>41575.880914351852</v>
      </c>
    </row>
    <row r="928" spans="1:20" ht="15" customHeight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v>0</v>
      </c>
      <c r="G928" t="s">
        <v>8220</v>
      </c>
      <c r="H928" s="8" t="e">
        <v>#DIV/0!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t="s">
        <v>8329</v>
      </c>
      <c r="R928" s="15" t="s">
        <v>8332</v>
      </c>
      <c r="S928" s="15">
        <v>40367.944444444445</v>
      </c>
      <c r="T928" s="16">
        <f t="shared" si="14"/>
        <v>40338.02002314815</v>
      </c>
    </row>
    <row r="929" spans="1:20" ht="15" customHeight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v>0</v>
      </c>
      <c r="G929" t="s">
        <v>8220</v>
      </c>
      <c r="H929" s="8" t="e">
        <v>#DIV/0!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t="s">
        <v>8329</v>
      </c>
      <c r="R929" s="15" t="s">
        <v>8332</v>
      </c>
      <c r="S929" s="15">
        <v>41043.822858796295</v>
      </c>
      <c r="T929" s="16">
        <f t="shared" si="14"/>
        <v>41013.822858796295</v>
      </c>
    </row>
    <row r="930" spans="1:20" ht="15" customHeight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v>0.10862068965517241</v>
      </c>
      <c r="G930" t="s">
        <v>8220</v>
      </c>
      <c r="H930" s="8">
        <v>56.25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t="s">
        <v>8329</v>
      </c>
      <c r="R930" s="15" t="s">
        <v>8332</v>
      </c>
      <c r="S930" s="15">
        <v>41231</v>
      </c>
      <c r="T930" s="16">
        <f t="shared" si="14"/>
        <v>41180.86241898148</v>
      </c>
    </row>
    <row r="931" spans="1:20" ht="15" customHeight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v>0</v>
      </c>
      <c r="G931" t="s">
        <v>8220</v>
      </c>
      <c r="H931" s="8" t="e">
        <v>#DIV/0!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t="s">
        <v>8329</v>
      </c>
      <c r="R931" s="15" t="s">
        <v>8332</v>
      </c>
      <c r="S931" s="15">
        <v>41008.196400462963</v>
      </c>
      <c r="T931" s="16">
        <f t="shared" si="14"/>
        <v>40978.238067129627</v>
      </c>
    </row>
    <row r="932" spans="1:20" ht="15" customHeight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v>0.38333333333333336</v>
      </c>
      <c r="G932" t="s">
        <v>8220</v>
      </c>
      <c r="H932" s="8">
        <v>69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t="s">
        <v>8329</v>
      </c>
      <c r="R932" s="15" t="s">
        <v>8332</v>
      </c>
      <c r="S932" s="15">
        <v>40354.897222222222</v>
      </c>
      <c r="T932" s="16">
        <f t="shared" si="14"/>
        <v>40312.915578703702</v>
      </c>
    </row>
    <row r="933" spans="1:20" ht="15" customHeight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v>6.5500000000000003E-2</v>
      </c>
      <c r="G933" t="s">
        <v>8220</v>
      </c>
      <c r="H933" s="8">
        <v>18.714285714285715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t="s">
        <v>8329</v>
      </c>
      <c r="R933" s="15" t="s">
        <v>8332</v>
      </c>
      <c r="S933" s="15">
        <v>41714.916666666664</v>
      </c>
      <c r="T933" s="16">
        <f t="shared" si="14"/>
        <v>41680.359976851854</v>
      </c>
    </row>
    <row r="934" spans="1:20" ht="15" customHeight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v>0.14536842105263159</v>
      </c>
      <c r="G934" t="s">
        <v>8220</v>
      </c>
      <c r="H934" s="8">
        <v>46.033333333333331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t="s">
        <v>8329</v>
      </c>
      <c r="R934" s="15" t="s">
        <v>8332</v>
      </c>
      <c r="S934" s="15">
        <v>41355.927604166667</v>
      </c>
      <c r="T934" s="16">
        <f t="shared" si="14"/>
        <v>41310.969270833331</v>
      </c>
    </row>
    <row r="935" spans="1:20" ht="15" customHeight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v>0.06</v>
      </c>
      <c r="G935" t="s">
        <v>8220</v>
      </c>
      <c r="H935" s="8">
        <v>60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t="s">
        <v>8329</v>
      </c>
      <c r="R935" s="15" t="s">
        <v>8332</v>
      </c>
      <c r="S935" s="15">
        <v>41771.169085648151</v>
      </c>
      <c r="T935" s="16">
        <f t="shared" si="14"/>
        <v>41711.169085648151</v>
      </c>
    </row>
    <row r="936" spans="1:20" ht="15" customHeight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v>0.30399999999999999</v>
      </c>
      <c r="G936" t="s">
        <v>8220</v>
      </c>
      <c r="H936" s="8">
        <v>50.666666666666664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t="s">
        <v>8329</v>
      </c>
      <c r="R936" s="15" t="s">
        <v>8332</v>
      </c>
      <c r="S936" s="15">
        <v>41763.25</v>
      </c>
      <c r="T936" s="16">
        <f t="shared" si="14"/>
        <v>41733.737083333333</v>
      </c>
    </row>
    <row r="937" spans="1:20" ht="15" customHeight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v>1.4285714285714285E-2</v>
      </c>
      <c r="G937" t="s">
        <v>8220</v>
      </c>
      <c r="H937" s="8">
        <v>25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t="s">
        <v>8329</v>
      </c>
      <c r="R937" s="15" t="s">
        <v>8332</v>
      </c>
      <c r="S937" s="15">
        <v>42398.333668981482</v>
      </c>
      <c r="T937" s="16">
        <f t="shared" si="14"/>
        <v>42368.333668981482</v>
      </c>
    </row>
    <row r="938" spans="1:20" ht="15" customHeight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v>0</v>
      </c>
      <c r="G938" t="s">
        <v>8220</v>
      </c>
      <c r="H938" s="8" t="e">
        <v>#DIV/0!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t="s">
        <v>8329</v>
      </c>
      <c r="R938" s="15" t="s">
        <v>8332</v>
      </c>
      <c r="S938" s="15">
        <v>40926.833333333336</v>
      </c>
      <c r="T938" s="16">
        <f t="shared" si="14"/>
        <v>40883.024178240739</v>
      </c>
    </row>
    <row r="939" spans="1:20" ht="15" customHeight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v>1.1428571428571429E-2</v>
      </c>
      <c r="G939" t="s">
        <v>8220</v>
      </c>
      <c r="H939" s="8">
        <v>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t="s">
        <v>8329</v>
      </c>
      <c r="R939" s="15" t="s">
        <v>8332</v>
      </c>
      <c r="S939" s="15">
        <v>41581.839780092596</v>
      </c>
      <c r="T939" s="16">
        <f t="shared" si="14"/>
        <v>41551.798113425924</v>
      </c>
    </row>
    <row r="940" spans="1:20" ht="15" customHeight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v>3.5714285714285713E-3</v>
      </c>
      <c r="G940" t="s">
        <v>8220</v>
      </c>
      <c r="H940" s="8">
        <v>25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t="s">
        <v>8329</v>
      </c>
      <c r="R940" s="15" t="s">
        <v>8332</v>
      </c>
      <c r="S940" s="15">
        <v>41154.479722222226</v>
      </c>
      <c r="T940" s="16">
        <f t="shared" si="14"/>
        <v>41124.479722222226</v>
      </c>
    </row>
    <row r="941" spans="1:20" ht="15" customHeight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v>1.4545454545454545E-2</v>
      </c>
      <c r="G941" t="s">
        <v>8220</v>
      </c>
      <c r="H941" s="8">
        <v>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t="s">
        <v>8329</v>
      </c>
      <c r="R941" s="15" t="s">
        <v>8332</v>
      </c>
      <c r="S941" s="15">
        <v>41455.831944444442</v>
      </c>
      <c r="T941" s="16">
        <f t="shared" si="14"/>
        <v>41416.763171296298</v>
      </c>
    </row>
    <row r="942" spans="1:20" ht="15" customHeight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v>0.17155555555555554</v>
      </c>
      <c r="G942" t="s">
        <v>8220</v>
      </c>
      <c r="H942" s="8">
        <v>110.28571428571429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t="s">
        <v>8323</v>
      </c>
      <c r="R942" s="15" t="s">
        <v>8325</v>
      </c>
      <c r="S942" s="15">
        <v>42227.008402777778</v>
      </c>
      <c r="T942" s="16">
        <f t="shared" si="14"/>
        <v>42182.008402777778</v>
      </c>
    </row>
    <row r="943" spans="1:20" ht="15" customHeight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v>2.3220000000000001E-2</v>
      </c>
      <c r="G943" t="s">
        <v>8220</v>
      </c>
      <c r="H943" s="8">
        <v>37.451612903225808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t="s">
        <v>8323</v>
      </c>
      <c r="R943" s="15" t="s">
        <v>8325</v>
      </c>
      <c r="S943" s="15">
        <v>42776.096585648149</v>
      </c>
      <c r="T943" s="16">
        <f t="shared" si="14"/>
        <v>42746.096585648149</v>
      </c>
    </row>
    <row r="944" spans="1:20" ht="15" customHeight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v>8.9066666666666669E-2</v>
      </c>
      <c r="G944" t="s">
        <v>8220</v>
      </c>
      <c r="H944" s="8">
        <v>41.75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t="s">
        <v>8323</v>
      </c>
      <c r="R944" s="15" t="s">
        <v>8325</v>
      </c>
      <c r="S944" s="15">
        <v>42418.843287037031</v>
      </c>
      <c r="T944" s="16">
        <f t="shared" si="14"/>
        <v>42382.843287037031</v>
      </c>
    </row>
    <row r="945" spans="1:20" ht="15" customHeight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v>9.633333333333334E-2</v>
      </c>
      <c r="G945" t="s">
        <v>8220</v>
      </c>
      <c r="H945" s="8">
        <v>24.083333333333332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t="s">
        <v>8323</v>
      </c>
      <c r="R945" s="15" t="s">
        <v>8325</v>
      </c>
      <c r="S945" s="15">
        <v>42703.709548611107</v>
      </c>
      <c r="T945" s="16">
        <f t="shared" si="14"/>
        <v>42673.66788194445</v>
      </c>
    </row>
    <row r="946" spans="1:20" ht="15" customHeight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v>0.13325999999999999</v>
      </c>
      <c r="G946" t="s">
        <v>8220</v>
      </c>
      <c r="H946" s="8">
        <v>69.40625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t="s">
        <v>8323</v>
      </c>
      <c r="R946" s="15" t="s">
        <v>8325</v>
      </c>
      <c r="S946" s="15">
        <v>42478.583333333328</v>
      </c>
      <c r="T946" s="16">
        <f t="shared" si="14"/>
        <v>42444.583912037036</v>
      </c>
    </row>
    <row r="947" spans="1:20" ht="15" customHeight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v>2.4840000000000001E-2</v>
      </c>
      <c r="G947" t="s">
        <v>8220</v>
      </c>
      <c r="H947" s="8">
        <v>155.25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t="s">
        <v>8323</v>
      </c>
      <c r="R947" s="15" t="s">
        <v>8325</v>
      </c>
      <c r="S947" s="15">
        <v>42784.999305555553</v>
      </c>
      <c r="T947" s="16">
        <f t="shared" si="14"/>
        <v>42732.872986111113</v>
      </c>
    </row>
    <row r="948" spans="1:20" ht="15" customHeight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v>1.9066666666666666E-2</v>
      </c>
      <c r="G948" t="s">
        <v>8220</v>
      </c>
      <c r="H948" s="8">
        <v>57.2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t="s">
        <v>8323</v>
      </c>
      <c r="R948" s="15" t="s">
        <v>8325</v>
      </c>
      <c r="S948" s="15">
        <v>42622.750555555554</v>
      </c>
      <c r="T948" s="16">
        <f t="shared" si="14"/>
        <v>42592.750555555554</v>
      </c>
    </row>
    <row r="949" spans="1:20" ht="15" customHeight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v>0</v>
      </c>
      <c r="G949" t="s">
        <v>8220</v>
      </c>
      <c r="H949" s="8" t="e">
        <v>#DIV/0!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t="s">
        <v>8323</v>
      </c>
      <c r="R949" s="15" t="s">
        <v>8325</v>
      </c>
      <c r="S949" s="15">
        <v>42551.781319444446</v>
      </c>
      <c r="T949" s="16">
        <f t="shared" si="14"/>
        <v>42491.781319444446</v>
      </c>
    </row>
    <row r="950" spans="1:20" ht="15" customHeight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v>0.12</v>
      </c>
      <c r="G950" t="s">
        <v>8220</v>
      </c>
      <c r="H950" s="8">
        <v>60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t="s">
        <v>8323</v>
      </c>
      <c r="R950" s="15" t="s">
        <v>8325</v>
      </c>
      <c r="S950" s="15">
        <v>42441.828287037039</v>
      </c>
      <c r="T950" s="16">
        <f t="shared" si="14"/>
        <v>42411.828287037039</v>
      </c>
    </row>
    <row r="951" spans="1:20" ht="15" customHeight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v>1.3650000000000001E-2</v>
      </c>
      <c r="G951" t="s">
        <v>8220</v>
      </c>
      <c r="H951" s="8">
        <v>39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t="s">
        <v>8323</v>
      </c>
      <c r="R951" s="15" t="s">
        <v>8325</v>
      </c>
      <c r="S951" s="15">
        <v>42421.043703703705</v>
      </c>
      <c r="T951" s="16">
        <f t="shared" si="14"/>
        <v>42361.043703703705</v>
      </c>
    </row>
    <row r="952" spans="1:20" ht="15" customHeight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v>0.28039999999999998</v>
      </c>
      <c r="G952" t="s">
        <v>8220</v>
      </c>
      <c r="H952" s="8">
        <v>58.416666666666664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t="s">
        <v>8323</v>
      </c>
      <c r="R952" s="15" t="s">
        <v>8325</v>
      </c>
      <c r="S952" s="15">
        <v>42386.750706018516</v>
      </c>
      <c r="T952" s="16">
        <f t="shared" si="14"/>
        <v>42356.750706018516</v>
      </c>
    </row>
    <row r="953" spans="1:20" ht="15" customHeight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v>0.38390000000000002</v>
      </c>
      <c r="G953" t="s">
        <v>8220</v>
      </c>
      <c r="H953" s="8">
        <v>158.63636363636363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t="s">
        <v>8323</v>
      </c>
      <c r="R953" s="15" t="s">
        <v>8325</v>
      </c>
      <c r="S953" s="15">
        <v>42525.653611111105</v>
      </c>
      <c r="T953" s="16">
        <f t="shared" si="14"/>
        <v>42480.653611111105</v>
      </c>
    </row>
    <row r="954" spans="1:20" ht="15" customHeight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v>0.39942857142857141</v>
      </c>
      <c r="G954" t="s">
        <v>8220</v>
      </c>
      <c r="H954" s="8">
        <v>99.857142857142861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t="s">
        <v>8323</v>
      </c>
      <c r="R954" s="15" t="s">
        <v>8325</v>
      </c>
      <c r="S954" s="15">
        <v>42692.655231481483</v>
      </c>
      <c r="T954" s="16">
        <f t="shared" si="14"/>
        <v>42662.613564814819</v>
      </c>
    </row>
    <row r="955" spans="1:20" ht="15" customHeight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v>8.3999999999999995E-3</v>
      </c>
      <c r="G955" t="s">
        <v>8220</v>
      </c>
      <c r="H955" s="8">
        <v>25.2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t="s">
        <v>8323</v>
      </c>
      <c r="R955" s="15" t="s">
        <v>8325</v>
      </c>
      <c r="S955" s="15">
        <v>42029.164340277777</v>
      </c>
      <c r="T955" s="16">
        <f t="shared" si="14"/>
        <v>41999.164340277777</v>
      </c>
    </row>
    <row r="956" spans="1:20" ht="15" customHeight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v>0.43406666666666666</v>
      </c>
      <c r="G956" t="s">
        <v>8220</v>
      </c>
      <c r="H956" s="8">
        <v>89.191780821917803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t="s">
        <v>8323</v>
      </c>
      <c r="R956" s="15" t="s">
        <v>8325</v>
      </c>
      <c r="S956" s="15">
        <v>42236.833784722221</v>
      </c>
      <c r="T956" s="16">
        <f t="shared" si="14"/>
        <v>42194.833784722221</v>
      </c>
    </row>
    <row r="957" spans="1:20" ht="15" customHeight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v>5.6613333333333335E-2</v>
      </c>
      <c r="G957" t="s">
        <v>8220</v>
      </c>
      <c r="H957" s="8">
        <v>182.6236559139785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t="s">
        <v>8323</v>
      </c>
      <c r="R957" s="15" t="s">
        <v>8325</v>
      </c>
      <c r="S957" s="15">
        <v>42626.295138888891</v>
      </c>
      <c r="T957" s="16">
        <f t="shared" si="14"/>
        <v>42586.295138888891</v>
      </c>
    </row>
    <row r="958" spans="1:20" ht="15" customHeight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v>1.7219999999999999E-2</v>
      </c>
      <c r="G958" t="s">
        <v>8220</v>
      </c>
      <c r="H958" s="8">
        <v>50.647058823529413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t="s">
        <v>8323</v>
      </c>
      <c r="R958" s="15" t="s">
        <v>8325</v>
      </c>
      <c r="S958" s="15">
        <v>42120.872210648144</v>
      </c>
      <c r="T958" s="16">
        <f t="shared" si="14"/>
        <v>42060.913877314815</v>
      </c>
    </row>
    <row r="959" spans="1:20" ht="15" customHeight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v>1.9416666666666665E-2</v>
      </c>
      <c r="G959" t="s">
        <v>8220</v>
      </c>
      <c r="H959" s="8">
        <v>33.285714285714285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t="s">
        <v>8323</v>
      </c>
      <c r="R959" s="15" t="s">
        <v>8325</v>
      </c>
      <c r="S959" s="15">
        <v>42691.594131944439</v>
      </c>
      <c r="T959" s="16">
        <f t="shared" si="14"/>
        <v>42660.552465277782</v>
      </c>
    </row>
    <row r="960" spans="1:20" ht="15" customHeight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v>0.11328275684711328</v>
      </c>
      <c r="G960" t="s">
        <v>8220</v>
      </c>
      <c r="H960" s="8">
        <v>51.823529411764703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t="s">
        <v>8323</v>
      </c>
      <c r="R960" s="15" t="s">
        <v>8325</v>
      </c>
      <c r="S960" s="15">
        <v>42104.207638888889</v>
      </c>
      <c r="T960" s="16">
        <f t="shared" si="14"/>
        <v>42082.802812499998</v>
      </c>
    </row>
    <row r="961" spans="1:20" ht="15" customHeight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v>0.3886</v>
      </c>
      <c r="G961" t="s">
        <v>8220</v>
      </c>
      <c r="H961" s="8">
        <v>113.62573099415205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t="s">
        <v>8323</v>
      </c>
      <c r="R961" s="15" t="s">
        <v>8325</v>
      </c>
      <c r="S961" s="15">
        <v>42023.174363425926</v>
      </c>
      <c r="T961" s="16">
        <f t="shared" si="14"/>
        <v>41993.174363425926</v>
      </c>
    </row>
    <row r="962" spans="1:20" ht="15" customHeight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v>0.46100628930817611</v>
      </c>
      <c r="G962" t="s">
        <v>8220</v>
      </c>
      <c r="H962" s="8">
        <v>136.46276595744681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t="s">
        <v>8323</v>
      </c>
      <c r="R962" s="15" t="s">
        <v>8325</v>
      </c>
      <c r="S962" s="15">
        <v>42808.585127314815</v>
      </c>
      <c r="T962" s="16">
        <f t="shared" si="14"/>
        <v>42766.626793981486</v>
      </c>
    </row>
    <row r="963" spans="1:20" ht="15" customHeight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v>0.42188421052631581</v>
      </c>
      <c r="G963" t="s">
        <v>8220</v>
      </c>
      <c r="H963" s="8">
        <v>364.35454545454547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t="s">
        <v>8323</v>
      </c>
      <c r="R963" s="15" t="s">
        <v>8325</v>
      </c>
      <c r="S963" s="15">
        <v>42786.791666666672</v>
      </c>
      <c r="T963" s="16">
        <f t="shared" ref="T963:T1026" si="15">(((L963/60)/60)/24)+DATE(1970,1,1)</f>
        <v>42740.693692129629</v>
      </c>
    </row>
    <row r="964" spans="1:20" ht="15" customHeight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v>0.2848</v>
      </c>
      <c r="G964" t="s">
        <v>8220</v>
      </c>
      <c r="H964" s="8">
        <v>19.243243243243242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t="s">
        <v>8323</v>
      </c>
      <c r="R964" s="15" t="s">
        <v>8325</v>
      </c>
      <c r="S964" s="15">
        <v>42411.712418981479</v>
      </c>
      <c r="T964" s="16">
        <f t="shared" si="15"/>
        <v>42373.712418981479</v>
      </c>
    </row>
    <row r="965" spans="1:20" ht="15" customHeight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v>1.0771428571428571E-2</v>
      </c>
      <c r="G965" t="s">
        <v>8220</v>
      </c>
      <c r="H965" s="8">
        <v>41.888888888888886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t="s">
        <v>8323</v>
      </c>
      <c r="R965" s="15" t="s">
        <v>8325</v>
      </c>
      <c r="S965" s="15">
        <v>42660.635636574079</v>
      </c>
      <c r="T965" s="16">
        <f t="shared" si="15"/>
        <v>42625.635636574079</v>
      </c>
    </row>
    <row r="966" spans="1:20" ht="15" customHeight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v>7.9909090909090902E-3</v>
      </c>
      <c r="G966" t="s">
        <v>8220</v>
      </c>
      <c r="H966" s="8">
        <v>30.310344827586206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t="s">
        <v>8323</v>
      </c>
      <c r="R966" s="15" t="s">
        <v>8325</v>
      </c>
      <c r="S966" s="15">
        <v>42248.628692129627</v>
      </c>
      <c r="T966" s="16">
        <f t="shared" si="15"/>
        <v>42208.628692129627</v>
      </c>
    </row>
    <row r="967" spans="1:20" ht="15" customHeight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v>1.192E-2</v>
      </c>
      <c r="G967" t="s">
        <v>8220</v>
      </c>
      <c r="H967" s="8">
        <v>49.666666666666664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t="s">
        <v>8323</v>
      </c>
      <c r="R967" s="15" t="s">
        <v>8325</v>
      </c>
      <c r="S967" s="15">
        <v>42669.165972222225</v>
      </c>
      <c r="T967" s="16">
        <f t="shared" si="15"/>
        <v>42637.016736111109</v>
      </c>
    </row>
    <row r="968" spans="1:20" ht="15" customHeight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v>0.14799999999999999</v>
      </c>
      <c r="G968" t="s">
        <v>8220</v>
      </c>
      <c r="H968" s="8">
        <v>59.2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t="s">
        <v>8323</v>
      </c>
      <c r="R968" s="15" t="s">
        <v>8325</v>
      </c>
      <c r="S968" s="15">
        <v>42649.635787037041</v>
      </c>
      <c r="T968" s="16">
        <f t="shared" si="15"/>
        <v>42619.635787037041</v>
      </c>
    </row>
    <row r="969" spans="1:20" ht="15" customHeight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v>0.17810000000000001</v>
      </c>
      <c r="G969" t="s">
        <v>8220</v>
      </c>
      <c r="H969" s="8">
        <v>43.97530864197531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t="s">
        <v>8323</v>
      </c>
      <c r="R969" s="15" t="s">
        <v>8325</v>
      </c>
      <c r="S969" s="15">
        <v>42482.21266203704</v>
      </c>
      <c r="T969" s="16">
        <f t="shared" si="15"/>
        <v>42422.254328703704</v>
      </c>
    </row>
    <row r="970" spans="1:20" ht="15" customHeight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v>1.325E-2</v>
      </c>
      <c r="G970" t="s">
        <v>8220</v>
      </c>
      <c r="H970" s="8">
        <v>26.5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t="s">
        <v>8323</v>
      </c>
      <c r="R970" s="15" t="s">
        <v>8325</v>
      </c>
      <c r="S970" s="15">
        <v>41866.847615740742</v>
      </c>
      <c r="T970" s="16">
        <f t="shared" si="15"/>
        <v>41836.847615740742</v>
      </c>
    </row>
    <row r="971" spans="1:20" ht="15" customHeight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v>0.46666666666666667</v>
      </c>
      <c r="G971" t="s">
        <v>8220</v>
      </c>
      <c r="H971" s="8">
        <v>1272.7272727272727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t="s">
        <v>8323</v>
      </c>
      <c r="R971" s="15" t="s">
        <v>8325</v>
      </c>
      <c r="S971" s="15">
        <v>42775.30332175926</v>
      </c>
      <c r="T971" s="16">
        <f t="shared" si="15"/>
        <v>42742.30332175926</v>
      </c>
    </row>
    <row r="972" spans="1:20" ht="15" customHeight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v>0.4592</v>
      </c>
      <c r="G972" t="s">
        <v>8220</v>
      </c>
      <c r="H972" s="8">
        <v>164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t="s">
        <v>8323</v>
      </c>
      <c r="R972" s="15" t="s">
        <v>8325</v>
      </c>
      <c r="S972" s="15">
        <v>42758.207638888889</v>
      </c>
      <c r="T972" s="16">
        <f t="shared" si="15"/>
        <v>42721.220520833333</v>
      </c>
    </row>
    <row r="973" spans="1:20" ht="15" customHeight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v>2.2599999999999999E-3</v>
      </c>
      <c r="G973" t="s">
        <v>8220</v>
      </c>
      <c r="H973" s="8">
        <v>45.2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t="s">
        <v>8323</v>
      </c>
      <c r="R973" s="15" t="s">
        <v>8325</v>
      </c>
      <c r="S973" s="15">
        <v>42156.709027777775</v>
      </c>
      <c r="T973" s="16">
        <f t="shared" si="15"/>
        <v>42111.709027777775</v>
      </c>
    </row>
    <row r="974" spans="1:20" ht="15" customHeight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v>0.34625</v>
      </c>
      <c r="G974" t="s">
        <v>8220</v>
      </c>
      <c r="H974" s="8">
        <v>153.88888888888889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t="s">
        <v>8323</v>
      </c>
      <c r="R974" s="15" t="s">
        <v>8325</v>
      </c>
      <c r="S974" s="15">
        <v>41886.290972222225</v>
      </c>
      <c r="T974" s="16">
        <f t="shared" si="15"/>
        <v>41856.865717592591</v>
      </c>
    </row>
    <row r="975" spans="1:20" ht="15" customHeight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v>2.0549999999999999E-2</v>
      </c>
      <c r="G975" t="s">
        <v>8220</v>
      </c>
      <c r="H975" s="8">
        <v>51.375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t="s">
        <v>8323</v>
      </c>
      <c r="R975" s="15" t="s">
        <v>8325</v>
      </c>
      <c r="S975" s="15">
        <v>42317.056631944448</v>
      </c>
      <c r="T975" s="16">
        <f t="shared" si="15"/>
        <v>42257.014965277776</v>
      </c>
    </row>
    <row r="976" spans="1:20" ht="15" customHeight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v>5.5999999999999999E-3</v>
      </c>
      <c r="G976" t="s">
        <v>8220</v>
      </c>
      <c r="H976" s="8">
        <v>93.333333333333329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t="s">
        <v>8323</v>
      </c>
      <c r="R976" s="15" t="s">
        <v>8325</v>
      </c>
      <c r="S976" s="15">
        <v>42454.707824074074</v>
      </c>
      <c r="T976" s="16">
        <f t="shared" si="15"/>
        <v>42424.749490740738</v>
      </c>
    </row>
    <row r="977" spans="1:20" ht="15" customHeight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v>2.6069999999999999E-2</v>
      </c>
      <c r="G977" t="s">
        <v>8220</v>
      </c>
      <c r="H977" s="8">
        <v>108.625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t="s">
        <v>8323</v>
      </c>
      <c r="R977" s="15" t="s">
        <v>8325</v>
      </c>
      <c r="S977" s="15">
        <v>42549.696585648147</v>
      </c>
      <c r="T977" s="16">
        <f t="shared" si="15"/>
        <v>42489.696585648147</v>
      </c>
    </row>
    <row r="978" spans="1:20" ht="15" customHeight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v>1.9259999999999999E-2</v>
      </c>
      <c r="G978" t="s">
        <v>8220</v>
      </c>
      <c r="H978" s="8">
        <v>160.5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t="s">
        <v>8323</v>
      </c>
      <c r="R978" s="15" t="s">
        <v>8325</v>
      </c>
      <c r="S978" s="15">
        <v>42230.058993055558</v>
      </c>
      <c r="T978" s="16">
        <f t="shared" si="15"/>
        <v>42185.058993055558</v>
      </c>
    </row>
    <row r="979" spans="1:20" ht="15" customHeight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v>0.33666666666666667</v>
      </c>
      <c r="G979" t="s">
        <v>8220</v>
      </c>
      <c r="H979" s="8">
        <v>75.75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t="s">
        <v>8323</v>
      </c>
      <c r="R979" s="15" t="s">
        <v>8325</v>
      </c>
      <c r="S979" s="15">
        <v>42421.942094907412</v>
      </c>
      <c r="T979" s="16">
        <f t="shared" si="15"/>
        <v>42391.942094907412</v>
      </c>
    </row>
    <row r="980" spans="1:20" ht="15" customHeight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v>0.5626326718299024</v>
      </c>
      <c r="G980" t="s">
        <v>8220</v>
      </c>
      <c r="H980" s="8">
        <v>790.83739837398377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t="s">
        <v>8323</v>
      </c>
      <c r="R980" s="15" t="s">
        <v>8325</v>
      </c>
      <c r="S980" s="15">
        <v>42425.309039351851</v>
      </c>
      <c r="T980" s="16">
        <f t="shared" si="15"/>
        <v>42395.309039351851</v>
      </c>
    </row>
    <row r="981" spans="1:20" ht="15" customHeight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v>0.82817600000000002</v>
      </c>
      <c r="G981" t="s">
        <v>8220</v>
      </c>
      <c r="H981" s="8">
        <v>301.93916666666667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t="s">
        <v>8323</v>
      </c>
      <c r="R981" s="15" t="s">
        <v>8325</v>
      </c>
      <c r="S981" s="15">
        <v>42541.790972222225</v>
      </c>
      <c r="T981" s="16">
        <f t="shared" si="15"/>
        <v>42506.416990740734</v>
      </c>
    </row>
    <row r="982" spans="1:20" ht="15" customHeight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v>0.14860000000000001</v>
      </c>
      <c r="G982" t="s">
        <v>8220</v>
      </c>
      <c r="H982" s="8">
        <v>47.935483870967744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t="s">
        <v>8323</v>
      </c>
      <c r="R982" s="15" t="s">
        <v>8325</v>
      </c>
      <c r="S982" s="15">
        <v>41973.945856481485</v>
      </c>
      <c r="T982" s="16">
        <f t="shared" si="15"/>
        <v>41928.904189814813</v>
      </c>
    </row>
    <row r="983" spans="1:20" ht="15" customHeight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v>1.2375123751237513E-4</v>
      </c>
      <c r="G983" t="s">
        <v>8220</v>
      </c>
      <c r="H983" s="8">
        <v>2.75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t="s">
        <v>8323</v>
      </c>
      <c r="R983" s="15" t="s">
        <v>8325</v>
      </c>
      <c r="S983" s="15">
        <v>41860.947013888886</v>
      </c>
      <c r="T983" s="16">
        <f t="shared" si="15"/>
        <v>41830.947013888886</v>
      </c>
    </row>
    <row r="984" spans="1:20" ht="15" customHeight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v>1.7142857142857143E-4</v>
      </c>
      <c r="G984" t="s">
        <v>8220</v>
      </c>
      <c r="H984" s="8">
        <v>1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t="s">
        <v>8323</v>
      </c>
      <c r="R984" s="15" t="s">
        <v>8325</v>
      </c>
      <c r="S984" s="15">
        <v>42645.753310185188</v>
      </c>
      <c r="T984" s="16">
        <f t="shared" si="15"/>
        <v>42615.753310185188</v>
      </c>
    </row>
    <row r="985" spans="1:20" ht="15" customHeight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v>0.2950613611721471</v>
      </c>
      <c r="G985" t="s">
        <v>8220</v>
      </c>
      <c r="H985" s="8">
        <v>171.79329608938548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t="s">
        <v>8323</v>
      </c>
      <c r="R985" s="15" t="s">
        <v>8325</v>
      </c>
      <c r="S985" s="15">
        <v>42605.870833333334</v>
      </c>
      <c r="T985" s="16">
        <f t="shared" si="15"/>
        <v>42574.667650462965</v>
      </c>
    </row>
    <row r="986" spans="1:20" ht="15" customHeight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v>1.06E-2</v>
      </c>
      <c r="G986" t="s">
        <v>8220</v>
      </c>
      <c r="H986" s="8">
        <v>35.333333333333336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t="s">
        <v>8323</v>
      </c>
      <c r="R986" s="15" t="s">
        <v>8325</v>
      </c>
      <c r="S986" s="15">
        <v>42091.074166666673</v>
      </c>
      <c r="T986" s="16">
        <f t="shared" si="15"/>
        <v>42061.11583333333</v>
      </c>
    </row>
    <row r="987" spans="1:20" ht="15" customHeight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v>6.2933333333333327E-2</v>
      </c>
      <c r="G987" t="s">
        <v>8220</v>
      </c>
      <c r="H987" s="8">
        <v>82.086956521739125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t="s">
        <v>8323</v>
      </c>
      <c r="R987" s="15" t="s">
        <v>8325</v>
      </c>
      <c r="S987" s="15">
        <v>42369.958333333328</v>
      </c>
      <c r="T987" s="16">
        <f t="shared" si="15"/>
        <v>42339.967708333337</v>
      </c>
    </row>
    <row r="988" spans="1:20" ht="15" customHeight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v>0.1275</v>
      </c>
      <c r="G988" t="s">
        <v>8220</v>
      </c>
      <c r="H988" s="8">
        <v>110.8695652173913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t="s">
        <v>8323</v>
      </c>
      <c r="R988" s="15" t="s">
        <v>8325</v>
      </c>
      <c r="S988" s="15">
        <v>42379</v>
      </c>
      <c r="T988" s="16">
        <f t="shared" si="15"/>
        <v>42324.767361111109</v>
      </c>
    </row>
    <row r="989" spans="1:20" ht="15" customHeight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v>0.13220000000000001</v>
      </c>
      <c r="G989" t="s">
        <v>8220</v>
      </c>
      <c r="H989" s="8">
        <v>161.21951219512195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t="s">
        <v>8323</v>
      </c>
      <c r="R989" s="15" t="s">
        <v>8325</v>
      </c>
      <c r="S989" s="15">
        <v>41813.294560185182</v>
      </c>
      <c r="T989" s="16">
        <f t="shared" si="15"/>
        <v>41773.294560185182</v>
      </c>
    </row>
    <row r="990" spans="1:20" ht="15" customHeight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v>0</v>
      </c>
      <c r="G990" t="s">
        <v>8220</v>
      </c>
      <c r="H990" s="8" t="e">
        <v>#DIV/0!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t="s">
        <v>8323</v>
      </c>
      <c r="R990" s="15" t="s">
        <v>8325</v>
      </c>
      <c r="S990" s="15">
        <v>42644.356770833328</v>
      </c>
      <c r="T990" s="16">
        <f t="shared" si="15"/>
        <v>42614.356770833328</v>
      </c>
    </row>
    <row r="991" spans="1:20" ht="15" customHeight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v>0.16769999999999999</v>
      </c>
      <c r="G991" t="s">
        <v>8220</v>
      </c>
      <c r="H991" s="8">
        <v>52.40625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t="s">
        <v>8323</v>
      </c>
      <c r="R991" s="15" t="s">
        <v>8325</v>
      </c>
      <c r="S991" s="15">
        <v>42641.933969907404</v>
      </c>
      <c r="T991" s="16">
        <f t="shared" si="15"/>
        <v>42611.933969907404</v>
      </c>
    </row>
    <row r="992" spans="1:20" ht="15" customHeight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v>1.0399999999999999E-3</v>
      </c>
      <c r="G992" t="s">
        <v>8220</v>
      </c>
      <c r="H992" s="8">
        <v>13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t="s">
        <v>8323</v>
      </c>
      <c r="R992" s="15" t="s">
        <v>8325</v>
      </c>
      <c r="S992" s="15">
        <v>41885.784305555557</v>
      </c>
      <c r="T992" s="16">
        <f t="shared" si="15"/>
        <v>41855.784305555557</v>
      </c>
    </row>
    <row r="993" spans="1:20" ht="15" customHeight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v>4.24E-2</v>
      </c>
      <c r="G993" t="s">
        <v>8220</v>
      </c>
      <c r="H993" s="8">
        <v>30.285714285714285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t="s">
        <v>8323</v>
      </c>
      <c r="R993" s="15" t="s">
        <v>8325</v>
      </c>
      <c r="S993" s="15">
        <v>42563.785416666666</v>
      </c>
      <c r="T993" s="16">
        <f t="shared" si="15"/>
        <v>42538.75680555556</v>
      </c>
    </row>
    <row r="994" spans="1:20" ht="15" customHeight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v>4.6699999999999997E-3</v>
      </c>
      <c r="G994" t="s">
        <v>8220</v>
      </c>
      <c r="H994" s="8">
        <v>116.75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t="s">
        <v>8323</v>
      </c>
      <c r="R994" s="15" t="s">
        <v>8325</v>
      </c>
      <c r="S994" s="15">
        <v>42497.883321759262</v>
      </c>
      <c r="T994" s="16">
        <f t="shared" si="15"/>
        <v>42437.924988425926</v>
      </c>
    </row>
    <row r="995" spans="1:20" ht="15" customHeight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v>0.25087142857142858</v>
      </c>
      <c r="G995" t="s">
        <v>8220</v>
      </c>
      <c r="H995" s="8">
        <v>89.59693877551021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t="s">
        <v>8323</v>
      </c>
      <c r="R995" s="15" t="s">
        <v>8325</v>
      </c>
      <c r="S995" s="15">
        <v>42686.208333333328</v>
      </c>
      <c r="T995" s="16">
        <f t="shared" si="15"/>
        <v>42652.964907407411</v>
      </c>
    </row>
    <row r="996" spans="1:20" ht="15" customHeight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v>2.3345000000000001E-2</v>
      </c>
      <c r="G996" t="s">
        <v>8220</v>
      </c>
      <c r="H996" s="8">
        <v>424.45454545454544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t="s">
        <v>8323</v>
      </c>
      <c r="R996" s="15" t="s">
        <v>8325</v>
      </c>
      <c r="S996" s="15">
        <v>41973.957638888889</v>
      </c>
      <c r="T996" s="16">
        <f t="shared" si="15"/>
        <v>41921.263078703705</v>
      </c>
    </row>
    <row r="997" spans="1:20" ht="15" customHeight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v>7.2599999999999998E-2</v>
      </c>
      <c r="G997" t="s">
        <v>8220</v>
      </c>
      <c r="H997" s="8">
        <v>80.666666666666671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t="s">
        <v>8323</v>
      </c>
      <c r="R997" s="15" t="s">
        <v>8325</v>
      </c>
      <c r="S997" s="15">
        <v>41972.666666666672</v>
      </c>
      <c r="T997" s="16">
        <f t="shared" si="15"/>
        <v>41947.940740740742</v>
      </c>
    </row>
    <row r="998" spans="1:20" ht="15" customHeight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v>1.6250000000000001E-2</v>
      </c>
      <c r="G998" t="s">
        <v>8220</v>
      </c>
      <c r="H998" s="8">
        <v>13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t="s">
        <v>8323</v>
      </c>
      <c r="R998" s="15" t="s">
        <v>8325</v>
      </c>
      <c r="S998" s="15">
        <v>41847.643750000003</v>
      </c>
      <c r="T998" s="16">
        <f t="shared" si="15"/>
        <v>41817.866435185184</v>
      </c>
    </row>
    <row r="999" spans="1:20" ht="15" customHeight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v>1.2999999999999999E-2</v>
      </c>
      <c r="G999" t="s">
        <v>8220</v>
      </c>
      <c r="H999" s="8">
        <v>8.125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t="s">
        <v>8323</v>
      </c>
      <c r="R999" s="15" t="s">
        <v>8325</v>
      </c>
      <c r="S999" s="15">
        <v>41971.144641203704</v>
      </c>
      <c r="T999" s="16">
        <f t="shared" si="15"/>
        <v>41941.10297453704</v>
      </c>
    </row>
    <row r="1000" spans="1:20" ht="15" customHeight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v>0.58558333333333334</v>
      </c>
      <c r="G1000" t="s">
        <v>8220</v>
      </c>
      <c r="H1000" s="8">
        <v>153.42794759825327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t="s">
        <v>8323</v>
      </c>
      <c r="R1000" s="15" t="s">
        <v>8325</v>
      </c>
      <c r="S1000" s="15">
        <v>42327.210659722223</v>
      </c>
      <c r="T1000" s="16">
        <f t="shared" si="15"/>
        <v>42282.168993055559</v>
      </c>
    </row>
    <row r="1001" spans="1:20" ht="15" customHeight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v>7.7886666666666673E-2</v>
      </c>
      <c r="G1001" t="s">
        <v>8220</v>
      </c>
      <c r="H1001" s="8">
        <v>292.07499999999999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t="s">
        <v>8323</v>
      </c>
      <c r="R1001" s="15" t="s">
        <v>8325</v>
      </c>
      <c r="S1001" s="15">
        <v>41956.334722222222</v>
      </c>
      <c r="T1001" s="16">
        <f t="shared" si="15"/>
        <v>41926.29965277778</v>
      </c>
    </row>
    <row r="1002" spans="1:20" ht="15" customHeight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v>2.2157147647256063E-2</v>
      </c>
      <c r="G1002" t="s">
        <v>8219</v>
      </c>
      <c r="H1002" s="8">
        <v>3304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t="s">
        <v>8323</v>
      </c>
      <c r="R1002" s="15" t="s">
        <v>8325</v>
      </c>
      <c r="S1002" s="15">
        <v>42809.018055555556</v>
      </c>
      <c r="T1002" s="16">
        <f t="shared" si="15"/>
        <v>42749.059722222228</v>
      </c>
    </row>
    <row r="1003" spans="1:20" ht="15" customHeight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v>1.04</v>
      </c>
      <c r="G1003" t="s">
        <v>8219</v>
      </c>
      <c r="H1003" s="8">
        <v>1300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t="s">
        <v>8323</v>
      </c>
      <c r="R1003" s="15" t="s">
        <v>8325</v>
      </c>
      <c r="S1003" s="15">
        <v>42765.720057870371</v>
      </c>
      <c r="T1003" s="16">
        <f t="shared" si="15"/>
        <v>42720.720057870371</v>
      </c>
    </row>
    <row r="1004" spans="1:20" ht="15" customHeight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v>0.29602960296029601</v>
      </c>
      <c r="G1004" t="s">
        <v>8219</v>
      </c>
      <c r="H1004" s="8">
        <v>134.54545454545453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t="s">
        <v>8323</v>
      </c>
      <c r="R1004" s="15" t="s">
        <v>8325</v>
      </c>
      <c r="S1004" s="15">
        <v>42355.249305555553</v>
      </c>
      <c r="T1004" s="16">
        <f t="shared" si="15"/>
        <v>42325.684189814812</v>
      </c>
    </row>
    <row r="1005" spans="1:20" ht="15" customHeight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v>0.16055</v>
      </c>
      <c r="G1005" t="s">
        <v>8219</v>
      </c>
      <c r="H1005" s="8">
        <v>214.06666666666666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t="s">
        <v>8323</v>
      </c>
      <c r="R1005" s="15" t="s">
        <v>8325</v>
      </c>
      <c r="S1005" s="15">
        <v>42810.667372685188</v>
      </c>
      <c r="T1005" s="16">
        <f t="shared" si="15"/>
        <v>42780.709039351852</v>
      </c>
    </row>
    <row r="1006" spans="1:20" ht="15" customHeight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v>0.82208000000000003</v>
      </c>
      <c r="G1006" t="s">
        <v>8219</v>
      </c>
      <c r="H1006" s="8">
        <v>216.33684210526314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t="s">
        <v>8323</v>
      </c>
      <c r="R1006" s="15" t="s">
        <v>8325</v>
      </c>
      <c r="S1006" s="15">
        <v>42418.708645833336</v>
      </c>
      <c r="T1006" s="16">
        <f t="shared" si="15"/>
        <v>42388.708645833336</v>
      </c>
    </row>
    <row r="1007" spans="1:20" ht="15" customHeight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v>0.75051000000000001</v>
      </c>
      <c r="G1007" t="s">
        <v>8219</v>
      </c>
      <c r="H1007" s="8">
        <v>932.31055900621118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t="s">
        <v>8323</v>
      </c>
      <c r="R1007" s="15" t="s">
        <v>8325</v>
      </c>
      <c r="S1007" s="15">
        <v>42307.624803240738</v>
      </c>
      <c r="T1007" s="16">
        <f t="shared" si="15"/>
        <v>42276.624803240738</v>
      </c>
    </row>
    <row r="1008" spans="1:20" ht="15" customHeight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v>5.8500000000000003E-2</v>
      </c>
      <c r="G1008" t="s">
        <v>8219</v>
      </c>
      <c r="H1008" s="8">
        <v>29.25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t="s">
        <v>8323</v>
      </c>
      <c r="R1008" s="15" t="s">
        <v>8325</v>
      </c>
      <c r="S1008" s="15">
        <v>41985.299305555556</v>
      </c>
      <c r="T1008" s="16">
        <f t="shared" si="15"/>
        <v>41977.040185185186</v>
      </c>
    </row>
    <row r="1009" spans="1:20" ht="15" customHeight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v>0.44319999999999998</v>
      </c>
      <c r="G1009" t="s">
        <v>8219</v>
      </c>
      <c r="H1009" s="8">
        <v>174.94736842105263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t="s">
        <v>8323</v>
      </c>
      <c r="R1009" s="15" t="s">
        <v>8325</v>
      </c>
      <c r="S1009" s="15">
        <v>42718.6252662037</v>
      </c>
      <c r="T1009" s="16">
        <f t="shared" si="15"/>
        <v>42676.583599537036</v>
      </c>
    </row>
    <row r="1010" spans="1:20" ht="15" customHeight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v>2.6737967914438501E-3</v>
      </c>
      <c r="G1010" t="s">
        <v>8219</v>
      </c>
      <c r="H1010" s="8">
        <v>250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t="s">
        <v>8323</v>
      </c>
      <c r="R1010" s="15" t="s">
        <v>8325</v>
      </c>
      <c r="S1010" s="15">
        <v>42732.809201388889</v>
      </c>
      <c r="T1010" s="16">
        <f t="shared" si="15"/>
        <v>42702.809201388889</v>
      </c>
    </row>
    <row r="1011" spans="1:20" ht="15" customHeight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v>0.1313</v>
      </c>
      <c r="G1011" t="s">
        <v>8219</v>
      </c>
      <c r="H1011" s="8">
        <v>65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t="s">
        <v>8323</v>
      </c>
      <c r="R1011" s="15" t="s">
        <v>8325</v>
      </c>
      <c r="S1011" s="15">
        <v>42540.604699074072</v>
      </c>
      <c r="T1011" s="16">
        <f t="shared" si="15"/>
        <v>42510.604699074072</v>
      </c>
    </row>
    <row r="1012" spans="1:20" ht="15" customHeight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v>1.9088937093275488E-3</v>
      </c>
      <c r="G1012" t="s">
        <v>8219</v>
      </c>
      <c r="H1012" s="8">
        <v>55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t="s">
        <v>8323</v>
      </c>
      <c r="R1012" s="15" t="s">
        <v>8325</v>
      </c>
      <c r="S1012" s="15">
        <v>42618.124305555553</v>
      </c>
      <c r="T1012" s="16">
        <f t="shared" si="15"/>
        <v>42561.829421296294</v>
      </c>
    </row>
    <row r="1013" spans="1:20" ht="15" customHeight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v>3.7499999999999999E-3</v>
      </c>
      <c r="G1013" t="s">
        <v>8219</v>
      </c>
      <c r="H1013" s="8">
        <v>75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t="s">
        <v>8323</v>
      </c>
      <c r="R1013" s="15" t="s">
        <v>8325</v>
      </c>
      <c r="S1013" s="15">
        <v>41991.898090277777</v>
      </c>
      <c r="T1013" s="16">
        <f t="shared" si="15"/>
        <v>41946.898090277777</v>
      </c>
    </row>
    <row r="1014" spans="1:20" ht="15" customHeight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v>215.35021</v>
      </c>
      <c r="G1014" t="s">
        <v>8219</v>
      </c>
      <c r="H1014" s="8">
        <v>1389.3561935483872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t="s">
        <v>8323</v>
      </c>
      <c r="R1014" s="15" t="s">
        <v>8325</v>
      </c>
      <c r="S1014" s="15">
        <v>42759.440416666665</v>
      </c>
      <c r="T1014" s="16">
        <f t="shared" si="15"/>
        <v>42714.440416666665</v>
      </c>
    </row>
    <row r="1015" spans="1:20" ht="15" customHeight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v>0.34527999999999998</v>
      </c>
      <c r="G1015" t="s">
        <v>8219</v>
      </c>
      <c r="H1015" s="8">
        <v>95.911111111111111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t="s">
        <v>8323</v>
      </c>
      <c r="R1015" s="15" t="s">
        <v>8325</v>
      </c>
      <c r="S1015" s="15">
        <v>42367.833333333328</v>
      </c>
      <c r="T1015" s="16">
        <f t="shared" si="15"/>
        <v>42339.833981481483</v>
      </c>
    </row>
    <row r="1016" spans="1:20" ht="15" customHeight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v>0.30599999999999999</v>
      </c>
      <c r="G1016" t="s">
        <v>8219</v>
      </c>
      <c r="H1016" s="8">
        <v>191.25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t="s">
        <v>8323</v>
      </c>
      <c r="R1016" s="15" t="s">
        <v>8325</v>
      </c>
      <c r="S1016" s="15">
        <v>42005.002488425926</v>
      </c>
      <c r="T1016" s="16">
        <f t="shared" si="15"/>
        <v>41955.002488425926</v>
      </c>
    </row>
    <row r="1017" spans="1:20" ht="15" customHeight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v>2.6666666666666668E-2</v>
      </c>
      <c r="G1017" t="s">
        <v>8219</v>
      </c>
      <c r="H1017" s="8">
        <v>40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t="s">
        <v>8323</v>
      </c>
      <c r="R1017" s="15" t="s">
        <v>8325</v>
      </c>
      <c r="S1017" s="15">
        <v>42333.920081018514</v>
      </c>
      <c r="T1017" s="16">
        <f t="shared" si="15"/>
        <v>42303.878414351857</v>
      </c>
    </row>
    <row r="1018" spans="1:20" ht="15" customHeight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v>2.8420000000000001E-2</v>
      </c>
      <c r="G1018" t="s">
        <v>8219</v>
      </c>
      <c r="H1018" s="8">
        <v>74.78947368421052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t="s">
        <v>8323</v>
      </c>
      <c r="R1018" s="15" t="s">
        <v>8325</v>
      </c>
      <c r="S1018" s="15">
        <v>42467.065462962957</v>
      </c>
      <c r="T1018" s="16">
        <f t="shared" si="15"/>
        <v>42422.107129629629</v>
      </c>
    </row>
    <row r="1019" spans="1:20" ht="15" customHeight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v>0.22878799999999999</v>
      </c>
      <c r="G1019" t="s">
        <v>8219</v>
      </c>
      <c r="H1019" s="8">
        <v>161.11830985915492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t="s">
        <v>8323</v>
      </c>
      <c r="R1019" s="15" t="s">
        <v>8325</v>
      </c>
      <c r="S1019" s="15">
        <v>42329.716840277775</v>
      </c>
      <c r="T1019" s="16">
        <f t="shared" si="15"/>
        <v>42289.675173611111</v>
      </c>
    </row>
    <row r="1020" spans="1:20" ht="15" customHeight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v>3.1050000000000001E-2</v>
      </c>
      <c r="G1020" t="s">
        <v>8219</v>
      </c>
      <c r="H1020" s="8">
        <v>88.714285714285708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t="s">
        <v>8323</v>
      </c>
      <c r="R1020" s="15" t="s">
        <v>8325</v>
      </c>
      <c r="S1020" s="15">
        <v>42565.492280092592</v>
      </c>
      <c r="T1020" s="16">
        <f t="shared" si="15"/>
        <v>42535.492280092592</v>
      </c>
    </row>
    <row r="1021" spans="1:20" ht="15" customHeight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v>0.47333333333333333</v>
      </c>
      <c r="G1021" t="s">
        <v>8219</v>
      </c>
      <c r="H1021" s="8">
        <v>53.25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t="s">
        <v>8323</v>
      </c>
      <c r="R1021" s="15" t="s">
        <v>8325</v>
      </c>
      <c r="S1021" s="15">
        <v>42039.973946759259</v>
      </c>
      <c r="T1021" s="16">
        <f t="shared" si="15"/>
        <v>42009.973946759259</v>
      </c>
    </row>
    <row r="1022" spans="1:20" ht="15" customHeight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v>2.0554838709677421</v>
      </c>
      <c r="G1022" t="s">
        <v>8218</v>
      </c>
      <c r="H1022" s="8">
        <v>106.2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t="s">
        <v>8329</v>
      </c>
      <c r="R1022" s="15" t="s">
        <v>8334</v>
      </c>
      <c r="S1022" s="15">
        <v>42157.032638888893</v>
      </c>
      <c r="T1022" s="16">
        <f t="shared" si="15"/>
        <v>42127.069548611107</v>
      </c>
    </row>
    <row r="1023" spans="1:20" ht="15" customHeight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v>3.5180366666666667</v>
      </c>
      <c r="G1023" t="s">
        <v>8218</v>
      </c>
      <c r="H1023" s="8">
        <v>22.079728033472804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t="s">
        <v>8329</v>
      </c>
      <c r="R1023" s="15" t="s">
        <v>8334</v>
      </c>
      <c r="S1023" s="15">
        <v>42294.166666666672</v>
      </c>
      <c r="T1023" s="16">
        <f t="shared" si="15"/>
        <v>42271.251979166671</v>
      </c>
    </row>
    <row r="1024" spans="1:20" ht="15" customHeight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v>1.149</v>
      </c>
      <c r="G1024" t="s">
        <v>8218</v>
      </c>
      <c r="H1024" s="8">
        <v>31.054054054054053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t="s">
        <v>8329</v>
      </c>
      <c r="R1024" s="15" t="s">
        <v>8334</v>
      </c>
      <c r="S1024" s="15">
        <v>42141.646724537044</v>
      </c>
      <c r="T1024" s="16">
        <f t="shared" si="15"/>
        <v>42111.646724537044</v>
      </c>
    </row>
    <row r="1025" spans="1:20" ht="15" customHeight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v>2.3715000000000002</v>
      </c>
      <c r="G1025" t="s">
        <v>8218</v>
      </c>
      <c r="H1025" s="8">
        <v>36.206106870229007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t="s">
        <v>8329</v>
      </c>
      <c r="R1025" s="15" t="s">
        <v>8334</v>
      </c>
      <c r="S1025" s="15">
        <v>42175.919687500005</v>
      </c>
      <c r="T1025" s="16">
        <f t="shared" si="15"/>
        <v>42145.919687500005</v>
      </c>
    </row>
    <row r="1026" spans="1:20" ht="15" customHeight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v>1.1863774999999999</v>
      </c>
      <c r="G1026" t="s">
        <v>8218</v>
      </c>
      <c r="H1026" s="8">
        <v>388.9762295081967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t="s">
        <v>8329</v>
      </c>
      <c r="R1026" s="15" t="s">
        <v>8334</v>
      </c>
      <c r="S1026" s="15">
        <v>42400.580590277779</v>
      </c>
      <c r="T1026" s="16">
        <f t="shared" si="15"/>
        <v>42370.580590277779</v>
      </c>
    </row>
    <row r="1027" spans="1:20" ht="15" customHeight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v>1.099283142857143</v>
      </c>
      <c r="G1027" t="s">
        <v>8218</v>
      </c>
      <c r="H1027" s="8">
        <v>71.848571428571432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t="s">
        <v>8329</v>
      </c>
      <c r="R1027" s="15" t="s">
        <v>8334</v>
      </c>
      <c r="S1027" s="15">
        <v>42079.792094907403</v>
      </c>
      <c r="T1027" s="16">
        <f t="shared" ref="T1027:T1090" si="16">(((L1027/60)/60)/24)+DATE(1970,1,1)</f>
        <v>42049.833761574075</v>
      </c>
    </row>
    <row r="1028" spans="1:20" ht="15" customHeight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v>1.0000828571428571</v>
      </c>
      <c r="G1028" t="s">
        <v>8218</v>
      </c>
      <c r="H1028" s="8">
        <v>57.381803278688523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t="s">
        <v>8329</v>
      </c>
      <c r="R1028" s="15" t="s">
        <v>8334</v>
      </c>
      <c r="S1028" s="15">
        <v>42460.365925925929</v>
      </c>
      <c r="T1028" s="16">
        <f t="shared" si="16"/>
        <v>42426.407592592594</v>
      </c>
    </row>
    <row r="1029" spans="1:20" ht="15" customHeight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v>1.0309292094387414</v>
      </c>
      <c r="G1029" t="s">
        <v>8218</v>
      </c>
      <c r="H1029" s="8">
        <v>69.666666666666671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t="s">
        <v>8329</v>
      </c>
      <c r="R1029" s="15" t="s">
        <v>8334</v>
      </c>
      <c r="S1029" s="15">
        <v>41935.034108796295</v>
      </c>
      <c r="T1029" s="16">
        <f t="shared" si="16"/>
        <v>41905.034108796295</v>
      </c>
    </row>
    <row r="1030" spans="1:20" ht="15" customHeight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v>1.1727000000000001</v>
      </c>
      <c r="G1030" t="s">
        <v>8218</v>
      </c>
      <c r="H1030" s="8">
        <v>45.988235294117644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t="s">
        <v>8329</v>
      </c>
      <c r="R1030" s="15" t="s">
        <v>8334</v>
      </c>
      <c r="S1030" s="15">
        <v>42800.833333333328</v>
      </c>
      <c r="T1030" s="16">
        <f t="shared" si="16"/>
        <v>42755.627372685187</v>
      </c>
    </row>
    <row r="1031" spans="1:20" ht="15" customHeight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v>1.1175999999999999</v>
      </c>
      <c r="G1031" t="s">
        <v>8218</v>
      </c>
      <c r="H1031" s="8">
        <v>79.262411347517727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t="s">
        <v>8329</v>
      </c>
      <c r="R1031" s="15" t="s">
        <v>8334</v>
      </c>
      <c r="S1031" s="15">
        <v>42098.915972222225</v>
      </c>
      <c r="T1031" s="16">
        <f t="shared" si="16"/>
        <v>42044.711886574078</v>
      </c>
    </row>
    <row r="1032" spans="1:20" ht="15" customHeight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v>3.4209999999999998</v>
      </c>
      <c r="G1032" t="s">
        <v>8218</v>
      </c>
      <c r="H1032" s="8">
        <v>43.031446540880502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t="s">
        <v>8329</v>
      </c>
      <c r="R1032" s="15" t="s">
        <v>8334</v>
      </c>
      <c r="S1032" s="15">
        <v>42625.483206018514</v>
      </c>
      <c r="T1032" s="16">
        <f t="shared" si="16"/>
        <v>42611.483206018514</v>
      </c>
    </row>
    <row r="1033" spans="1:20" ht="15" customHeight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v>1.0740000000000001</v>
      </c>
      <c r="G1033" t="s">
        <v>8218</v>
      </c>
      <c r="H1033" s="8">
        <v>108.48484848484848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t="s">
        <v>8329</v>
      </c>
      <c r="R1033" s="15" t="s">
        <v>8334</v>
      </c>
      <c r="S1033" s="15">
        <v>42354.764004629629</v>
      </c>
      <c r="T1033" s="16">
        <f t="shared" si="16"/>
        <v>42324.764004629629</v>
      </c>
    </row>
    <row r="1034" spans="1:20" ht="15" customHeight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v>1.0849703703703704</v>
      </c>
      <c r="G1034" t="s">
        <v>8218</v>
      </c>
      <c r="H1034" s="8">
        <v>61.029583333333335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t="s">
        <v>8329</v>
      </c>
      <c r="R1034" s="15" t="s">
        <v>8334</v>
      </c>
      <c r="S1034" s="15">
        <v>42544.666956018518</v>
      </c>
      <c r="T1034" s="16">
        <f t="shared" si="16"/>
        <v>42514.666956018518</v>
      </c>
    </row>
    <row r="1035" spans="1:20" ht="15" customHeight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v>1.0286144578313252</v>
      </c>
      <c r="G1035" t="s">
        <v>8218</v>
      </c>
      <c r="H1035" s="8">
        <v>50.592592592592595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t="s">
        <v>8329</v>
      </c>
      <c r="R1035" s="15" t="s">
        <v>8334</v>
      </c>
      <c r="S1035" s="15">
        <v>42716.732407407413</v>
      </c>
      <c r="T1035" s="16">
        <f t="shared" si="16"/>
        <v>42688.732407407413</v>
      </c>
    </row>
    <row r="1036" spans="1:20" ht="15" customHeight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v>1.3000180000000001</v>
      </c>
      <c r="G1036" t="s">
        <v>8218</v>
      </c>
      <c r="H1036" s="8">
        <v>39.157168674698795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t="s">
        <v>8329</v>
      </c>
      <c r="R1036" s="15" t="s">
        <v>8334</v>
      </c>
      <c r="S1036" s="15">
        <v>42587.165972222225</v>
      </c>
      <c r="T1036" s="16">
        <f t="shared" si="16"/>
        <v>42555.166712962964</v>
      </c>
    </row>
    <row r="1037" spans="1:20" ht="15" customHeight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v>1.0765217391304347</v>
      </c>
      <c r="G1037" t="s">
        <v>8218</v>
      </c>
      <c r="H1037" s="8">
        <v>65.15789473684211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t="s">
        <v>8329</v>
      </c>
      <c r="R1037" s="15" t="s">
        <v>8334</v>
      </c>
      <c r="S1037" s="15">
        <v>42046.641435185185</v>
      </c>
      <c r="T1037" s="16">
        <f t="shared" si="16"/>
        <v>42016.641435185185</v>
      </c>
    </row>
    <row r="1038" spans="1:20" ht="15" customHeight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v>1.1236044444444444</v>
      </c>
      <c r="G1038" t="s">
        <v>8218</v>
      </c>
      <c r="H1038" s="8">
        <v>23.963127962085309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t="s">
        <v>8329</v>
      </c>
      <c r="R1038" s="15" t="s">
        <v>8334</v>
      </c>
      <c r="S1038" s="15">
        <v>41281.333333333336</v>
      </c>
      <c r="T1038" s="16">
        <f t="shared" si="16"/>
        <v>41249.448958333334</v>
      </c>
    </row>
    <row r="1039" spans="1:20" ht="15" customHeight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v>1.0209999999999999</v>
      </c>
      <c r="G1039" t="s">
        <v>8218</v>
      </c>
      <c r="H1039" s="8">
        <v>48.61904761904762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t="s">
        <v>8329</v>
      </c>
      <c r="R1039" s="15" t="s">
        <v>8334</v>
      </c>
      <c r="S1039" s="15">
        <v>42142.208333333328</v>
      </c>
      <c r="T1039" s="16">
        <f t="shared" si="16"/>
        <v>42119.822476851856</v>
      </c>
    </row>
    <row r="1040" spans="1:20" ht="15" customHeight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v>1.4533333333333334</v>
      </c>
      <c r="G1040" t="s">
        <v>8218</v>
      </c>
      <c r="H1040" s="8">
        <v>35.73770491803279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t="s">
        <v>8329</v>
      </c>
      <c r="R1040" s="15" t="s">
        <v>8334</v>
      </c>
      <c r="S1040" s="15">
        <v>42448.190081018518</v>
      </c>
      <c r="T1040" s="16">
        <f t="shared" si="16"/>
        <v>42418.231747685189</v>
      </c>
    </row>
    <row r="1041" spans="1:20" ht="15" customHeight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v>1.282</v>
      </c>
      <c r="G1041" t="s">
        <v>8218</v>
      </c>
      <c r="H1041" s="8">
        <v>21.366666666666667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t="s">
        <v>8329</v>
      </c>
      <c r="R1041" s="15" t="s">
        <v>8334</v>
      </c>
      <c r="S1041" s="15">
        <v>42717.332638888889</v>
      </c>
      <c r="T1041" s="16">
        <f t="shared" si="16"/>
        <v>42692.109328703707</v>
      </c>
    </row>
    <row r="1042" spans="1:20" ht="15" customHeight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v>2.9411764705882353E-3</v>
      </c>
      <c r="G1042" t="s">
        <v>8219</v>
      </c>
      <c r="H1042" s="8">
        <v>250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t="s">
        <v>8335</v>
      </c>
      <c r="R1042" s="15" t="s">
        <v>8336</v>
      </c>
      <c r="S1042" s="15">
        <v>42609.708437499998</v>
      </c>
      <c r="T1042" s="16">
        <f t="shared" si="16"/>
        <v>42579.708437499998</v>
      </c>
    </row>
    <row r="1043" spans="1:20" ht="15" customHeight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v>0</v>
      </c>
      <c r="G1043" t="s">
        <v>8219</v>
      </c>
      <c r="H1043" s="8" t="e">
        <v>#DIV/0!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t="s">
        <v>8335</v>
      </c>
      <c r="R1043" s="15" t="s">
        <v>8336</v>
      </c>
      <c r="S1043" s="15">
        <v>41851.060092592597</v>
      </c>
      <c r="T1043" s="16">
        <f t="shared" si="16"/>
        <v>41831.060092592597</v>
      </c>
    </row>
    <row r="1044" spans="1:20" ht="15" customHeight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v>1.5384615384615385E-2</v>
      </c>
      <c r="G1044" t="s">
        <v>8219</v>
      </c>
      <c r="H1044" s="8">
        <v>10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t="s">
        <v>8335</v>
      </c>
      <c r="R1044" s="15" t="s">
        <v>8336</v>
      </c>
      <c r="S1044" s="15">
        <v>41894.416666666664</v>
      </c>
      <c r="T1044" s="16">
        <f t="shared" si="16"/>
        <v>41851.696157407408</v>
      </c>
    </row>
    <row r="1045" spans="1:20" ht="15" customHeight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v>8.5370000000000001E-2</v>
      </c>
      <c r="G1045" t="s">
        <v>8219</v>
      </c>
      <c r="H1045" s="8">
        <v>29.236301369863014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t="s">
        <v>8335</v>
      </c>
      <c r="R1045" s="15" t="s">
        <v>8336</v>
      </c>
      <c r="S1045" s="15">
        <v>42144.252951388888</v>
      </c>
      <c r="T1045" s="16">
        <f t="shared" si="16"/>
        <v>42114.252951388888</v>
      </c>
    </row>
    <row r="1046" spans="1:20" ht="15" customHeight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v>8.571428571428571E-4</v>
      </c>
      <c r="G1046" t="s">
        <v>8219</v>
      </c>
      <c r="H1046" s="8">
        <v>3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t="s">
        <v>8335</v>
      </c>
      <c r="R1046" s="15" t="s">
        <v>8336</v>
      </c>
      <c r="S1046" s="15">
        <v>42068.852083333331</v>
      </c>
      <c r="T1046" s="16">
        <f t="shared" si="16"/>
        <v>42011.925937499997</v>
      </c>
    </row>
    <row r="1047" spans="1:20" ht="15" customHeight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v>2.6599999999999999E-2</v>
      </c>
      <c r="G1047" t="s">
        <v>8219</v>
      </c>
      <c r="H1047" s="8">
        <v>33.25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t="s">
        <v>8335</v>
      </c>
      <c r="R1047" s="15" t="s">
        <v>8336</v>
      </c>
      <c r="S1047" s="15">
        <v>41874.874421296299</v>
      </c>
      <c r="T1047" s="16">
        <f t="shared" si="16"/>
        <v>41844.874421296299</v>
      </c>
    </row>
    <row r="1048" spans="1:20" ht="15" customHeight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v>0</v>
      </c>
      <c r="G1048" t="s">
        <v>8219</v>
      </c>
      <c r="H1048" s="8" t="e">
        <v>#DIV/0!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t="s">
        <v>8335</v>
      </c>
      <c r="R1048" s="15" t="s">
        <v>8336</v>
      </c>
      <c r="S1048" s="15">
        <v>42364.851388888885</v>
      </c>
      <c r="T1048" s="16">
        <f t="shared" si="16"/>
        <v>42319.851388888885</v>
      </c>
    </row>
    <row r="1049" spans="1:20" ht="15" customHeight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v>5.0000000000000001E-4</v>
      </c>
      <c r="G1049" t="s">
        <v>8219</v>
      </c>
      <c r="H1049" s="8">
        <v>1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t="s">
        <v>8335</v>
      </c>
      <c r="R1049" s="15" t="s">
        <v>8336</v>
      </c>
      <c r="S1049" s="15">
        <v>41948.860127314816</v>
      </c>
      <c r="T1049" s="16">
        <f t="shared" si="16"/>
        <v>41918.818460648145</v>
      </c>
    </row>
    <row r="1050" spans="1:20" ht="15" customHeight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v>1.4133333333333333E-2</v>
      </c>
      <c r="G1050" t="s">
        <v>8219</v>
      </c>
      <c r="H1050" s="8">
        <v>53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t="s">
        <v>8335</v>
      </c>
      <c r="R1050" s="15" t="s">
        <v>8336</v>
      </c>
      <c r="S1050" s="15">
        <v>42638.053113425922</v>
      </c>
      <c r="T1050" s="16">
        <f t="shared" si="16"/>
        <v>42598.053113425922</v>
      </c>
    </row>
    <row r="1051" spans="1:20" ht="15" customHeight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v>0</v>
      </c>
      <c r="G1051" t="s">
        <v>8219</v>
      </c>
      <c r="H1051" s="8" t="e">
        <v>#DIV/0!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t="s">
        <v>8335</v>
      </c>
      <c r="R1051" s="15" t="s">
        <v>8336</v>
      </c>
      <c r="S1051" s="15">
        <v>42412.431076388893</v>
      </c>
      <c r="T1051" s="16">
        <f t="shared" si="16"/>
        <v>42382.431076388893</v>
      </c>
    </row>
    <row r="1052" spans="1:20" ht="15" customHeight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v>0</v>
      </c>
      <c r="G1052" t="s">
        <v>8219</v>
      </c>
      <c r="H1052" s="8" t="e">
        <v>#DIV/0!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t="s">
        <v>8335</v>
      </c>
      <c r="R1052" s="15" t="s">
        <v>8336</v>
      </c>
      <c r="S1052" s="15">
        <v>42261.7971875</v>
      </c>
      <c r="T1052" s="16">
        <f t="shared" si="16"/>
        <v>42231.7971875</v>
      </c>
    </row>
    <row r="1053" spans="1:20" ht="15" customHeight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v>0</v>
      </c>
      <c r="G1053" t="s">
        <v>8219</v>
      </c>
      <c r="H1053" s="8" t="e">
        <v>#DIV/0!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t="s">
        <v>8335</v>
      </c>
      <c r="R1053" s="15" t="s">
        <v>8336</v>
      </c>
      <c r="S1053" s="15">
        <v>41878.014178240745</v>
      </c>
      <c r="T1053" s="16">
        <f t="shared" si="16"/>
        <v>41850.014178240745</v>
      </c>
    </row>
    <row r="1054" spans="1:20" ht="15" customHeight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v>0</v>
      </c>
      <c r="G1054" t="s">
        <v>8219</v>
      </c>
      <c r="H1054" s="8" t="e">
        <v>#DIV/0!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t="s">
        <v>8335</v>
      </c>
      <c r="R1054" s="15" t="s">
        <v>8336</v>
      </c>
      <c r="S1054" s="15">
        <v>42527.839583333334</v>
      </c>
      <c r="T1054" s="16">
        <f t="shared" si="16"/>
        <v>42483.797395833331</v>
      </c>
    </row>
    <row r="1055" spans="1:20" ht="15" customHeight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v>0.01</v>
      </c>
      <c r="G1055" t="s">
        <v>8219</v>
      </c>
      <c r="H1055" s="8">
        <v>15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t="s">
        <v>8335</v>
      </c>
      <c r="R1055" s="15" t="s">
        <v>8336</v>
      </c>
      <c r="S1055" s="15">
        <v>42800.172824074078</v>
      </c>
      <c r="T1055" s="16">
        <f t="shared" si="16"/>
        <v>42775.172824074078</v>
      </c>
    </row>
    <row r="1056" spans="1:20" ht="15" customHeight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v>0</v>
      </c>
      <c r="G1056" t="s">
        <v>8219</v>
      </c>
      <c r="H1056" s="8" t="e">
        <v>#DIV/0!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t="s">
        <v>8335</v>
      </c>
      <c r="R1056" s="15" t="s">
        <v>8336</v>
      </c>
      <c r="S1056" s="15">
        <v>41861.916666666664</v>
      </c>
      <c r="T1056" s="16">
        <f t="shared" si="16"/>
        <v>41831.851840277777</v>
      </c>
    </row>
    <row r="1057" spans="1:20" ht="15" customHeight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v>0</v>
      </c>
      <c r="G1057" t="s">
        <v>8219</v>
      </c>
      <c r="H1057" s="8" t="e">
        <v>#DIV/0!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t="s">
        <v>8335</v>
      </c>
      <c r="R1057" s="15" t="s">
        <v>8336</v>
      </c>
      <c r="S1057" s="15">
        <v>42436.992418981477</v>
      </c>
      <c r="T1057" s="16">
        <f t="shared" si="16"/>
        <v>42406.992418981477</v>
      </c>
    </row>
    <row r="1058" spans="1:20" ht="15" customHeight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v>0</v>
      </c>
      <c r="G1058" t="s">
        <v>8219</v>
      </c>
      <c r="H1058" s="8" t="e">
        <v>#DIV/0!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t="s">
        <v>8335</v>
      </c>
      <c r="R1058" s="15" t="s">
        <v>8336</v>
      </c>
      <c r="S1058" s="15">
        <v>42118.677974537044</v>
      </c>
      <c r="T1058" s="16">
        <f t="shared" si="16"/>
        <v>42058.719641203701</v>
      </c>
    </row>
    <row r="1059" spans="1:20" ht="15" customHeight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v>0</v>
      </c>
      <c r="G1059" t="s">
        <v>8219</v>
      </c>
      <c r="H1059" s="8" t="e">
        <v>#DIV/0!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t="s">
        <v>8335</v>
      </c>
      <c r="R1059" s="15" t="s">
        <v>8336</v>
      </c>
      <c r="S1059" s="15">
        <v>42708.912997685184</v>
      </c>
      <c r="T1059" s="16">
        <f t="shared" si="16"/>
        <v>42678.871331018512</v>
      </c>
    </row>
    <row r="1060" spans="1:20" ht="15" customHeight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v>0</v>
      </c>
      <c r="G1060" t="s">
        <v>8219</v>
      </c>
      <c r="H1060" s="8" t="e">
        <v>#DIV/0!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t="s">
        <v>8335</v>
      </c>
      <c r="R1060" s="15" t="s">
        <v>8336</v>
      </c>
      <c r="S1060" s="15">
        <v>42089</v>
      </c>
      <c r="T1060" s="16">
        <f t="shared" si="16"/>
        <v>42047.900960648149</v>
      </c>
    </row>
    <row r="1061" spans="1:20" ht="15" customHeight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v>0</v>
      </c>
      <c r="G1061" t="s">
        <v>8219</v>
      </c>
      <c r="H1061" s="8" t="e">
        <v>#DIV/0!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t="s">
        <v>8335</v>
      </c>
      <c r="R1061" s="15" t="s">
        <v>8336</v>
      </c>
      <c r="S1061" s="15">
        <v>42076.748333333337</v>
      </c>
      <c r="T1061" s="16">
        <f t="shared" si="16"/>
        <v>42046.79</v>
      </c>
    </row>
    <row r="1062" spans="1:20" ht="15" customHeight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v>0.01</v>
      </c>
      <c r="G1062" t="s">
        <v>8219</v>
      </c>
      <c r="H1062" s="8">
        <v>50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t="s">
        <v>8335</v>
      </c>
      <c r="R1062" s="15" t="s">
        <v>8336</v>
      </c>
      <c r="S1062" s="15">
        <v>42109.913113425922</v>
      </c>
      <c r="T1062" s="16">
        <f t="shared" si="16"/>
        <v>42079.913113425922</v>
      </c>
    </row>
    <row r="1063" spans="1:20" ht="15" customHeight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v>0</v>
      </c>
      <c r="G1063" t="s">
        <v>8219</v>
      </c>
      <c r="H1063" s="8" t="e">
        <v>#DIV/0!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t="s">
        <v>8335</v>
      </c>
      <c r="R1063" s="15" t="s">
        <v>8336</v>
      </c>
      <c r="S1063" s="15">
        <v>42492.041666666672</v>
      </c>
      <c r="T1063" s="16">
        <f t="shared" si="16"/>
        <v>42432.276712962965</v>
      </c>
    </row>
    <row r="1064" spans="1:20" ht="15" customHeight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v>0.95477386934673369</v>
      </c>
      <c r="G1064" t="s">
        <v>8219</v>
      </c>
      <c r="H1064" s="8">
        <v>47.5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t="s">
        <v>8335</v>
      </c>
      <c r="R1064" s="15" t="s">
        <v>8336</v>
      </c>
      <c r="S1064" s="15">
        <v>42563.807187500002</v>
      </c>
      <c r="T1064" s="16">
        <f t="shared" si="16"/>
        <v>42556.807187500002</v>
      </c>
    </row>
    <row r="1065" spans="1:20" ht="15" customHeight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v>0</v>
      </c>
      <c r="G1065" t="s">
        <v>8219</v>
      </c>
      <c r="H1065" s="8" t="e">
        <v>#DIV/0!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t="s">
        <v>8335</v>
      </c>
      <c r="R1065" s="15" t="s">
        <v>8336</v>
      </c>
      <c r="S1065" s="15">
        <v>42613.030810185184</v>
      </c>
      <c r="T1065" s="16">
        <f t="shared" si="16"/>
        <v>42583.030810185184</v>
      </c>
    </row>
    <row r="1066" spans="1:20" ht="15" customHeight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v>8.9744444444444446E-2</v>
      </c>
      <c r="G1066" t="s">
        <v>8220</v>
      </c>
      <c r="H1066" s="8">
        <v>65.666666666666671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t="s">
        <v>8337</v>
      </c>
      <c r="R1066" s="15" t="s">
        <v>8338</v>
      </c>
      <c r="S1066" s="15">
        <v>41462.228043981479</v>
      </c>
      <c r="T1066" s="16">
        <f t="shared" si="16"/>
        <v>41417.228043981479</v>
      </c>
    </row>
    <row r="1067" spans="1:20" ht="15" customHeight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v>2.7E-2</v>
      </c>
      <c r="G1067" t="s">
        <v>8220</v>
      </c>
      <c r="H1067" s="8">
        <v>16.2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t="s">
        <v>8337</v>
      </c>
      <c r="R1067" s="15" t="s">
        <v>8338</v>
      </c>
      <c r="S1067" s="15">
        <v>41689.381041666667</v>
      </c>
      <c r="T1067" s="16">
        <f t="shared" si="16"/>
        <v>41661.381041666667</v>
      </c>
    </row>
    <row r="1068" spans="1:20" ht="15" customHeight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v>3.3673333333333333E-2</v>
      </c>
      <c r="G1068" t="s">
        <v>8220</v>
      </c>
      <c r="H1068" s="8">
        <v>34.128378378378379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t="s">
        <v>8337</v>
      </c>
      <c r="R1068" s="15" t="s">
        <v>8338</v>
      </c>
      <c r="S1068" s="15">
        <v>41490.962754629632</v>
      </c>
      <c r="T1068" s="16">
        <f t="shared" si="16"/>
        <v>41445.962754629632</v>
      </c>
    </row>
    <row r="1069" spans="1:20" ht="15" customHeight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v>0.26</v>
      </c>
      <c r="G1069" t="s">
        <v>8220</v>
      </c>
      <c r="H1069" s="8">
        <v>13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t="s">
        <v>8337</v>
      </c>
      <c r="R1069" s="15" t="s">
        <v>8338</v>
      </c>
      <c r="S1069" s="15">
        <v>41629.855682870373</v>
      </c>
      <c r="T1069" s="16">
        <f t="shared" si="16"/>
        <v>41599.855682870373</v>
      </c>
    </row>
    <row r="1070" spans="1:20" ht="15" customHeight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v>1.5E-3</v>
      </c>
      <c r="G1070" t="s">
        <v>8220</v>
      </c>
      <c r="H1070" s="8">
        <v>11.25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t="s">
        <v>8337</v>
      </c>
      <c r="R1070" s="15" t="s">
        <v>8338</v>
      </c>
      <c r="S1070" s="15">
        <v>42470.329444444447</v>
      </c>
      <c r="T1070" s="16">
        <f t="shared" si="16"/>
        <v>42440.371111111104</v>
      </c>
    </row>
    <row r="1071" spans="1:20" ht="15" customHeight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v>0.38636363636363635</v>
      </c>
      <c r="G1071" t="s">
        <v>8220</v>
      </c>
      <c r="H1071" s="8">
        <v>40.476190476190474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t="s">
        <v>8337</v>
      </c>
      <c r="R1071" s="15" t="s">
        <v>8338</v>
      </c>
      <c r="S1071" s="15">
        <v>41604.271516203706</v>
      </c>
      <c r="T1071" s="16">
        <f t="shared" si="16"/>
        <v>41572.229849537034</v>
      </c>
    </row>
    <row r="1072" spans="1:20" ht="15" customHeight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v>7.0000000000000001E-3</v>
      </c>
      <c r="G1072" t="s">
        <v>8220</v>
      </c>
      <c r="H1072" s="8">
        <v>35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t="s">
        <v>8337</v>
      </c>
      <c r="R1072" s="15" t="s">
        <v>8338</v>
      </c>
      <c r="S1072" s="15">
        <v>41183.011828703704</v>
      </c>
      <c r="T1072" s="16">
        <f t="shared" si="16"/>
        <v>41163.011828703704</v>
      </c>
    </row>
    <row r="1073" spans="1:20" ht="15" customHeight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v>0</v>
      </c>
      <c r="G1073" t="s">
        <v>8220</v>
      </c>
      <c r="H1073" s="8" t="e">
        <v>#DIV/0!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t="s">
        <v>8337</v>
      </c>
      <c r="R1073" s="15" t="s">
        <v>8338</v>
      </c>
      <c r="S1073" s="15">
        <v>42325.795057870375</v>
      </c>
      <c r="T1073" s="16">
        <f t="shared" si="16"/>
        <v>42295.753391203703</v>
      </c>
    </row>
    <row r="1074" spans="1:20" ht="15" customHeight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v>6.8000000000000005E-4</v>
      </c>
      <c r="G1074" t="s">
        <v>8220</v>
      </c>
      <c r="H1074" s="8">
        <v>12.75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t="s">
        <v>8337</v>
      </c>
      <c r="R1074" s="15" t="s">
        <v>8338</v>
      </c>
      <c r="S1074" s="15">
        <v>41675.832141203704</v>
      </c>
      <c r="T1074" s="16">
        <f t="shared" si="16"/>
        <v>41645.832141203704</v>
      </c>
    </row>
    <row r="1075" spans="1:20" ht="15" customHeight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v>1.3333333333333334E-2</v>
      </c>
      <c r="G1075" t="s">
        <v>8220</v>
      </c>
      <c r="H1075" s="8">
        <v>10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t="s">
        <v>8337</v>
      </c>
      <c r="R1075" s="15" t="s">
        <v>8338</v>
      </c>
      <c r="S1075" s="15">
        <v>40832.964594907404</v>
      </c>
      <c r="T1075" s="16">
        <f t="shared" si="16"/>
        <v>40802.964594907404</v>
      </c>
    </row>
    <row r="1076" spans="1:20" ht="15" customHeight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v>6.3092592592592589E-2</v>
      </c>
      <c r="G1076" t="s">
        <v>8220</v>
      </c>
      <c r="H1076" s="8">
        <v>113.56666666666666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t="s">
        <v>8337</v>
      </c>
      <c r="R1076" s="15" t="s">
        <v>8338</v>
      </c>
      <c r="S1076" s="15">
        <v>41643.172974537039</v>
      </c>
      <c r="T1076" s="16">
        <f t="shared" si="16"/>
        <v>41613.172974537039</v>
      </c>
    </row>
    <row r="1077" spans="1:20" ht="15" customHeight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v>4.4999999999999998E-2</v>
      </c>
      <c r="G1077" t="s">
        <v>8220</v>
      </c>
      <c r="H1077" s="8">
        <v>15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t="s">
        <v>8337</v>
      </c>
      <c r="R1077" s="15" t="s">
        <v>8338</v>
      </c>
      <c r="S1077" s="15">
        <v>41035.904120370367</v>
      </c>
      <c r="T1077" s="16">
        <f t="shared" si="16"/>
        <v>41005.904120370367</v>
      </c>
    </row>
    <row r="1078" spans="1:20" ht="15" customHeight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v>0.62765333333333329</v>
      </c>
      <c r="G1078" t="s">
        <v>8220</v>
      </c>
      <c r="H1078" s="8">
        <v>48.281025641025643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t="s">
        <v>8337</v>
      </c>
      <c r="R1078" s="15" t="s">
        <v>8338</v>
      </c>
      <c r="S1078" s="15">
        <v>41893.377893518518</v>
      </c>
      <c r="T1078" s="16">
        <f t="shared" si="16"/>
        <v>41838.377893518518</v>
      </c>
    </row>
    <row r="1079" spans="1:20" ht="15" customHeight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v>0.29376000000000002</v>
      </c>
      <c r="G1079" t="s">
        <v>8220</v>
      </c>
      <c r="H1079" s="8">
        <v>43.976047904191617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t="s">
        <v>8337</v>
      </c>
      <c r="R1079" s="15" t="s">
        <v>8338</v>
      </c>
      <c r="S1079" s="15">
        <v>42383.16679398148</v>
      </c>
      <c r="T1079" s="16">
        <f t="shared" si="16"/>
        <v>42353.16679398148</v>
      </c>
    </row>
    <row r="1080" spans="1:20" ht="15" customHeight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v>7.4999999999999997E-2</v>
      </c>
      <c r="G1080" t="s">
        <v>8220</v>
      </c>
      <c r="H1080" s="8">
        <v>9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t="s">
        <v>8337</v>
      </c>
      <c r="R1080" s="15" t="s">
        <v>8338</v>
      </c>
      <c r="S1080" s="15">
        <v>40746.195844907408</v>
      </c>
      <c r="T1080" s="16">
        <f t="shared" si="16"/>
        <v>40701.195844907408</v>
      </c>
    </row>
    <row r="1081" spans="1:20" ht="15" customHeight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v>2.6076923076923077E-2</v>
      </c>
      <c r="G1081" t="s">
        <v>8220</v>
      </c>
      <c r="H1081" s="8">
        <v>37.666666666666664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t="s">
        <v>8337</v>
      </c>
      <c r="R1081" s="15" t="s">
        <v>8338</v>
      </c>
      <c r="S1081" s="15">
        <v>42504.566388888896</v>
      </c>
      <c r="T1081" s="16">
        <f t="shared" si="16"/>
        <v>42479.566388888896</v>
      </c>
    </row>
    <row r="1082" spans="1:20" ht="15" customHeight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v>9.1050000000000006E-2</v>
      </c>
      <c r="G1082" t="s">
        <v>8220</v>
      </c>
      <c r="H1082" s="8">
        <v>18.581632653061224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t="s">
        <v>8337</v>
      </c>
      <c r="R1082" s="15" t="s">
        <v>8338</v>
      </c>
      <c r="S1082" s="15">
        <v>41770.138113425928</v>
      </c>
      <c r="T1082" s="16">
        <f t="shared" si="16"/>
        <v>41740.138113425928</v>
      </c>
    </row>
    <row r="1083" spans="1:20" ht="15" customHeight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v>1.7647058823529413E-4</v>
      </c>
      <c r="G1083" t="s">
        <v>8220</v>
      </c>
      <c r="H1083" s="8">
        <v>3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t="s">
        <v>8337</v>
      </c>
      <c r="R1083" s="15" t="s">
        <v>8338</v>
      </c>
      <c r="S1083" s="15">
        <v>42032.926990740743</v>
      </c>
      <c r="T1083" s="16">
        <f t="shared" si="16"/>
        <v>42002.926990740743</v>
      </c>
    </row>
    <row r="1084" spans="1:20" ht="15" customHeight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v>5.5999999999999999E-3</v>
      </c>
      <c r="G1084" t="s">
        <v>8220</v>
      </c>
      <c r="H1084" s="8">
        <v>18.666666666666668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t="s">
        <v>8337</v>
      </c>
      <c r="R1084" s="15" t="s">
        <v>8338</v>
      </c>
      <c r="S1084" s="15">
        <v>41131.906111111115</v>
      </c>
      <c r="T1084" s="16">
        <f t="shared" si="16"/>
        <v>41101.906111111115</v>
      </c>
    </row>
    <row r="1085" spans="1:20" ht="15" customHeight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v>8.2000000000000007E-3</v>
      </c>
      <c r="G1085" t="s">
        <v>8220</v>
      </c>
      <c r="H1085" s="8">
        <v>410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t="s">
        <v>8337</v>
      </c>
      <c r="R1085" s="15" t="s">
        <v>8338</v>
      </c>
      <c r="S1085" s="15">
        <v>41853.659525462965</v>
      </c>
      <c r="T1085" s="16">
        <f t="shared" si="16"/>
        <v>41793.659525462965</v>
      </c>
    </row>
    <row r="1086" spans="1:20" ht="15" customHeight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v>0</v>
      </c>
      <c r="G1086" t="s">
        <v>8220</v>
      </c>
      <c r="H1086" s="8" t="e">
        <v>#DIV/0!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t="s">
        <v>8337</v>
      </c>
      <c r="R1086" s="15" t="s">
        <v>8338</v>
      </c>
      <c r="S1086" s="15">
        <v>41859.912083333329</v>
      </c>
      <c r="T1086" s="16">
        <f t="shared" si="16"/>
        <v>41829.912083333329</v>
      </c>
    </row>
    <row r="1087" spans="1:20" ht="15" customHeight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v>3.4200000000000001E-2</v>
      </c>
      <c r="G1087" t="s">
        <v>8220</v>
      </c>
      <c r="H1087" s="8">
        <v>114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t="s">
        <v>8337</v>
      </c>
      <c r="R1087" s="15" t="s">
        <v>8338</v>
      </c>
      <c r="S1087" s="15">
        <v>42443.629340277781</v>
      </c>
      <c r="T1087" s="16">
        <f t="shared" si="16"/>
        <v>42413.671006944445</v>
      </c>
    </row>
    <row r="1088" spans="1:20" ht="15" customHeight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v>8.3333333333333339E-4</v>
      </c>
      <c r="G1088" t="s">
        <v>8220</v>
      </c>
      <c r="H1088" s="8">
        <v>7.5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t="s">
        <v>8337</v>
      </c>
      <c r="R1088" s="15" t="s">
        <v>8338</v>
      </c>
      <c r="S1088" s="15">
        <v>41875.866793981484</v>
      </c>
      <c r="T1088" s="16">
        <f t="shared" si="16"/>
        <v>41845.866793981484</v>
      </c>
    </row>
    <row r="1089" spans="1:20" ht="15" customHeight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v>0</v>
      </c>
      <c r="G1089" t="s">
        <v>8220</v>
      </c>
      <c r="H1089" s="8" t="e">
        <v>#DIV/0!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t="s">
        <v>8337</v>
      </c>
      <c r="R1089" s="15" t="s">
        <v>8338</v>
      </c>
      <c r="S1089" s="15">
        <v>41805.713969907411</v>
      </c>
      <c r="T1089" s="16">
        <f t="shared" si="16"/>
        <v>41775.713969907411</v>
      </c>
    </row>
    <row r="1090" spans="1:20" ht="15" customHeight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v>0.14182977777777778</v>
      </c>
      <c r="G1090" t="s">
        <v>8220</v>
      </c>
      <c r="H1090" s="8">
        <v>43.41727891156463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t="s">
        <v>8337</v>
      </c>
      <c r="R1090" s="15" t="s">
        <v>8338</v>
      </c>
      <c r="S1090" s="15">
        <v>41753.799386574072</v>
      </c>
      <c r="T1090" s="16">
        <f t="shared" si="16"/>
        <v>41723.799386574072</v>
      </c>
    </row>
    <row r="1091" spans="1:20" ht="15" customHeight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v>7.8266666666666665E-2</v>
      </c>
      <c r="G1091" t="s">
        <v>8220</v>
      </c>
      <c r="H1091" s="8">
        <v>23.959183673469386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t="s">
        <v>8337</v>
      </c>
      <c r="R1091" s="15" t="s">
        <v>8338</v>
      </c>
      <c r="S1091" s="15">
        <v>42181.189525462964</v>
      </c>
      <c r="T1091" s="16">
        <f t="shared" ref="T1091:T1154" si="17">(((L1091/60)/60)/24)+DATE(1970,1,1)</f>
        <v>42151.189525462964</v>
      </c>
    </row>
    <row r="1092" spans="1:20" ht="15" customHeight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v>3.8464497269020693E-4</v>
      </c>
      <c r="G1092" t="s">
        <v>8220</v>
      </c>
      <c r="H1092" s="8">
        <v>5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t="s">
        <v>8337</v>
      </c>
      <c r="R1092" s="15" t="s">
        <v>8338</v>
      </c>
      <c r="S1092" s="15">
        <v>42153.185798611114</v>
      </c>
      <c r="T1092" s="16">
        <f t="shared" si="17"/>
        <v>42123.185798611114</v>
      </c>
    </row>
    <row r="1093" spans="1:20" ht="15" customHeight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v>0.125</v>
      </c>
      <c r="G1093" t="s">
        <v>8220</v>
      </c>
      <c r="H1093" s="8">
        <v>12.5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t="s">
        <v>8337</v>
      </c>
      <c r="R1093" s="15" t="s">
        <v>8338</v>
      </c>
      <c r="S1093" s="15">
        <v>42470.778611111105</v>
      </c>
      <c r="T1093" s="16">
        <f t="shared" si="17"/>
        <v>42440.820277777777</v>
      </c>
    </row>
    <row r="1094" spans="1:20" ht="15" customHeight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v>1.0500000000000001E-2</v>
      </c>
      <c r="G1094" t="s">
        <v>8220</v>
      </c>
      <c r="H1094" s="8">
        <v>3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t="s">
        <v>8337</v>
      </c>
      <c r="R1094" s="15" t="s">
        <v>8338</v>
      </c>
      <c r="S1094" s="15">
        <v>41280.025902777779</v>
      </c>
      <c r="T1094" s="16">
        <f t="shared" si="17"/>
        <v>41250.025902777779</v>
      </c>
    </row>
    <row r="1095" spans="1:20" ht="15" customHeight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v>0.14083333333333334</v>
      </c>
      <c r="G1095" t="s">
        <v>8220</v>
      </c>
      <c r="H1095" s="8">
        <v>10.5625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t="s">
        <v>8337</v>
      </c>
      <c r="R1095" s="15" t="s">
        <v>8338</v>
      </c>
      <c r="S1095" s="15">
        <v>42411.973807870367</v>
      </c>
      <c r="T1095" s="16">
        <f t="shared" si="17"/>
        <v>42396.973807870367</v>
      </c>
    </row>
    <row r="1096" spans="1:20" ht="15" customHeight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v>0.18300055555555556</v>
      </c>
      <c r="G1096" t="s">
        <v>8220</v>
      </c>
      <c r="H1096" s="8">
        <v>122.00037037037038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t="s">
        <v>8337</v>
      </c>
      <c r="R1096" s="15" t="s">
        <v>8338</v>
      </c>
      <c r="S1096" s="15">
        <v>40825.713344907403</v>
      </c>
      <c r="T1096" s="16">
        <f t="shared" si="17"/>
        <v>40795.713344907403</v>
      </c>
    </row>
    <row r="1097" spans="1:20" ht="15" customHeight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v>5.0347999999999997E-2</v>
      </c>
      <c r="G1097" t="s">
        <v>8220</v>
      </c>
      <c r="H1097" s="8">
        <v>267.80851063829789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t="s">
        <v>8337</v>
      </c>
      <c r="R1097" s="15" t="s">
        <v>8338</v>
      </c>
      <c r="S1097" s="15">
        <v>41516.537268518521</v>
      </c>
      <c r="T1097" s="16">
        <f t="shared" si="17"/>
        <v>41486.537268518521</v>
      </c>
    </row>
    <row r="1098" spans="1:20" ht="15" customHeight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v>0.17933333333333334</v>
      </c>
      <c r="G1098" t="s">
        <v>8220</v>
      </c>
      <c r="H1098" s="8">
        <v>74.206896551724142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t="s">
        <v>8337</v>
      </c>
      <c r="R1098" s="15" t="s">
        <v>8338</v>
      </c>
      <c r="S1098" s="15">
        <v>41916.145833333336</v>
      </c>
      <c r="T1098" s="16">
        <f t="shared" si="17"/>
        <v>41885.51798611111</v>
      </c>
    </row>
    <row r="1099" spans="1:20" ht="15" customHeight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v>4.6999999999999999E-4</v>
      </c>
      <c r="G1099" t="s">
        <v>8220</v>
      </c>
      <c r="H1099" s="8">
        <v>6.7142857142857144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t="s">
        <v>8337</v>
      </c>
      <c r="R1099" s="15" t="s">
        <v>8338</v>
      </c>
      <c r="S1099" s="15">
        <v>41700.792557870373</v>
      </c>
      <c r="T1099" s="16">
        <f t="shared" si="17"/>
        <v>41660.792557870373</v>
      </c>
    </row>
    <row r="1100" spans="1:20" ht="15" customHeight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v>7.2120000000000004E-2</v>
      </c>
      <c r="G1100" t="s">
        <v>8220</v>
      </c>
      <c r="H1100" s="8">
        <v>81.954545454545453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t="s">
        <v>8337</v>
      </c>
      <c r="R1100" s="15" t="s">
        <v>8338</v>
      </c>
      <c r="S1100" s="15">
        <v>41742.762673611112</v>
      </c>
      <c r="T1100" s="16">
        <f t="shared" si="17"/>
        <v>41712.762673611112</v>
      </c>
    </row>
    <row r="1101" spans="1:20" ht="15" customHeight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v>5.0000000000000001E-3</v>
      </c>
      <c r="G1101" t="s">
        <v>8220</v>
      </c>
      <c r="H1101" s="8">
        <v>25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t="s">
        <v>8337</v>
      </c>
      <c r="R1101" s="15" t="s">
        <v>8338</v>
      </c>
      <c r="S1101" s="15">
        <v>42137.836435185185</v>
      </c>
      <c r="T1101" s="16">
        <f t="shared" si="17"/>
        <v>42107.836435185185</v>
      </c>
    </row>
    <row r="1102" spans="1:20" ht="15" customHeight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v>2.5000000000000001E-2</v>
      </c>
      <c r="G1102" t="s">
        <v>8220</v>
      </c>
      <c r="H1102" s="8">
        <v>10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t="s">
        <v>8337</v>
      </c>
      <c r="R1102" s="15" t="s">
        <v>8338</v>
      </c>
      <c r="S1102" s="15">
        <v>42414.110775462963</v>
      </c>
      <c r="T1102" s="16">
        <f t="shared" si="17"/>
        <v>42384.110775462963</v>
      </c>
    </row>
    <row r="1103" spans="1:20" ht="15" customHeight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v>4.0999999999999999E-4</v>
      </c>
      <c r="G1103" t="s">
        <v>8220</v>
      </c>
      <c r="H1103" s="8">
        <v>6.833333333333333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t="s">
        <v>8337</v>
      </c>
      <c r="R1103" s="15" t="s">
        <v>8338</v>
      </c>
      <c r="S1103" s="15">
        <v>42565.758333333331</v>
      </c>
      <c r="T1103" s="16">
        <f t="shared" si="17"/>
        <v>42538.77243055556</v>
      </c>
    </row>
    <row r="1104" spans="1:20" ht="15" customHeight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v>5.3124999999999999E-2</v>
      </c>
      <c r="G1104" t="s">
        <v>8220</v>
      </c>
      <c r="H1104" s="8">
        <v>17.708333333333332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t="s">
        <v>8337</v>
      </c>
      <c r="R1104" s="15" t="s">
        <v>8338</v>
      </c>
      <c r="S1104" s="15">
        <v>41617.249305555553</v>
      </c>
      <c r="T1104" s="16">
        <f t="shared" si="17"/>
        <v>41577.045428240745</v>
      </c>
    </row>
    <row r="1105" spans="1:20" ht="15" customHeight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v>1.6199999999999999E-2</v>
      </c>
      <c r="G1105" t="s">
        <v>8220</v>
      </c>
      <c r="H1105" s="8">
        <v>16.2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t="s">
        <v>8337</v>
      </c>
      <c r="R1105" s="15" t="s">
        <v>8338</v>
      </c>
      <c r="S1105" s="15">
        <v>42539.22210648148</v>
      </c>
      <c r="T1105" s="16">
        <f t="shared" si="17"/>
        <v>42479.22210648148</v>
      </c>
    </row>
    <row r="1106" spans="1:20" ht="15" customHeight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v>4.9516666666666667E-2</v>
      </c>
      <c r="G1106" t="s">
        <v>8220</v>
      </c>
      <c r="H1106" s="8">
        <v>80.297297297297291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t="s">
        <v>8337</v>
      </c>
      <c r="R1106" s="15" t="s">
        <v>8338</v>
      </c>
      <c r="S1106" s="15">
        <v>41801.40996527778</v>
      </c>
      <c r="T1106" s="16">
        <f t="shared" si="17"/>
        <v>41771.40996527778</v>
      </c>
    </row>
    <row r="1107" spans="1:20" ht="15" customHeight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v>1.5900000000000001E-3</v>
      </c>
      <c r="G1107" t="s">
        <v>8220</v>
      </c>
      <c r="H1107" s="8">
        <v>71.55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t="s">
        <v>8337</v>
      </c>
      <c r="R1107" s="15" t="s">
        <v>8338</v>
      </c>
      <c r="S1107" s="15">
        <v>41722.0940625</v>
      </c>
      <c r="T1107" s="16">
        <f t="shared" si="17"/>
        <v>41692.135729166665</v>
      </c>
    </row>
    <row r="1108" spans="1:20" ht="15" customHeight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v>0.41249999999999998</v>
      </c>
      <c r="G1108" t="s">
        <v>8220</v>
      </c>
      <c r="H1108" s="8">
        <v>23.571428571428573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t="s">
        <v>8337</v>
      </c>
      <c r="R1108" s="15" t="s">
        <v>8338</v>
      </c>
      <c r="S1108" s="15">
        <v>41003.698784722219</v>
      </c>
      <c r="T1108" s="16">
        <f t="shared" si="17"/>
        <v>40973.740451388891</v>
      </c>
    </row>
    <row r="1109" spans="1:20" ht="15" customHeight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v>0</v>
      </c>
      <c r="G1109" t="s">
        <v>8220</v>
      </c>
      <c r="H1109" s="8" t="e">
        <v>#DIV/0!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t="s">
        <v>8337</v>
      </c>
      <c r="R1109" s="15" t="s">
        <v>8338</v>
      </c>
      <c r="S1109" s="15">
        <v>41843.861388888887</v>
      </c>
      <c r="T1109" s="16">
        <f t="shared" si="17"/>
        <v>41813.861388888887</v>
      </c>
    </row>
    <row r="1110" spans="1:20" ht="15" customHeight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v>2.93E-2</v>
      </c>
      <c r="G1110" t="s">
        <v>8220</v>
      </c>
      <c r="H1110" s="8">
        <v>34.88095238095238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t="s">
        <v>8337</v>
      </c>
      <c r="R1110" s="15" t="s">
        <v>8338</v>
      </c>
      <c r="S1110" s="15">
        <v>41012.595312500001</v>
      </c>
      <c r="T1110" s="16">
        <f t="shared" si="17"/>
        <v>40952.636979166666</v>
      </c>
    </row>
    <row r="1111" spans="1:20" ht="15" customHeight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v>4.4999999999999997E-3</v>
      </c>
      <c r="G1111" t="s">
        <v>8220</v>
      </c>
      <c r="H1111" s="8">
        <v>15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t="s">
        <v>8337</v>
      </c>
      <c r="R1111" s="15" t="s">
        <v>8338</v>
      </c>
      <c r="S1111" s="15">
        <v>42692.793865740736</v>
      </c>
      <c r="T1111" s="16">
        <f t="shared" si="17"/>
        <v>42662.752199074079</v>
      </c>
    </row>
    <row r="1112" spans="1:20" ht="15" customHeight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v>5.1000000000000004E-3</v>
      </c>
      <c r="G1112" t="s">
        <v>8220</v>
      </c>
      <c r="H1112" s="8">
        <v>23.181818181818183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t="s">
        <v>8337</v>
      </c>
      <c r="R1112" s="15" t="s">
        <v>8338</v>
      </c>
      <c r="S1112" s="15">
        <v>41250.933124999996</v>
      </c>
      <c r="T1112" s="16">
        <f t="shared" si="17"/>
        <v>41220.933124999996</v>
      </c>
    </row>
    <row r="1113" spans="1:20" ht="15" customHeight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v>4.0000000000000002E-4</v>
      </c>
      <c r="G1113" t="s">
        <v>8220</v>
      </c>
      <c r="H1113" s="8">
        <v>1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t="s">
        <v>8337</v>
      </c>
      <c r="R1113" s="15" t="s">
        <v>8338</v>
      </c>
      <c r="S1113" s="15">
        <v>42377.203587962969</v>
      </c>
      <c r="T1113" s="16">
        <f t="shared" si="17"/>
        <v>42347.203587962969</v>
      </c>
    </row>
    <row r="1114" spans="1:20" ht="15" customHeight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v>0.35537409090909089</v>
      </c>
      <c r="G1114" t="s">
        <v>8220</v>
      </c>
      <c r="H1114" s="8">
        <v>100.23371794871794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t="s">
        <v>8337</v>
      </c>
      <c r="R1114" s="15" t="s">
        <v>8338</v>
      </c>
      <c r="S1114" s="15">
        <v>42023.354166666672</v>
      </c>
      <c r="T1114" s="16">
        <f t="shared" si="17"/>
        <v>41963.759386574078</v>
      </c>
    </row>
    <row r="1115" spans="1:20" ht="15" customHeight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v>5.0000000000000001E-3</v>
      </c>
      <c r="G1115" t="s">
        <v>8220</v>
      </c>
      <c r="H1115" s="8">
        <v>5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t="s">
        <v>8337</v>
      </c>
      <c r="R1115" s="15" t="s">
        <v>8338</v>
      </c>
      <c r="S1115" s="15">
        <v>41865.977083333331</v>
      </c>
      <c r="T1115" s="16">
        <f t="shared" si="17"/>
        <v>41835.977083333331</v>
      </c>
    </row>
    <row r="1116" spans="1:20" ht="15" customHeight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v>1.6666666666666668E-3</v>
      </c>
      <c r="G1116" t="s">
        <v>8220</v>
      </c>
      <c r="H1116" s="8">
        <v>3.3333333333333335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t="s">
        <v>8337</v>
      </c>
      <c r="R1116" s="15" t="s">
        <v>8338</v>
      </c>
      <c r="S1116" s="15">
        <v>41556.345914351856</v>
      </c>
      <c r="T1116" s="16">
        <f t="shared" si="17"/>
        <v>41526.345914351856</v>
      </c>
    </row>
    <row r="1117" spans="1:20" ht="15" customHeight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v>1.325E-3</v>
      </c>
      <c r="G1117" t="s">
        <v>8220</v>
      </c>
      <c r="H1117" s="8">
        <v>13.25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t="s">
        <v>8337</v>
      </c>
      <c r="R1117" s="15" t="s">
        <v>8338</v>
      </c>
      <c r="S1117" s="15">
        <v>42459.653877314813</v>
      </c>
      <c r="T1117" s="16">
        <f t="shared" si="17"/>
        <v>42429.695543981477</v>
      </c>
    </row>
    <row r="1118" spans="1:20" ht="15" customHeight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v>3.5704000000000004E-4</v>
      </c>
      <c r="G1118" t="s">
        <v>8220</v>
      </c>
      <c r="H1118" s="8">
        <v>17.852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t="s">
        <v>8337</v>
      </c>
      <c r="R1118" s="15" t="s">
        <v>8338</v>
      </c>
      <c r="S1118" s="15">
        <v>41069.847314814811</v>
      </c>
      <c r="T1118" s="16">
        <f t="shared" si="17"/>
        <v>41009.847314814811</v>
      </c>
    </row>
    <row r="1119" spans="1:20" ht="15" customHeight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v>8.3000000000000004E-2</v>
      </c>
      <c r="G1119" t="s">
        <v>8220</v>
      </c>
      <c r="H1119" s="8">
        <v>10.375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t="s">
        <v>8337</v>
      </c>
      <c r="R1119" s="15" t="s">
        <v>8338</v>
      </c>
      <c r="S1119" s="15">
        <v>42363.598530092597</v>
      </c>
      <c r="T1119" s="16">
        <f t="shared" si="17"/>
        <v>42333.598530092597</v>
      </c>
    </row>
    <row r="1120" spans="1:20" ht="15" customHeight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v>2.4222222222222221E-2</v>
      </c>
      <c r="G1120" t="s">
        <v>8220</v>
      </c>
      <c r="H1120" s="8">
        <v>36.333333333333336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t="s">
        <v>8337</v>
      </c>
      <c r="R1120" s="15" t="s">
        <v>8338</v>
      </c>
      <c r="S1120" s="15">
        <v>41734.124756944446</v>
      </c>
      <c r="T1120" s="16">
        <f t="shared" si="17"/>
        <v>41704.16642361111</v>
      </c>
    </row>
    <row r="1121" spans="1:20" ht="15" customHeight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v>2.3809523809523812E-3</v>
      </c>
      <c r="G1121" t="s">
        <v>8220</v>
      </c>
      <c r="H1121" s="8">
        <v>5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t="s">
        <v>8337</v>
      </c>
      <c r="R1121" s="15" t="s">
        <v>8338</v>
      </c>
      <c r="S1121" s="15">
        <v>41735.792407407411</v>
      </c>
      <c r="T1121" s="16">
        <f t="shared" si="17"/>
        <v>41722.792407407411</v>
      </c>
    </row>
    <row r="1122" spans="1:20" ht="15" customHeight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v>0</v>
      </c>
      <c r="G1122" t="s">
        <v>8220</v>
      </c>
      <c r="H1122" s="8" t="e">
        <v>#DIV/0!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t="s">
        <v>8337</v>
      </c>
      <c r="R1122" s="15" t="s">
        <v>8338</v>
      </c>
      <c r="S1122" s="15">
        <v>40844.872685185182</v>
      </c>
      <c r="T1122" s="16">
        <f t="shared" si="17"/>
        <v>40799.872685185182</v>
      </c>
    </row>
    <row r="1123" spans="1:20" ht="15" customHeight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v>1.16E-4</v>
      </c>
      <c r="G1123" t="s">
        <v>8220</v>
      </c>
      <c r="H1123" s="8">
        <v>5.8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t="s">
        <v>8337</v>
      </c>
      <c r="R1123" s="15" t="s">
        <v>8338</v>
      </c>
      <c r="S1123" s="15">
        <v>42442.892546296294</v>
      </c>
      <c r="T1123" s="16">
        <f t="shared" si="17"/>
        <v>42412.934212962966</v>
      </c>
    </row>
    <row r="1124" spans="1:20" ht="15" customHeight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v>0</v>
      </c>
      <c r="G1124" t="s">
        <v>8220</v>
      </c>
      <c r="H1124" s="8" t="e">
        <v>#DIV/0!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t="s">
        <v>8337</v>
      </c>
      <c r="R1124" s="15" t="s">
        <v>8338</v>
      </c>
      <c r="S1124" s="15">
        <v>41424.703993055555</v>
      </c>
      <c r="T1124" s="16">
        <f t="shared" si="17"/>
        <v>41410.703993055555</v>
      </c>
    </row>
    <row r="1125" spans="1:20" ht="15" customHeight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v>2.2000000000000001E-3</v>
      </c>
      <c r="G1125" t="s">
        <v>8220</v>
      </c>
      <c r="H1125" s="8">
        <v>3.6666666666666665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t="s">
        <v>8337</v>
      </c>
      <c r="R1125" s="15" t="s">
        <v>8338</v>
      </c>
      <c r="S1125" s="15">
        <v>41748.5237037037</v>
      </c>
      <c r="T1125" s="16">
        <f t="shared" si="17"/>
        <v>41718.5237037037</v>
      </c>
    </row>
    <row r="1126" spans="1:20" ht="15" customHeight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v>4.7222222222222223E-3</v>
      </c>
      <c r="G1126" t="s">
        <v>8220</v>
      </c>
      <c r="H1126" s="8">
        <v>60.714285714285715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t="s">
        <v>8337</v>
      </c>
      <c r="R1126" s="15" t="s">
        <v>8339</v>
      </c>
      <c r="S1126" s="15">
        <v>42124.667256944449</v>
      </c>
      <c r="T1126" s="16">
        <f t="shared" si="17"/>
        <v>42094.667256944449</v>
      </c>
    </row>
    <row r="1127" spans="1:20" ht="15" customHeight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v>0</v>
      </c>
      <c r="G1127" t="s">
        <v>8220</v>
      </c>
      <c r="H1127" s="8" t="e">
        <v>#DIV/0!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t="s">
        <v>8337</v>
      </c>
      <c r="R1127" s="15" t="s">
        <v>8339</v>
      </c>
      <c r="S1127" s="15">
        <v>42272.624189814815</v>
      </c>
      <c r="T1127" s="16">
        <f t="shared" si="17"/>
        <v>42212.624189814815</v>
      </c>
    </row>
    <row r="1128" spans="1:20" ht="15" customHeight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v>5.0000000000000001E-3</v>
      </c>
      <c r="G1128" t="s">
        <v>8220</v>
      </c>
      <c r="H1128" s="8">
        <v>5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t="s">
        <v>8337</v>
      </c>
      <c r="R1128" s="15" t="s">
        <v>8339</v>
      </c>
      <c r="S1128" s="15">
        <v>42565.327476851846</v>
      </c>
      <c r="T1128" s="16">
        <f t="shared" si="17"/>
        <v>42535.327476851846</v>
      </c>
    </row>
    <row r="1129" spans="1:20" ht="15" customHeight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v>1.6714285714285713E-2</v>
      </c>
      <c r="G1129" t="s">
        <v>8220</v>
      </c>
      <c r="H1129" s="8">
        <v>25.434782608695652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t="s">
        <v>8337</v>
      </c>
      <c r="R1129" s="15" t="s">
        <v>8339</v>
      </c>
      <c r="S1129" s="15">
        <v>41957.895833333328</v>
      </c>
      <c r="T1129" s="16">
        <f t="shared" si="17"/>
        <v>41926.854166666664</v>
      </c>
    </row>
    <row r="1130" spans="1:20" ht="15" customHeight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v>1E-3</v>
      </c>
      <c r="G1130" t="s">
        <v>8220</v>
      </c>
      <c r="H1130" s="8">
        <v>1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t="s">
        <v>8337</v>
      </c>
      <c r="R1130" s="15" t="s">
        <v>8339</v>
      </c>
      <c r="S1130" s="15">
        <v>41858.649502314816</v>
      </c>
      <c r="T1130" s="16">
        <f t="shared" si="17"/>
        <v>41828.649502314816</v>
      </c>
    </row>
    <row r="1131" spans="1:20" ht="15" customHeight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v>1.0499999999999999E-3</v>
      </c>
      <c r="G1131" t="s">
        <v>8220</v>
      </c>
      <c r="H1131" s="8">
        <v>10.5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t="s">
        <v>8337</v>
      </c>
      <c r="R1131" s="15" t="s">
        <v>8339</v>
      </c>
      <c r="S1131" s="15">
        <v>42526.264965277776</v>
      </c>
      <c r="T1131" s="16">
        <f t="shared" si="17"/>
        <v>42496.264965277776</v>
      </c>
    </row>
    <row r="1132" spans="1:20" ht="15" customHeight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v>2.2000000000000001E-3</v>
      </c>
      <c r="G1132" t="s">
        <v>8220</v>
      </c>
      <c r="H1132" s="8">
        <v>3.6666666666666665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t="s">
        <v>8337</v>
      </c>
      <c r="R1132" s="15" t="s">
        <v>8339</v>
      </c>
      <c r="S1132" s="15">
        <v>41969.038194444445</v>
      </c>
      <c r="T1132" s="16">
        <f t="shared" si="17"/>
        <v>41908.996527777781</v>
      </c>
    </row>
    <row r="1133" spans="1:20" ht="15" customHeight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v>0</v>
      </c>
      <c r="G1133" t="s">
        <v>8220</v>
      </c>
      <c r="H1133" s="8" t="e">
        <v>#DIV/0!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t="s">
        <v>8337</v>
      </c>
      <c r="R1133" s="15" t="s">
        <v>8339</v>
      </c>
      <c r="S1133" s="15">
        <v>42362.908194444448</v>
      </c>
      <c r="T1133" s="16">
        <f t="shared" si="17"/>
        <v>42332.908194444448</v>
      </c>
    </row>
    <row r="1134" spans="1:20" ht="15" customHeight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v>0.14380000000000001</v>
      </c>
      <c r="G1134" t="s">
        <v>8220</v>
      </c>
      <c r="H1134" s="8">
        <v>110.61538461538461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t="s">
        <v>8337</v>
      </c>
      <c r="R1134" s="15" t="s">
        <v>8339</v>
      </c>
      <c r="S1134" s="15">
        <v>42736.115405092598</v>
      </c>
      <c r="T1134" s="16">
        <f t="shared" si="17"/>
        <v>42706.115405092598</v>
      </c>
    </row>
    <row r="1135" spans="1:20" ht="15" customHeight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v>6.6666666666666671E-3</v>
      </c>
      <c r="G1135" t="s">
        <v>8220</v>
      </c>
      <c r="H1135" s="8">
        <v>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t="s">
        <v>8337</v>
      </c>
      <c r="R1135" s="15" t="s">
        <v>8339</v>
      </c>
      <c r="S1135" s="15">
        <v>41851.407187500001</v>
      </c>
      <c r="T1135" s="16">
        <f t="shared" si="17"/>
        <v>41821.407187500001</v>
      </c>
    </row>
    <row r="1136" spans="1:20" ht="15" customHeight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v>4.0000000000000003E-5</v>
      </c>
      <c r="G1136" t="s">
        <v>8220</v>
      </c>
      <c r="H1136" s="8">
        <v>1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t="s">
        <v>8337</v>
      </c>
      <c r="R1136" s="15" t="s">
        <v>8339</v>
      </c>
      <c r="S1136" s="15">
        <v>41972.189583333333</v>
      </c>
      <c r="T1136" s="16">
        <f t="shared" si="17"/>
        <v>41958.285046296296</v>
      </c>
    </row>
    <row r="1137" spans="1:20" ht="15" customHeight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v>0.05</v>
      </c>
      <c r="G1137" t="s">
        <v>8220</v>
      </c>
      <c r="H1137" s="8">
        <v>50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t="s">
        <v>8337</v>
      </c>
      <c r="R1137" s="15" t="s">
        <v>8339</v>
      </c>
      <c r="S1137" s="15">
        <v>42588.989513888882</v>
      </c>
      <c r="T1137" s="16">
        <f t="shared" si="17"/>
        <v>42558.989513888882</v>
      </c>
    </row>
    <row r="1138" spans="1:20" ht="15" customHeight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v>6.4439140811455853E-2</v>
      </c>
      <c r="G1138" t="s">
        <v>8220</v>
      </c>
      <c r="H1138" s="8">
        <v>45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t="s">
        <v>8337</v>
      </c>
      <c r="R1138" s="15" t="s">
        <v>8339</v>
      </c>
      <c r="S1138" s="15">
        <v>42357.671631944439</v>
      </c>
      <c r="T1138" s="16">
        <f t="shared" si="17"/>
        <v>42327.671631944439</v>
      </c>
    </row>
    <row r="1139" spans="1:20" ht="15" customHeight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v>0.39500000000000002</v>
      </c>
      <c r="G1139" t="s">
        <v>8220</v>
      </c>
      <c r="H1139" s="8">
        <v>253.2051282051282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t="s">
        <v>8337</v>
      </c>
      <c r="R1139" s="15" t="s">
        <v>8339</v>
      </c>
      <c r="S1139" s="15">
        <v>42483.819687499999</v>
      </c>
      <c r="T1139" s="16">
        <f t="shared" si="17"/>
        <v>42453.819687499999</v>
      </c>
    </row>
    <row r="1140" spans="1:20" ht="15" customHeight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v>3.5714285714285713E-3</v>
      </c>
      <c r="G1140" t="s">
        <v>8220</v>
      </c>
      <c r="H1140" s="8">
        <v>31.25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t="s">
        <v>8337</v>
      </c>
      <c r="R1140" s="15" t="s">
        <v>8339</v>
      </c>
      <c r="S1140" s="15">
        <v>42756.9066087963</v>
      </c>
      <c r="T1140" s="16">
        <f t="shared" si="17"/>
        <v>42736.9066087963</v>
      </c>
    </row>
    <row r="1141" spans="1:20" ht="15" customHeight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v>6.2500000000000001E-4</v>
      </c>
      <c r="G1141" t="s">
        <v>8220</v>
      </c>
      <c r="H1141" s="8">
        <v>5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t="s">
        <v>8337</v>
      </c>
      <c r="R1141" s="15" t="s">
        <v>8339</v>
      </c>
      <c r="S1141" s="15">
        <v>42005.347523148142</v>
      </c>
      <c r="T1141" s="16">
        <f t="shared" si="17"/>
        <v>41975.347523148142</v>
      </c>
    </row>
    <row r="1142" spans="1:20" ht="15" customHeight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v>0</v>
      </c>
      <c r="G1142" t="s">
        <v>8220</v>
      </c>
      <c r="H1142" s="8" t="e">
        <v>#DIV/0!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t="s">
        <v>8337</v>
      </c>
      <c r="R1142" s="15" t="s">
        <v>8339</v>
      </c>
      <c r="S1142" s="15">
        <v>42222.462048611109</v>
      </c>
      <c r="T1142" s="16">
        <f t="shared" si="17"/>
        <v>42192.462048611109</v>
      </c>
    </row>
    <row r="1143" spans="1:20" ht="15" customHeight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v>0</v>
      </c>
      <c r="G1143" t="s">
        <v>8220</v>
      </c>
      <c r="H1143" s="8" t="e">
        <v>#DIV/0!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t="s">
        <v>8337</v>
      </c>
      <c r="R1143" s="15" t="s">
        <v>8339</v>
      </c>
      <c r="S1143" s="15">
        <v>42194.699652777781</v>
      </c>
      <c r="T1143" s="16">
        <f t="shared" si="17"/>
        <v>42164.699652777781</v>
      </c>
    </row>
    <row r="1144" spans="1:20" ht="15" customHeight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v>0</v>
      </c>
      <c r="G1144" t="s">
        <v>8220</v>
      </c>
      <c r="H1144" s="8" t="e">
        <v>#DIV/0!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t="s">
        <v>8337</v>
      </c>
      <c r="R1144" s="15" t="s">
        <v>8339</v>
      </c>
      <c r="S1144" s="15">
        <v>42052.006099537044</v>
      </c>
      <c r="T1144" s="16">
        <f t="shared" si="17"/>
        <v>42022.006099537044</v>
      </c>
    </row>
    <row r="1145" spans="1:20" ht="15" customHeight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v>4.1333333333333335E-3</v>
      </c>
      <c r="G1145" t="s">
        <v>8220</v>
      </c>
      <c r="H1145" s="8">
        <v>23.25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t="s">
        <v>8337</v>
      </c>
      <c r="R1145" s="15" t="s">
        <v>8339</v>
      </c>
      <c r="S1145" s="15">
        <v>42355.19358796296</v>
      </c>
      <c r="T1145" s="16">
        <f t="shared" si="17"/>
        <v>42325.19358796296</v>
      </c>
    </row>
    <row r="1146" spans="1:20" ht="15" customHeight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v>0</v>
      </c>
      <c r="G1146" t="s">
        <v>8220</v>
      </c>
      <c r="H1146" s="8" t="e">
        <v>#DIV/0!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t="s">
        <v>8340</v>
      </c>
      <c r="R1146" s="15" t="s">
        <v>8341</v>
      </c>
      <c r="S1146" s="15">
        <v>42123.181944444441</v>
      </c>
      <c r="T1146" s="16">
        <f t="shared" si="17"/>
        <v>42093.181944444441</v>
      </c>
    </row>
    <row r="1147" spans="1:20" ht="15" customHeight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v>1.25E-3</v>
      </c>
      <c r="G1147" t="s">
        <v>8220</v>
      </c>
      <c r="H1147" s="8">
        <v>100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t="s">
        <v>8340</v>
      </c>
      <c r="R1147" s="15" t="s">
        <v>8341</v>
      </c>
      <c r="S1147" s="15">
        <v>41914.747592592597</v>
      </c>
      <c r="T1147" s="16">
        <f t="shared" si="17"/>
        <v>41854.747592592597</v>
      </c>
    </row>
    <row r="1148" spans="1:20" ht="15" customHeight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v>8.8333333333333333E-2</v>
      </c>
      <c r="G1148" t="s">
        <v>8220</v>
      </c>
      <c r="H1148" s="8">
        <v>44.166666666666664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t="s">
        <v>8340</v>
      </c>
      <c r="R1148" s="15" t="s">
        <v>8341</v>
      </c>
      <c r="S1148" s="15">
        <v>41761.9533912037</v>
      </c>
      <c r="T1148" s="16">
        <f t="shared" si="17"/>
        <v>41723.9533912037</v>
      </c>
    </row>
    <row r="1149" spans="1:20" ht="15" customHeight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v>0</v>
      </c>
      <c r="G1149" t="s">
        <v>8220</v>
      </c>
      <c r="H1149" s="8" t="e">
        <v>#DIV/0!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t="s">
        <v>8340</v>
      </c>
      <c r="R1149" s="15" t="s">
        <v>8341</v>
      </c>
      <c r="S1149" s="15">
        <v>41931.972025462965</v>
      </c>
      <c r="T1149" s="16">
        <f t="shared" si="17"/>
        <v>41871.972025462965</v>
      </c>
    </row>
    <row r="1150" spans="1:20" ht="15" customHeight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v>4.8666666666666667E-3</v>
      </c>
      <c r="G1150" t="s">
        <v>8220</v>
      </c>
      <c r="H1150" s="8">
        <v>24.333333333333332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t="s">
        <v>8340</v>
      </c>
      <c r="R1150" s="15" t="s">
        <v>8341</v>
      </c>
      <c r="S1150" s="15">
        <v>42705.212743055556</v>
      </c>
      <c r="T1150" s="16">
        <f t="shared" si="17"/>
        <v>42675.171076388884</v>
      </c>
    </row>
    <row r="1151" spans="1:20" ht="15" customHeight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v>1.5E-3</v>
      </c>
      <c r="G1151" t="s">
        <v>8220</v>
      </c>
      <c r="H1151" s="8">
        <v>37.5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t="s">
        <v>8340</v>
      </c>
      <c r="R1151" s="15" t="s">
        <v>8341</v>
      </c>
      <c r="S1151" s="15">
        <v>42537.71025462963</v>
      </c>
      <c r="T1151" s="16">
        <f t="shared" si="17"/>
        <v>42507.71025462963</v>
      </c>
    </row>
    <row r="1152" spans="1:20" ht="15" customHeight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v>0.1008</v>
      </c>
      <c r="G1152" t="s">
        <v>8220</v>
      </c>
      <c r="H1152" s="8">
        <v>42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t="s">
        <v>8340</v>
      </c>
      <c r="R1152" s="15" t="s">
        <v>8341</v>
      </c>
      <c r="S1152" s="15">
        <v>42377.954571759255</v>
      </c>
      <c r="T1152" s="16">
        <f t="shared" si="17"/>
        <v>42317.954571759255</v>
      </c>
    </row>
    <row r="1153" spans="1:20" ht="15" customHeight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v>0</v>
      </c>
      <c r="G1153" t="s">
        <v>8220</v>
      </c>
      <c r="H1153" s="8" t="e">
        <v>#DIV/0!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t="s">
        <v>8340</v>
      </c>
      <c r="R1153" s="15" t="s">
        <v>8341</v>
      </c>
      <c r="S1153" s="15">
        <v>42254.102581018517</v>
      </c>
      <c r="T1153" s="16">
        <f t="shared" si="17"/>
        <v>42224.102581018517</v>
      </c>
    </row>
    <row r="1154" spans="1:20" ht="15" customHeight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v>5.6937500000000002E-2</v>
      </c>
      <c r="G1154" t="s">
        <v>8220</v>
      </c>
      <c r="H1154" s="8">
        <v>60.733333333333334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t="s">
        <v>8340</v>
      </c>
      <c r="R1154" s="15" t="s">
        <v>8341</v>
      </c>
      <c r="S1154" s="15">
        <v>42139.709629629629</v>
      </c>
      <c r="T1154" s="16">
        <f t="shared" si="17"/>
        <v>42109.709629629629</v>
      </c>
    </row>
    <row r="1155" spans="1:20" ht="15" customHeight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v>6.2500000000000003E-3</v>
      </c>
      <c r="G1155" t="s">
        <v>8220</v>
      </c>
      <c r="H1155" s="8">
        <v>50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t="s">
        <v>8340</v>
      </c>
      <c r="R1155" s="15" t="s">
        <v>8341</v>
      </c>
      <c r="S1155" s="15">
        <v>42173.714178240742</v>
      </c>
      <c r="T1155" s="16">
        <f t="shared" ref="T1155:T1218" si="18">(((L1155/60)/60)/24)+DATE(1970,1,1)</f>
        <v>42143.714178240742</v>
      </c>
    </row>
    <row r="1156" spans="1:20" ht="15" customHeight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v>6.5000000000000002E-2</v>
      </c>
      <c r="G1156" t="s">
        <v>8220</v>
      </c>
      <c r="H1156" s="8">
        <v>108.33333333333333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t="s">
        <v>8340</v>
      </c>
      <c r="R1156" s="15" t="s">
        <v>8341</v>
      </c>
      <c r="S1156" s="15">
        <v>42253.108865740738</v>
      </c>
      <c r="T1156" s="16">
        <f t="shared" si="18"/>
        <v>42223.108865740738</v>
      </c>
    </row>
    <row r="1157" spans="1:20" ht="15" customHeight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v>7.5199999999999998E-3</v>
      </c>
      <c r="G1157" t="s">
        <v>8220</v>
      </c>
      <c r="H1157" s="8">
        <v>23.5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t="s">
        <v>8340</v>
      </c>
      <c r="R1157" s="15" t="s">
        <v>8341</v>
      </c>
      <c r="S1157" s="15">
        <v>41865.763981481483</v>
      </c>
      <c r="T1157" s="16">
        <f t="shared" si="18"/>
        <v>41835.763981481483</v>
      </c>
    </row>
    <row r="1158" spans="1:20" ht="15" customHeight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v>0</v>
      </c>
      <c r="G1158" t="s">
        <v>8220</v>
      </c>
      <c r="H1158" s="8" t="e">
        <v>#DIV/0!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t="s">
        <v>8340</v>
      </c>
      <c r="R1158" s="15" t="s">
        <v>8341</v>
      </c>
      <c r="S1158" s="15">
        <v>42059.07131944444</v>
      </c>
      <c r="T1158" s="16">
        <f t="shared" si="18"/>
        <v>42029.07131944444</v>
      </c>
    </row>
    <row r="1159" spans="1:20" ht="15" customHeight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v>1.5100000000000001E-2</v>
      </c>
      <c r="G1159" t="s">
        <v>8220</v>
      </c>
      <c r="H1159" s="8">
        <v>50.333333333333336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t="s">
        <v>8340</v>
      </c>
      <c r="R1159" s="15" t="s">
        <v>8341</v>
      </c>
      <c r="S1159" s="15">
        <v>41978.669907407413</v>
      </c>
      <c r="T1159" s="16">
        <f t="shared" si="18"/>
        <v>41918.628240740742</v>
      </c>
    </row>
    <row r="1160" spans="1:20" ht="15" customHeight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v>4.6666666666666671E-3</v>
      </c>
      <c r="G1160" t="s">
        <v>8220</v>
      </c>
      <c r="H1160" s="8">
        <v>11.666666666666666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t="s">
        <v>8340</v>
      </c>
      <c r="R1160" s="15" t="s">
        <v>8341</v>
      </c>
      <c r="S1160" s="15">
        <v>41982.09175925926</v>
      </c>
      <c r="T1160" s="16">
        <f t="shared" si="18"/>
        <v>41952.09175925926</v>
      </c>
    </row>
    <row r="1161" spans="1:20" ht="15" customHeight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v>0</v>
      </c>
      <c r="G1161" t="s">
        <v>8220</v>
      </c>
      <c r="H1161" s="8" t="e">
        <v>#DIV/0!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t="s">
        <v>8340</v>
      </c>
      <c r="R1161" s="15" t="s">
        <v>8341</v>
      </c>
      <c r="S1161" s="15">
        <v>42185.65625</v>
      </c>
      <c r="T1161" s="16">
        <f t="shared" si="18"/>
        <v>42154.726446759261</v>
      </c>
    </row>
    <row r="1162" spans="1:20" ht="15" customHeight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v>3.85E-2</v>
      </c>
      <c r="G1162" t="s">
        <v>8220</v>
      </c>
      <c r="H1162" s="8">
        <v>60.789473684210527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t="s">
        <v>8340</v>
      </c>
      <c r="R1162" s="15" t="s">
        <v>8341</v>
      </c>
      <c r="S1162" s="15">
        <v>42091.113263888896</v>
      </c>
      <c r="T1162" s="16">
        <f t="shared" si="18"/>
        <v>42061.154930555553</v>
      </c>
    </row>
    <row r="1163" spans="1:20" ht="15" customHeight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v>0</v>
      </c>
      <c r="G1163" t="s">
        <v>8220</v>
      </c>
      <c r="H1163" s="8" t="e">
        <v>#DIV/0!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t="s">
        <v>8340</v>
      </c>
      <c r="R1163" s="15" t="s">
        <v>8341</v>
      </c>
      <c r="S1163" s="15">
        <v>42143.629502314812</v>
      </c>
      <c r="T1163" s="16">
        <f t="shared" si="18"/>
        <v>42122.629502314812</v>
      </c>
    </row>
    <row r="1164" spans="1:20" ht="15" customHeight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v>5.8333333333333338E-4</v>
      </c>
      <c r="G1164" t="s">
        <v>8220</v>
      </c>
      <c r="H1164" s="8">
        <v>17.5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t="s">
        <v>8340</v>
      </c>
      <c r="R1164" s="15" t="s">
        <v>8341</v>
      </c>
      <c r="S1164" s="15">
        <v>41907.683611111112</v>
      </c>
      <c r="T1164" s="16">
        <f t="shared" si="18"/>
        <v>41876.683611111112</v>
      </c>
    </row>
    <row r="1165" spans="1:20" ht="15" customHeight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v>0</v>
      </c>
      <c r="G1165" t="s">
        <v>8220</v>
      </c>
      <c r="H1165" s="8" t="e">
        <v>#DIV/0!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t="s">
        <v>8340</v>
      </c>
      <c r="R1165" s="15" t="s">
        <v>8341</v>
      </c>
      <c r="S1165" s="15">
        <v>41860.723611111112</v>
      </c>
      <c r="T1165" s="16">
        <f t="shared" si="18"/>
        <v>41830.723611111112</v>
      </c>
    </row>
    <row r="1166" spans="1:20" ht="15" customHeight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v>0</v>
      </c>
      <c r="G1166" t="s">
        <v>8220</v>
      </c>
      <c r="H1166" s="8" t="e">
        <v>#DIV/0!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t="s">
        <v>8340</v>
      </c>
      <c r="R1166" s="15" t="s">
        <v>8341</v>
      </c>
      <c r="S1166" s="15">
        <v>42539.724328703705</v>
      </c>
      <c r="T1166" s="16">
        <f t="shared" si="18"/>
        <v>42509.724328703705</v>
      </c>
    </row>
    <row r="1167" spans="1:20" ht="15" customHeight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v>0.20705000000000001</v>
      </c>
      <c r="G1167" t="s">
        <v>8220</v>
      </c>
      <c r="H1167" s="8">
        <v>82.82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t="s">
        <v>8340</v>
      </c>
      <c r="R1167" s="15" t="s">
        <v>8341</v>
      </c>
      <c r="S1167" s="15">
        <v>41826.214467592588</v>
      </c>
      <c r="T1167" s="16">
        <f t="shared" si="18"/>
        <v>41792.214467592588</v>
      </c>
    </row>
    <row r="1168" spans="1:20" ht="15" customHeight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v>0.19139999999999999</v>
      </c>
      <c r="G1168" t="s">
        <v>8220</v>
      </c>
      <c r="H1168" s="8">
        <v>358.875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t="s">
        <v>8340</v>
      </c>
      <c r="R1168" s="15" t="s">
        <v>8341</v>
      </c>
      <c r="S1168" s="15">
        <v>42181.166666666672</v>
      </c>
      <c r="T1168" s="16">
        <f t="shared" si="18"/>
        <v>42150.485439814816</v>
      </c>
    </row>
    <row r="1169" spans="1:20" ht="15" customHeight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v>1.6316666666666667E-2</v>
      </c>
      <c r="G1169" t="s">
        <v>8220</v>
      </c>
      <c r="H1169" s="8">
        <v>61.1875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t="s">
        <v>8340</v>
      </c>
      <c r="R1169" s="15" t="s">
        <v>8341</v>
      </c>
      <c r="S1169" s="15">
        <v>41894.734895833331</v>
      </c>
      <c r="T1169" s="16">
        <f t="shared" si="18"/>
        <v>41863.734895833331</v>
      </c>
    </row>
    <row r="1170" spans="1:20" ht="15" customHeight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v>5.6666666666666664E-2</v>
      </c>
      <c r="G1170" t="s">
        <v>8220</v>
      </c>
      <c r="H1170" s="8">
        <v>340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t="s">
        <v>8340</v>
      </c>
      <c r="R1170" s="15" t="s">
        <v>8341</v>
      </c>
      <c r="S1170" s="15">
        <v>42635.053993055553</v>
      </c>
      <c r="T1170" s="16">
        <f t="shared" si="18"/>
        <v>42605.053993055553</v>
      </c>
    </row>
    <row r="1171" spans="1:20" ht="15" customHeight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v>1.6999999999999999E-3</v>
      </c>
      <c r="G1171" t="s">
        <v>8220</v>
      </c>
      <c r="H1171" s="8">
        <v>5.666666666666667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t="s">
        <v>8340</v>
      </c>
      <c r="R1171" s="15" t="s">
        <v>8341</v>
      </c>
      <c r="S1171" s="15">
        <v>42057.353738425925</v>
      </c>
      <c r="T1171" s="16">
        <f t="shared" si="18"/>
        <v>42027.353738425925</v>
      </c>
    </row>
    <row r="1172" spans="1:20" ht="15" customHeight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v>4.0000000000000001E-3</v>
      </c>
      <c r="G1172" t="s">
        <v>8220</v>
      </c>
      <c r="H1172" s="8">
        <v>50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t="s">
        <v>8340</v>
      </c>
      <c r="R1172" s="15" t="s">
        <v>8341</v>
      </c>
      <c r="S1172" s="15">
        <v>42154.893182870372</v>
      </c>
      <c r="T1172" s="16">
        <f t="shared" si="18"/>
        <v>42124.893182870372</v>
      </c>
    </row>
    <row r="1173" spans="1:20" ht="15" customHeight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v>1E-3</v>
      </c>
      <c r="G1173" t="s">
        <v>8220</v>
      </c>
      <c r="H1173" s="8">
        <v>25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t="s">
        <v>8340</v>
      </c>
      <c r="R1173" s="15" t="s">
        <v>8341</v>
      </c>
      <c r="S1173" s="15">
        <v>41956.846377314811</v>
      </c>
      <c r="T1173" s="16">
        <f t="shared" si="18"/>
        <v>41938.804710648146</v>
      </c>
    </row>
    <row r="1174" spans="1:20" ht="15" customHeight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v>0</v>
      </c>
      <c r="G1174" t="s">
        <v>8220</v>
      </c>
      <c r="H1174" s="8" t="e">
        <v>#DIV/0!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t="s">
        <v>8340</v>
      </c>
      <c r="R1174" s="15" t="s">
        <v>8341</v>
      </c>
      <c r="S1174" s="15">
        <v>41871.682314814818</v>
      </c>
      <c r="T1174" s="16">
        <f t="shared" si="18"/>
        <v>41841.682314814818</v>
      </c>
    </row>
    <row r="1175" spans="1:20" ht="15" customHeight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v>2.4000000000000001E-4</v>
      </c>
      <c r="G1175" t="s">
        <v>8220</v>
      </c>
      <c r="H1175" s="8">
        <v>30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t="s">
        <v>8340</v>
      </c>
      <c r="R1175" s="15" t="s">
        <v>8341</v>
      </c>
      <c r="S1175" s="15">
        <v>42219.185844907406</v>
      </c>
      <c r="T1175" s="16">
        <f t="shared" si="18"/>
        <v>42184.185844907406</v>
      </c>
    </row>
    <row r="1176" spans="1:20" ht="15" customHeight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v>5.906666666666667E-2</v>
      </c>
      <c r="G1176" t="s">
        <v>8220</v>
      </c>
      <c r="H1176" s="8">
        <v>46.631578947368418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t="s">
        <v>8340</v>
      </c>
      <c r="R1176" s="15" t="s">
        <v>8341</v>
      </c>
      <c r="S1176" s="15">
        <v>42498.84174768519</v>
      </c>
      <c r="T1176" s="16">
        <f t="shared" si="18"/>
        <v>42468.84174768519</v>
      </c>
    </row>
    <row r="1177" spans="1:20" ht="15" customHeight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v>2.9250000000000002E-2</v>
      </c>
      <c r="G1177" t="s">
        <v>8220</v>
      </c>
      <c r="H1177" s="8">
        <v>65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t="s">
        <v>8340</v>
      </c>
      <c r="R1177" s="15" t="s">
        <v>8341</v>
      </c>
      <c r="S1177" s="15">
        <v>42200.728460648148</v>
      </c>
      <c r="T1177" s="16">
        <f t="shared" si="18"/>
        <v>42170.728460648148</v>
      </c>
    </row>
    <row r="1178" spans="1:20" ht="15" customHeight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v>5.7142857142857142E-5</v>
      </c>
      <c r="G1178" t="s">
        <v>8220</v>
      </c>
      <c r="H1178" s="8">
        <v>10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t="s">
        <v>8340</v>
      </c>
      <c r="R1178" s="15" t="s">
        <v>8341</v>
      </c>
      <c r="S1178" s="15">
        <v>42800.541666666672</v>
      </c>
      <c r="T1178" s="16">
        <f t="shared" si="18"/>
        <v>42746.019652777773</v>
      </c>
    </row>
    <row r="1179" spans="1:20" ht="15" customHeight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v>0</v>
      </c>
      <c r="G1179" t="s">
        <v>8220</v>
      </c>
      <c r="H1179" s="8" t="e">
        <v>#DIV/0!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t="s">
        <v>8340</v>
      </c>
      <c r="R1179" s="15" t="s">
        <v>8341</v>
      </c>
      <c r="S1179" s="15">
        <v>41927.660833333335</v>
      </c>
      <c r="T1179" s="16">
        <f t="shared" si="18"/>
        <v>41897.660833333335</v>
      </c>
    </row>
    <row r="1180" spans="1:20" ht="15" customHeight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v>6.666666666666667E-5</v>
      </c>
      <c r="G1180" t="s">
        <v>8220</v>
      </c>
      <c r="H1180" s="8">
        <v>5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t="s">
        <v>8340</v>
      </c>
      <c r="R1180" s="15" t="s">
        <v>8341</v>
      </c>
      <c r="S1180" s="15">
        <v>41867.905694444446</v>
      </c>
      <c r="T1180" s="16">
        <f t="shared" si="18"/>
        <v>41837.905694444446</v>
      </c>
    </row>
    <row r="1181" spans="1:20" ht="15" customHeight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v>5.3333333333333337E-2</v>
      </c>
      <c r="G1181" t="s">
        <v>8220</v>
      </c>
      <c r="H1181" s="8">
        <v>640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t="s">
        <v>8340</v>
      </c>
      <c r="R1181" s="15" t="s">
        <v>8341</v>
      </c>
      <c r="S1181" s="15">
        <v>42305.720219907409</v>
      </c>
      <c r="T1181" s="16">
        <f t="shared" si="18"/>
        <v>42275.720219907409</v>
      </c>
    </row>
    <row r="1182" spans="1:20" ht="15" customHeight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v>0.11749999999999999</v>
      </c>
      <c r="G1182" t="s">
        <v>8220</v>
      </c>
      <c r="H1182" s="8">
        <v>69.117647058823536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t="s">
        <v>8340</v>
      </c>
      <c r="R1182" s="15" t="s">
        <v>8341</v>
      </c>
      <c r="S1182" s="15">
        <v>41818.806875000002</v>
      </c>
      <c r="T1182" s="16">
        <f t="shared" si="18"/>
        <v>41781.806875000002</v>
      </c>
    </row>
    <row r="1183" spans="1:20" ht="15" customHeight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v>8.0000000000000007E-5</v>
      </c>
      <c r="G1183" t="s">
        <v>8220</v>
      </c>
      <c r="H1183" s="8">
        <v>1.3333333333333333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t="s">
        <v>8340</v>
      </c>
      <c r="R1183" s="15" t="s">
        <v>8341</v>
      </c>
      <c r="S1183" s="15">
        <v>42064.339363425926</v>
      </c>
      <c r="T1183" s="16">
        <f t="shared" si="18"/>
        <v>42034.339363425926</v>
      </c>
    </row>
    <row r="1184" spans="1:20" ht="15" customHeight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v>4.2000000000000003E-2</v>
      </c>
      <c r="G1184" t="s">
        <v>8220</v>
      </c>
      <c r="H1184" s="8">
        <v>10.5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t="s">
        <v>8340</v>
      </c>
      <c r="R1184" s="15" t="s">
        <v>8341</v>
      </c>
      <c r="S1184" s="15">
        <v>42747.695833333331</v>
      </c>
      <c r="T1184" s="16">
        <f t="shared" si="18"/>
        <v>42728.827407407407</v>
      </c>
    </row>
    <row r="1185" spans="1:20" ht="15" customHeight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v>0.04</v>
      </c>
      <c r="G1185" t="s">
        <v>8220</v>
      </c>
      <c r="H1185" s="8">
        <v>33.333333333333336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t="s">
        <v>8340</v>
      </c>
      <c r="R1185" s="15" t="s">
        <v>8341</v>
      </c>
      <c r="S1185" s="15">
        <v>42676.165972222225</v>
      </c>
      <c r="T1185" s="16">
        <f t="shared" si="18"/>
        <v>42656.86137731481</v>
      </c>
    </row>
    <row r="1186" spans="1:20" ht="15" customHeight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v>1.0493636363636363</v>
      </c>
      <c r="G1186" t="s">
        <v>8218</v>
      </c>
      <c r="H1186" s="8">
        <v>61.562666666666665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t="s">
        <v>8342</v>
      </c>
      <c r="R1186" s="15" t="s">
        <v>8343</v>
      </c>
      <c r="S1186" s="15">
        <v>42772.599664351852</v>
      </c>
      <c r="T1186" s="16">
        <f t="shared" si="18"/>
        <v>42741.599664351852</v>
      </c>
    </row>
    <row r="1187" spans="1:20" ht="15" customHeight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v>1.0544</v>
      </c>
      <c r="G1187" t="s">
        <v>8218</v>
      </c>
      <c r="H1187" s="8">
        <v>118.73873873873873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t="s">
        <v>8342</v>
      </c>
      <c r="R1187" s="15" t="s">
        <v>8343</v>
      </c>
      <c r="S1187" s="15">
        <v>42163.166666666672</v>
      </c>
      <c r="T1187" s="16">
        <f t="shared" si="18"/>
        <v>42130.865150462967</v>
      </c>
    </row>
    <row r="1188" spans="1:20" ht="15" customHeight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v>1.0673333333333332</v>
      </c>
      <c r="G1188" t="s">
        <v>8218</v>
      </c>
      <c r="H1188" s="8">
        <v>65.081300813008127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t="s">
        <v>8342</v>
      </c>
      <c r="R1188" s="15" t="s">
        <v>8343</v>
      </c>
      <c r="S1188" s="15">
        <v>42156.945833333331</v>
      </c>
      <c r="T1188" s="16">
        <f t="shared" si="18"/>
        <v>42123.86336805555</v>
      </c>
    </row>
    <row r="1189" spans="1:20" ht="15" customHeight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v>1.0412571428571429</v>
      </c>
      <c r="G1189" t="s">
        <v>8218</v>
      </c>
      <c r="H1189" s="8">
        <v>130.15714285714284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t="s">
        <v>8342</v>
      </c>
      <c r="R1189" s="15" t="s">
        <v>8343</v>
      </c>
      <c r="S1189" s="15">
        <v>42141.75</v>
      </c>
      <c r="T1189" s="16">
        <f t="shared" si="18"/>
        <v>42109.894942129627</v>
      </c>
    </row>
    <row r="1190" spans="1:20" ht="15" customHeight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v>1.6054999999999999</v>
      </c>
      <c r="G1190" t="s">
        <v>8218</v>
      </c>
      <c r="H1190" s="8">
        <v>37.776470588235291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t="s">
        <v>8342</v>
      </c>
      <c r="R1190" s="15" t="s">
        <v>8343</v>
      </c>
      <c r="S1190" s="15">
        <v>42732.700694444444</v>
      </c>
      <c r="T1190" s="16">
        <f t="shared" si="18"/>
        <v>42711.700694444444</v>
      </c>
    </row>
    <row r="1191" spans="1:20" ht="15" customHeight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v>1.0777777777777777</v>
      </c>
      <c r="G1191" t="s">
        <v>8218</v>
      </c>
      <c r="H1191" s="8">
        <v>112.79069767441861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t="s">
        <v>8342</v>
      </c>
      <c r="R1191" s="15" t="s">
        <v>8343</v>
      </c>
      <c r="S1191" s="15">
        <v>42550.979108796295</v>
      </c>
      <c r="T1191" s="16">
        <f t="shared" si="18"/>
        <v>42529.979108796295</v>
      </c>
    </row>
    <row r="1192" spans="1:20" ht="15" customHeight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v>1.35</v>
      </c>
      <c r="G1192" t="s">
        <v>8218</v>
      </c>
      <c r="H1192" s="8">
        <v>51.92307692307692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t="s">
        <v>8342</v>
      </c>
      <c r="R1192" s="15" t="s">
        <v>8343</v>
      </c>
      <c r="S1192" s="15">
        <v>41882.665798611109</v>
      </c>
      <c r="T1192" s="16">
        <f t="shared" si="18"/>
        <v>41852.665798611109</v>
      </c>
    </row>
    <row r="1193" spans="1:20" ht="15" customHeight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v>1.0907407407407408</v>
      </c>
      <c r="G1193" t="s">
        <v>8218</v>
      </c>
      <c r="H1193" s="8">
        <v>89.242424242424249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t="s">
        <v>8342</v>
      </c>
      <c r="R1193" s="15" t="s">
        <v>8343</v>
      </c>
      <c r="S1193" s="15">
        <v>42449.562037037031</v>
      </c>
      <c r="T1193" s="16">
        <f t="shared" si="18"/>
        <v>42419.603703703702</v>
      </c>
    </row>
    <row r="1194" spans="1:20" ht="15" customHeight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v>2.9</v>
      </c>
      <c r="G1194" t="s">
        <v>8218</v>
      </c>
      <c r="H1194" s="8">
        <v>19.333333333333332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t="s">
        <v>8342</v>
      </c>
      <c r="R1194" s="15" t="s">
        <v>8343</v>
      </c>
      <c r="S1194" s="15">
        <v>42777.506689814814</v>
      </c>
      <c r="T1194" s="16">
        <f t="shared" si="18"/>
        <v>42747.506689814814</v>
      </c>
    </row>
    <row r="1195" spans="1:20" ht="15" customHeight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v>1.0395714285714286</v>
      </c>
      <c r="G1195" t="s">
        <v>8218</v>
      </c>
      <c r="H1195" s="8">
        <v>79.967032967032964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t="s">
        <v>8342</v>
      </c>
      <c r="R1195" s="15" t="s">
        <v>8343</v>
      </c>
      <c r="S1195" s="15">
        <v>42469.734409722223</v>
      </c>
      <c r="T1195" s="16">
        <f t="shared" si="18"/>
        <v>42409.776076388895</v>
      </c>
    </row>
    <row r="1196" spans="1:20" ht="15" customHeight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v>3.2223999999999999</v>
      </c>
      <c r="G1196" t="s">
        <v>8218</v>
      </c>
      <c r="H1196" s="8">
        <v>56.414565826330531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t="s">
        <v>8342</v>
      </c>
      <c r="R1196" s="15" t="s">
        <v>8343</v>
      </c>
      <c r="S1196" s="15">
        <v>42102.488182870366</v>
      </c>
      <c r="T1196" s="16">
        <f t="shared" si="18"/>
        <v>42072.488182870366</v>
      </c>
    </row>
    <row r="1197" spans="1:20" ht="15" customHeight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v>1.35</v>
      </c>
      <c r="G1197" t="s">
        <v>8218</v>
      </c>
      <c r="H1197" s="8">
        <v>79.411764705882348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t="s">
        <v>8342</v>
      </c>
      <c r="R1197" s="15" t="s">
        <v>8343</v>
      </c>
      <c r="S1197" s="15">
        <v>42358.375</v>
      </c>
      <c r="T1197" s="16">
        <f t="shared" si="18"/>
        <v>42298.34783564815</v>
      </c>
    </row>
    <row r="1198" spans="1:20" ht="15" customHeight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v>2.6991034482758622</v>
      </c>
      <c r="G1198" t="s">
        <v>8218</v>
      </c>
      <c r="H1198" s="8">
        <v>76.439453125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t="s">
        <v>8342</v>
      </c>
      <c r="R1198" s="15" t="s">
        <v>8343</v>
      </c>
      <c r="S1198" s="15">
        <v>42356.818738425922</v>
      </c>
      <c r="T1198" s="16">
        <f t="shared" si="18"/>
        <v>42326.818738425922</v>
      </c>
    </row>
    <row r="1199" spans="1:20" ht="15" customHeight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v>2.5329333333333333</v>
      </c>
      <c r="G1199" t="s">
        <v>8218</v>
      </c>
      <c r="H1199" s="8">
        <v>121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t="s">
        <v>8342</v>
      </c>
      <c r="R1199" s="15" t="s">
        <v>8343</v>
      </c>
      <c r="S1199" s="15">
        <v>42534.249305555553</v>
      </c>
      <c r="T1199" s="16">
        <f t="shared" si="18"/>
        <v>42503.66474537037</v>
      </c>
    </row>
    <row r="1200" spans="1:20" ht="15" customHeight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v>2.6059999999999999</v>
      </c>
      <c r="G1200" t="s">
        <v>8218</v>
      </c>
      <c r="H1200" s="8">
        <v>54.616766467065865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t="s">
        <v>8342</v>
      </c>
      <c r="R1200" s="15" t="s">
        <v>8343</v>
      </c>
      <c r="S1200" s="15">
        <v>42369.125</v>
      </c>
      <c r="T1200" s="16">
        <f t="shared" si="18"/>
        <v>42333.619050925925</v>
      </c>
    </row>
    <row r="1201" spans="1:20" ht="15" customHeight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v>1.0131677953348381</v>
      </c>
      <c r="G1201" t="s">
        <v>8218</v>
      </c>
      <c r="H1201" s="8">
        <v>299.22222222222223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t="s">
        <v>8342</v>
      </c>
      <c r="R1201" s="15" t="s">
        <v>8343</v>
      </c>
      <c r="S1201" s="15">
        <v>42193.770833333328</v>
      </c>
      <c r="T1201" s="16">
        <f t="shared" si="18"/>
        <v>42161.770833333328</v>
      </c>
    </row>
    <row r="1202" spans="1:20" ht="15" customHeight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v>1.2560416666666667</v>
      </c>
      <c r="G1202" t="s">
        <v>8218</v>
      </c>
      <c r="H1202" s="8">
        <v>58.533980582524272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t="s">
        <v>8342</v>
      </c>
      <c r="R1202" s="15" t="s">
        <v>8343</v>
      </c>
      <c r="S1202" s="15">
        <v>42110.477500000001</v>
      </c>
      <c r="T1202" s="16">
        <f t="shared" si="18"/>
        <v>42089.477500000001</v>
      </c>
    </row>
    <row r="1203" spans="1:20" ht="15" customHeight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v>1.0243783333333334</v>
      </c>
      <c r="G1203" t="s">
        <v>8218</v>
      </c>
      <c r="H1203" s="8">
        <v>55.371801801801809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t="s">
        <v>8342</v>
      </c>
      <c r="R1203" s="15" t="s">
        <v>8343</v>
      </c>
      <c r="S1203" s="15">
        <v>42566.60701388889</v>
      </c>
      <c r="T1203" s="16">
        <f t="shared" si="18"/>
        <v>42536.60701388889</v>
      </c>
    </row>
    <row r="1204" spans="1:20" ht="15" customHeight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v>1.99244</v>
      </c>
      <c r="G1204" t="s">
        <v>8218</v>
      </c>
      <c r="H1204" s="8">
        <v>183.80442804428046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t="s">
        <v>8342</v>
      </c>
      <c r="R1204" s="15" t="s">
        <v>8343</v>
      </c>
      <c r="S1204" s="15">
        <v>42182.288819444439</v>
      </c>
      <c r="T1204" s="16">
        <f t="shared" si="18"/>
        <v>42152.288819444439</v>
      </c>
    </row>
    <row r="1205" spans="1:20" ht="15" customHeight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v>1.0245398773006136</v>
      </c>
      <c r="G1205" t="s">
        <v>8218</v>
      </c>
      <c r="H1205" s="8">
        <v>165.34653465346534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t="s">
        <v>8342</v>
      </c>
      <c r="R1205" s="15" t="s">
        <v>8343</v>
      </c>
      <c r="S1205" s="15">
        <v>42155.614895833336</v>
      </c>
      <c r="T1205" s="16">
        <f t="shared" si="18"/>
        <v>42125.614895833336</v>
      </c>
    </row>
    <row r="1206" spans="1:20" ht="15" customHeight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v>1.0294615384615384</v>
      </c>
      <c r="G1206" t="s">
        <v>8218</v>
      </c>
      <c r="H1206" s="8">
        <v>234.78947368421052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t="s">
        <v>8342</v>
      </c>
      <c r="R1206" s="15" t="s">
        <v>8343</v>
      </c>
      <c r="S1206" s="15">
        <v>42342.208333333328</v>
      </c>
      <c r="T1206" s="16">
        <f t="shared" si="18"/>
        <v>42297.748067129629</v>
      </c>
    </row>
    <row r="1207" spans="1:20" ht="15" customHeight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v>1.0086153846153847</v>
      </c>
      <c r="G1207" t="s">
        <v>8218</v>
      </c>
      <c r="H1207" s="8">
        <v>211.48387096774192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t="s">
        <v>8342</v>
      </c>
      <c r="R1207" s="15" t="s">
        <v>8343</v>
      </c>
      <c r="S1207" s="15">
        <v>42168.506377314814</v>
      </c>
      <c r="T1207" s="16">
        <f t="shared" si="18"/>
        <v>42138.506377314814</v>
      </c>
    </row>
    <row r="1208" spans="1:20" ht="15" customHeight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v>1.1499999999999999</v>
      </c>
      <c r="G1208" t="s">
        <v>8218</v>
      </c>
      <c r="H1208" s="8">
        <v>32.34375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t="s">
        <v>8342</v>
      </c>
      <c r="R1208" s="15" t="s">
        <v>8343</v>
      </c>
      <c r="S1208" s="15">
        <v>42805.561805555553</v>
      </c>
      <c r="T1208" s="16">
        <f t="shared" si="18"/>
        <v>42772.776076388895</v>
      </c>
    </row>
    <row r="1209" spans="1:20" ht="15" customHeight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v>1.0416766467065868</v>
      </c>
      <c r="G1209" t="s">
        <v>8218</v>
      </c>
      <c r="H1209" s="8">
        <v>123.37588652482269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t="s">
        <v>8342</v>
      </c>
      <c r="R1209" s="15" t="s">
        <v>8343</v>
      </c>
      <c r="S1209" s="15">
        <v>42460.416666666672</v>
      </c>
      <c r="T1209" s="16">
        <f t="shared" si="18"/>
        <v>42430.430243055554</v>
      </c>
    </row>
    <row r="1210" spans="1:20" ht="15" customHeight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v>1.5529999999999999</v>
      </c>
      <c r="G1210" t="s">
        <v>8218</v>
      </c>
      <c r="H1210" s="8">
        <v>207.06666666666666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t="s">
        <v>8342</v>
      </c>
      <c r="R1210" s="15" t="s">
        <v>8343</v>
      </c>
      <c r="S1210" s="15">
        <v>42453.667407407411</v>
      </c>
      <c r="T1210" s="16">
        <f t="shared" si="18"/>
        <v>42423.709074074075</v>
      </c>
    </row>
    <row r="1211" spans="1:20" ht="15" customHeight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v>1.06</v>
      </c>
      <c r="G1211" t="s">
        <v>8218</v>
      </c>
      <c r="H1211" s="8">
        <v>138.2608695652174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t="s">
        <v>8342</v>
      </c>
      <c r="R1211" s="15" t="s">
        <v>8343</v>
      </c>
      <c r="S1211" s="15">
        <v>42791.846122685187</v>
      </c>
      <c r="T1211" s="16">
        <f t="shared" si="18"/>
        <v>42761.846122685187</v>
      </c>
    </row>
    <row r="1212" spans="1:20" ht="15" customHeight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v>2.5431499999999998</v>
      </c>
      <c r="G1212" t="s">
        <v>8218</v>
      </c>
      <c r="H1212" s="8">
        <v>493.81553398058253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t="s">
        <v>8342</v>
      </c>
      <c r="R1212" s="15" t="s">
        <v>8343</v>
      </c>
      <c r="S1212" s="15">
        <v>42155.875</v>
      </c>
      <c r="T1212" s="16">
        <f t="shared" si="18"/>
        <v>42132.941805555558</v>
      </c>
    </row>
    <row r="1213" spans="1:20" ht="15" customHeight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v>1.0109999999999999</v>
      </c>
      <c r="G1213" t="s">
        <v>8218</v>
      </c>
      <c r="H1213" s="8">
        <v>168.5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t="s">
        <v>8342</v>
      </c>
      <c r="R1213" s="15" t="s">
        <v>8343</v>
      </c>
      <c r="S1213" s="15">
        <v>42530.866446759261</v>
      </c>
      <c r="T1213" s="16">
        <f t="shared" si="18"/>
        <v>42515.866446759261</v>
      </c>
    </row>
    <row r="1214" spans="1:20" ht="15" customHeight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v>1.2904</v>
      </c>
      <c r="G1214" t="s">
        <v>8218</v>
      </c>
      <c r="H1214" s="8">
        <v>38.867469879518069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t="s">
        <v>8342</v>
      </c>
      <c r="R1214" s="15" t="s">
        <v>8343</v>
      </c>
      <c r="S1214" s="15">
        <v>42335.041666666672</v>
      </c>
      <c r="T1214" s="16">
        <f t="shared" si="18"/>
        <v>42318.950173611112</v>
      </c>
    </row>
    <row r="1215" spans="1:20" ht="15" customHeight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v>1.0223076923076924</v>
      </c>
      <c r="G1215" t="s">
        <v>8218</v>
      </c>
      <c r="H1215" s="8">
        <v>61.527777777777779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t="s">
        <v>8342</v>
      </c>
      <c r="R1215" s="15" t="s">
        <v>8343</v>
      </c>
      <c r="S1215" s="15">
        <v>42766.755787037036</v>
      </c>
      <c r="T1215" s="16">
        <f t="shared" si="18"/>
        <v>42731.755787037036</v>
      </c>
    </row>
    <row r="1216" spans="1:20" ht="15" customHeight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v>1.3180000000000001</v>
      </c>
      <c r="G1216" t="s">
        <v>8218</v>
      </c>
      <c r="H1216" s="8">
        <v>105.44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t="s">
        <v>8342</v>
      </c>
      <c r="R1216" s="15" t="s">
        <v>8343</v>
      </c>
      <c r="S1216" s="15">
        <v>42164.840335648143</v>
      </c>
      <c r="T1216" s="16">
        <f t="shared" si="18"/>
        <v>42104.840335648143</v>
      </c>
    </row>
    <row r="1217" spans="1:20" ht="15" customHeight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v>7.8608020000000005</v>
      </c>
      <c r="G1217" t="s">
        <v>8218</v>
      </c>
      <c r="H1217" s="8">
        <v>71.592003642987251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t="s">
        <v>8342</v>
      </c>
      <c r="R1217" s="15" t="s">
        <v>8343</v>
      </c>
      <c r="S1217" s="15">
        <v>41789.923101851848</v>
      </c>
      <c r="T1217" s="16">
        <f t="shared" si="18"/>
        <v>41759.923101851848</v>
      </c>
    </row>
    <row r="1218" spans="1:20" ht="15" customHeight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v>1.4570000000000001</v>
      </c>
      <c r="G1218" t="s">
        <v>8218</v>
      </c>
      <c r="H1218" s="8">
        <v>91.882882882882882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t="s">
        <v>8342</v>
      </c>
      <c r="R1218" s="15" t="s">
        <v>8343</v>
      </c>
      <c r="S1218" s="15">
        <v>42279.960416666669</v>
      </c>
      <c r="T1218" s="16">
        <f t="shared" si="18"/>
        <v>42247.616400462968</v>
      </c>
    </row>
    <row r="1219" spans="1:20" ht="15" customHeight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v>1.026</v>
      </c>
      <c r="G1219" t="s">
        <v>8218</v>
      </c>
      <c r="H1219" s="8">
        <v>148.57377049180329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t="s">
        <v>8342</v>
      </c>
      <c r="R1219" s="15" t="s">
        <v>8343</v>
      </c>
      <c r="S1219" s="15">
        <v>42565.809490740736</v>
      </c>
      <c r="T1219" s="16">
        <f t="shared" ref="T1219:T1282" si="19">(((L1219/60)/60)/24)+DATE(1970,1,1)</f>
        <v>42535.809490740736</v>
      </c>
    </row>
    <row r="1220" spans="1:20" ht="15" customHeight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v>1.7227777777777777</v>
      </c>
      <c r="G1220" t="s">
        <v>8218</v>
      </c>
      <c r="H1220" s="8">
        <v>174.2134831460674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t="s">
        <v>8342</v>
      </c>
      <c r="R1220" s="15" t="s">
        <v>8343</v>
      </c>
      <c r="S1220" s="15">
        <v>42309.125</v>
      </c>
      <c r="T1220" s="16">
        <f t="shared" si="19"/>
        <v>42278.662037037036</v>
      </c>
    </row>
    <row r="1221" spans="1:20" ht="15" customHeight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v>1.5916819571865444</v>
      </c>
      <c r="G1221" t="s">
        <v>8218</v>
      </c>
      <c r="H1221" s="8">
        <v>102.86166007905139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t="s">
        <v>8342</v>
      </c>
      <c r="R1221" s="15" t="s">
        <v>8343</v>
      </c>
      <c r="S1221" s="15">
        <v>42663.461956018517</v>
      </c>
      <c r="T1221" s="16">
        <f t="shared" si="19"/>
        <v>42633.461956018517</v>
      </c>
    </row>
    <row r="1222" spans="1:20" ht="15" customHeight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v>1.0376666666666667</v>
      </c>
      <c r="G1222" t="s">
        <v>8218</v>
      </c>
      <c r="H1222" s="8">
        <v>111.17857142857143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t="s">
        <v>8342</v>
      </c>
      <c r="R1222" s="15" t="s">
        <v>8343</v>
      </c>
      <c r="S1222" s="15">
        <v>42241.628611111111</v>
      </c>
      <c r="T1222" s="16">
        <f t="shared" si="19"/>
        <v>42211.628611111111</v>
      </c>
    </row>
    <row r="1223" spans="1:20" ht="15" customHeight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v>1.1140954545454547</v>
      </c>
      <c r="G1223" t="s">
        <v>8218</v>
      </c>
      <c r="H1223" s="8">
        <v>23.796213592233013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t="s">
        <v>8342</v>
      </c>
      <c r="R1223" s="15" t="s">
        <v>8343</v>
      </c>
      <c r="S1223" s="15">
        <v>42708</v>
      </c>
      <c r="T1223" s="16">
        <f t="shared" si="19"/>
        <v>42680.47555555556</v>
      </c>
    </row>
    <row r="1224" spans="1:20" ht="15" customHeight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v>2.80375</v>
      </c>
      <c r="G1224" t="s">
        <v>8218</v>
      </c>
      <c r="H1224" s="8">
        <v>81.268115942028984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t="s">
        <v>8342</v>
      </c>
      <c r="R1224" s="15" t="s">
        <v>8343</v>
      </c>
      <c r="S1224" s="15">
        <v>42461.166666666672</v>
      </c>
      <c r="T1224" s="16">
        <f t="shared" si="19"/>
        <v>42430.720451388886</v>
      </c>
    </row>
    <row r="1225" spans="1:20" ht="15" customHeight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v>1.1210606060606061</v>
      </c>
      <c r="G1225" t="s">
        <v>8218</v>
      </c>
      <c r="H1225" s="8">
        <v>116.21465968586388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t="s">
        <v>8342</v>
      </c>
      <c r="R1225" s="15" t="s">
        <v>8343</v>
      </c>
      <c r="S1225" s="15">
        <v>42684.218854166669</v>
      </c>
      <c r="T1225" s="16">
        <f t="shared" si="19"/>
        <v>42654.177187499998</v>
      </c>
    </row>
    <row r="1226" spans="1:20" ht="15" customHeight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v>7.0666666666666669E-2</v>
      </c>
      <c r="G1226" t="s">
        <v>8219</v>
      </c>
      <c r="H1226" s="8">
        <v>58.888888888888886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t="s">
        <v>8329</v>
      </c>
      <c r="R1226" s="15" t="s">
        <v>8344</v>
      </c>
      <c r="S1226" s="15">
        <v>41796.549791666665</v>
      </c>
      <c r="T1226" s="16">
        <f t="shared" si="19"/>
        <v>41736.549791666665</v>
      </c>
    </row>
    <row r="1227" spans="1:20" ht="15" customHeight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v>4.3999999999999997E-2</v>
      </c>
      <c r="G1227" t="s">
        <v>8219</v>
      </c>
      <c r="H1227" s="8">
        <v>44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t="s">
        <v>8329</v>
      </c>
      <c r="R1227" s="15" t="s">
        <v>8344</v>
      </c>
      <c r="S1227" s="15">
        <v>41569.905995370369</v>
      </c>
      <c r="T1227" s="16">
        <f t="shared" si="19"/>
        <v>41509.905995370369</v>
      </c>
    </row>
    <row r="1228" spans="1:20" ht="15" customHeight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v>3.8739999999999997E-2</v>
      </c>
      <c r="G1228" t="s">
        <v>8219</v>
      </c>
      <c r="H1228" s="8">
        <v>48.424999999999997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t="s">
        <v>8329</v>
      </c>
      <c r="R1228" s="15" t="s">
        <v>8344</v>
      </c>
      <c r="S1228" s="15">
        <v>41750.041666666664</v>
      </c>
      <c r="T1228" s="16">
        <f t="shared" si="19"/>
        <v>41715.874780092592</v>
      </c>
    </row>
    <row r="1229" spans="1:20" ht="15" customHeight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v>0</v>
      </c>
      <c r="G1229" t="s">
        <v>8219</v>
      </c>
      <c r="H1229" s="8" t="e">
        <v>#DIV/0!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t="s">
        <v>8329</v>
      </c>
      <c r="R1229" s="15" t="s">
        <v>8344</v>
      </c>
      <c r="S1229" s="15">
        <v>41858.291666666664</v>
      </c>
      <c r="T1229" s="16">
        <f t="shared" si="19"/>
        <v>41827.919166666667</v>
      </c>
    </row>
    <row r="1230" spans="1:20" ht="15" customHeight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v>0.29299999999999998</v>
      </c>
      <c r="G1230" t="s">
        <v>8219</v>
      </c>
      <c r="H1230" s="8">
        <v>61.041666666666664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t="s">
        <v>8329</v>
      </c>
      <c r="R1230" s="15" t="s">
        <v>8344</v>
      </c>
      <c r="S1230" s="15">
        <v>40814.729259259257</v>
      </c>
      <c r="T1230" s="16">
        <f t="shared" si="19"/>
        <v>40754.729259259257</v>
      </c>
    </row>
    <row r="1231" spans="1:20" ht="15" customHeight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v>9.0909090909090905E-3</v>
      </c>
      <c r="G1231" t="s">
        <v>8219</v>
      </c>
      <c r="H1231" s="8">
        <v>25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t="s">
        <v>8329</v>
      </c>
      <c r="R1231" s="15" t="s">
        <v>8344</v>
      </c>
      <c r="S1231" s="15">
        <v>41015.666666666664</v>
      </c>
      <c r="T1231" s="16">
        <f t="shared" si="19"/>
        <v>40985.459803240738</v>
      </c>
    </row>
    <row r="1232" spans="1:20" ht="15" customHeight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v>0</v>
      </c>
      <c r="G1232" t="s">
        <v>8219</v>
      </c>
      <c r="H1232" s="8" t="e">
        <v>#DIV/0!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t="s">
        <v>8329</v>
      </c>
      <c r="R1232" s="15" t="s">
        <v>8344</v>
      </c>
      <c r="S1232" s="15">
        <v>40598.972569444442</v>
      </c>
      <c r="T1232" s="16">
        <f t="shared" si="19"/>
        <v>40568.972569444442</v>
      </c>
    </row>
    <row r="1233" spans="1:20" ht="15" customHeight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v>0</v>
      </c>
      <c r="G1233" t="s">
        <v>8219</v>
      </c>
      <c r="H1233" s="8" t="e">
        <v>#DIV/0!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t="s">
        <v>8329</v>
      </c>
      <c r="R1233" s="15" t="s">
        <v>8344</v>
      </c>
      <c r="S1233" s="15">
        <v>42244.041666666672</v>
      </c>
      <c r="T1233" s="16">
        <f t="shared" si="19"/>
        <v>42193.941759259258</v>
      </c>
    </row>
    <row r="1234" spans="1:20" ht="15" customHeight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v>8.0000000000000002E-3</v>
      </c>
      <c r="G1234" t="s">
        <v>8219</v>
      </c>
      <c r="H1234" s="8">
        <v>40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t="s">
        <v>8329</v>
      </c>
      <c r="R1234" s="15" t="s">
        <v>8344</v>
      </c>
      <c r="S1234" s="15">
        <v>41553.848032407412</v>
      </c>
      <c r="T1234" s="16">
        <f t="shared" si="19"/>
        <v>41506.848032407412</v>
      </c>
    </row>
    <row r="1235" spans="1:20" ht="15" customHeight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v>0.11600000000000001</v>
      </c>
      <c r="G1235" t="s">
        <v>8219</v>
      </c>
      <c r="H1235" s="8">
        <v>19.333333333333332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t="s">
        <v>8329</v>
      </c>
      <c r="R1235" s="15" t="s">
        <v>8344</v>
      </c>
      <c r="S1235" s="15">
        <v>40960.948773148149</v>
      </c>
      <c r="T1235" s="16">
        <f t="shared" si="19"/>
        <v>40939.948773148149</v>
      </c>
    </row>
    <row r="1236" spans="1:20" ht="15" customHeight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v>0</v>
      </c>
      <c r="G1236" t="s">
        <v>8219</v>
      </c>
      <c r="H1236" s="8" t="e">
        <v>#DIV/0!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t="s">
        <v>8329</v>
      </c>
      <c r="R1236" s="15" t="s">
        <v>8344</v>
      </c>
      <c r="S1236" s="15">
        <v>42037.788680555561</v>
      </c>
      <c r="T1236" s="16">
        <f t="shared" si="19"/>
        <v>42007.788680555561</v>
      </c>
    </row>
    <row r="1237" spans="1:20" ht="15" customHeight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v>2.787363950092912E-2</v>
      </c>
      <c r="G1237" t="s">
        <v>8219</v>
      </c>
      <c r="H1237" s="8">
        <v>35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t="s">
        <v>8329</v>
      </c>
      <c r="R1237" s="15" t="s">
        <v>8344</v>
      </c>
      <c r="S1237" s="15">
        <v>41623.135405092595</v>
      </c>
      <c r="T1237" s="16">
        <f t="shared" si="19"/>
        <v>41583.135405092595</v>
      </c>
    </row>
    <row r="1238" spans="1:20" ht="15" customHeight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v>0</v>
      </c>
      <c r="G1238" t="s">
        <v>8219</v>
      </c>
      <c r="H1238" s="8" t="e">
        <v>#DIV/0!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t="s">
        <v>8329</v>
      </c>
      <c r="R1238" s="15" t="s">
        <v>8344</v>
      </c>
      <c r="S1238" s="15">
        <v>41118.666666666664</v>
      </c>
      <c r="T1238" s="16">
        <f t="shared" si="19"/>
        <v>41110.680138888885</v>
      </c>
    </row>
    <row r="1239" spans="1:20" ht="15" customHeight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v>0</v>
      </c>
      <c r="G1239" t="s">
        <v>8219</v>
      </c>
      <c r="H1239" s="8" t="e">
        <v>#DIV/0!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t="s">
        <v>8329</v>
      </c>
      <c r="R1239" s="15" t="s">
        <v>8344</v>
      </c>
      <c r="S1239" s="15">
        <v>41145.283159722225</v>
      </c>
      <c r="T1239" s="16">
        <f t="shared" si="19"/>
        <v>41125.283159722225</v>
      </c>
    </row>
    <row r="1240" spans="1:20" ht="15" customHeight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v>0.17799999999999999</v>
      </c>
      <c r="G1240" t="s">
        <v>8219</v>
      </c>
      <c r="H1240" s="8">
        <v>59.333333333333336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t="s">
        <v>8329</v>
      </c>
      <c r="R1240" s="15" t="s">
        <v>8344</v>
      </c>
      <c r="S1240" s="15">
        <v>40761.61037037037</v>
      </c>
      <c r="T1240" s="16">
        <f t="shared" si="19"/>
        <v>40731.61037037037</v>
      </c>
    </row>
    <row r="1241" spans="1:20" ht="15" customHeight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v>0</v>
      </c>
      <c r="G1241" t="s">
        <v>8219</v>
      </c>
      <c r="H1241" s="8" t="e">
        <v>#DIV/0!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t="s">
        <v>8329</v>
      </c>
      <c r="R1241" s="15" t="s">
        <v>8344</v>
      </c>
      <c r="S1241" s="15">
        <v>40913.962581018517</v>
      </c>
      <c r="T1241" s="16">
        <f t="shared" si="19"/>
        <v>40883.962581018517</v>
      </c>
    </row>
    <row r="1242" spans="1:20" ht="15" customHeight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v>3.0124999999999999E-2</v>
      </c>
      <c r="G1242" t="s">
        <v>8219</v>
      </c>
      <c r="H1242" s="8">
        <v>30.125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t="s">
        <v>8329</v>
      </c>
      <c r="R1242" s="15" t="s">
        <v>8344</v>
      </c>
      <c r="S1242" s="15">
        <v>41467.910416666666</v>
      </c>
      <c r="T1242" s="16">
        <f t="shared" si="19"/>
        <v>41409.040011574078</v>
      </c>
    </row>
    <row r="1243" spans="1:20" ht="15" customHeight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v>0.50739999999999996</v>
      </c>
      <c r="G1243" t="s">
        <v>8219</v>
      </c>
      <c r="H1243" s="8">
        <v>74.617647058823536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t="s">
        <v>8329</v>
      </c>
      <c r="R1243" s="15" t="s">
        <v>8344</v>
      </c>
      <c r="S1243" s="15">
        <v>41946.249305555553</v>
      </c>
      <c r="T1243" s="16">
        <f t="shared" si="19"/>
        <v>41923.837731481479</v>
      </c>
    </row>
    <row r="1244" spans="1:20" ht="15" customHeight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v>5.4884742041712408E-3</v>
      </c>
      <c r="G1244" t="s">
        <v>8219</v>
      </c>
      <c r="H1244" s="8">
        <v>5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t="s">
        <v>8329</v>
      </c>
      <c r="R1244" s="15" t="s">
        <v>8344</v>
      </c>
      <c r="S1244" s="15">
        <v>40797.554166666669</v>
      </c>
      <c r="T1244" s="16">
        <f t="shared" si="19"/>
        <v>40782.165532407409</v>
      </c>
    </row>
    <row r="1245" spans="1:20" ht="15" customHeight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v>0.14091666666666666</v>
      </c>
      <c r="G1245" t="s">
        <v>8219</v>
      </c>
      <c r="H1245" s="8">
        <v>44.5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t="s">
        <v>8329</v>
      </c>
      <c r="R1245" s="15" t="s">
        <v>8344</v>
      </c>
      <c r="S1245" s="15">
        <v>40732.875</v>
      </c>
      <c r="T1245" s="16">
        <f t="shared" si="19"/>
        <v>40671.879293981481</v>
      </c>
    </row>
    <row r="1246" spans="1:20" ht="15" customHeight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v>1.038</v>
      </c>
      <c r="G1246" t="s">
        <v>8218</v>
      </c>
      <c r="H1246" s="8">
        <v>46.133333333333333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t="s">
        <v>8329</v>
      </c>
      <c r="R1246" s="15" t="s">
        <v>8330</v>
      </c>
      <c r="S1246" s="15">
        <v>41386.875</v>
      </c>
      <c r="T1246" s="16">
        <f t="shared" si="19"/>
        <v>41355.825497685182</v>
      </c>
    </row>
    <row r="1247" spans="1:20" ht="15" customHeight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v>1.2024999999999999</v>
      </c>
      <c r="G1247" t="s">
        <v>8218</v>
      </c>
      <c r="H1247" s="8">
        <v>141.47058823529412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t="s">
        <v>8329</v>
      </c>
      <c r="R1247" s="15" t="s">
        <v>8330</v>
      </c>
      <c r="S1247" s="15">
        <v>41804.599930555552</v>
      </c>
      <c r="T1247" s="16">
        <f t="shared" si="19"/>
        <v>41774.599930555552</v>
      </c>
    </row>
    <row r="1248" spans="1:20" ht="15" customHeight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v>1.17</v>
      </c>
      <c r="G1248" t="s">
        <v>8218</v>
      </c>
      <c r="H1248" s="8">
        <v>75.483870967741936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t="s">
        <v>8329</v>
      </c>
      <c r="R1248" s="15" t="s">
        <v>8330</v>
      </c>
      <c r="S1248" s="15">
        <v>40883.085057870368</v>
      </c>
      <c r="T1248" s="16">
        <f t="shared" si="19"/>
        <v>40838.043391203704</v>
      </c>
    </row>
    <row r="1249" spans="1:20" ht="15" customHeight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v>1.2214285714285715</v>
      </c>
      <c r="G1249" t="s">
        <v>8218</v>
      </c>
      <c r="H1249" s="8">
        <v>85.5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t="s">
        <v>8329</v>
      </c>
      <c r="R1249" s="15" t="s">
        <v>8330</v>
      </c>
      <c r="S1249" s="15">
        <v>41400.292303240742</v>
      </c>
      <c r="T1249" s="16">
        <f t="shared" si="19"/>
        <v>41370.292303240742</v>
      </c>
    </row>
    <row r="1250" spans="1:20" ht="15" customHeight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v>1.5164</v>
      </c>
      <c r="G1250" t="s">
        <v>8218</v>
      </c>
      <c r="H1250" s="8">
        <v>64.254237288135599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t="s">
        <v>8329</v>
      </c>
      <c r="R1250" s="15" t="s">
        <v>8330</v>
      </c>
      <c r="S1250" s="15">
        <v>41803.290972222225</v>
      </c>
      <c r="T1250" s="16">
        <f t="shared" si="19"/>
        <v>41767.656863425924</v>
      </c>
    </row>
    <row r="1251" spans="1:20" ht="15" customHeight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v>1.0444</v>
      </c>
      <c r="G1251" t="s">
        <v>8218</v>
      </c>
      <c r="H1251" s="8">
        <v>64.46913580246914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t="s">
        <v>8329</v>
      </c>
      <c r="R1251" s="15" t="s">
        <v>8330</v>
      </c>
      <c r="S1251" s="15">
        <v>41097.74086805556</v>
      </c>
      <c r="T1251" s="16">
        <f t="shared" si="19"/>
        <v>41067.74086805556</v>
      </c>
    </row>
    <row r="1252" spans="1:20" ht="15" customHeight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v>2.0015333333333332</v>
      </c>
      <c r="G1252" t="s">
        <v>8218</v>
      </c>
      <c r="H1252" s="8">
        <v>118.2007874015748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t="s">
        <v>8329</v>
      </c>
      <c r="R1252" s="15" t="s">
        <v>8330</v>
      </c>
      <c r="S1252" s="15">
        <v>41888.64271990741</v>
      </c>
      <c r="T1252" s="16">
        <f t="shared" si="19"/>
        <v>41843.64271990741</v>
      </c>
    </row>
    <row r="1253" spans="1:20" ht="15" customHeight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v>1.018</v>
      </c>
      <c r="G1253" t="s">
        <v>8218</v>
      </c>
      <c r="H1253" s="8">
        <v>82.540540540540547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t="s">
        <v>8329</v>
      </c>
      <c r="R1253" s="15" t="s">
        <v>8330</v>
      </c>
      <c r="S1253" s="15">
        <v>40811.814432870371</v>
      </c>
      <c r="T1253" s="16">
        <f t="shared" si="19"/>
        <v>40751.814432870371</v>
      </c>
    </row>
    <row r="1254" spans="1:20" ht="15" customHeight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v>1.3765714285714286</v>
      </c>
      <c r="G1254" t="s">
        <v>8218</v>
      </c>
      <c r="H1254" s="8">
        <v>34.170212765957444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t="s">
        <v>8329</v>
      </c>
      <c r="R1254" s="15" t="s">
        <v>8330</v>
      </c>
      <c r="S1254" s="15">
        <v>41571.988067129627</v>
      </c>
      <c r="T1254" s="16">
        <f t="shared" si="19"/>
        <v>41543.988067129627</v>
      </c>
    </row>
    <row r="1255" spans="1:20" ht="15" customHeight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v>3038.3319999999999</v>
      </c>
      <c r="G1255" t="s">
        <v>8218</v>
      </c>
      <c r="H1255" s="8">
        <v>42.73322081575246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t="s">
        <v>8329</v>
      </c>
      <c r="R1255" s="15" t="s">
        <v>8330</v>
      </c>
      <c r="S1255" s="15">
        <v>41885.783645833333</v>
      </c>
      <c r="T1255" s="16">
        <f t="shared" si="19"/>
        <v>41855.783645833333</v>
      </c>
    </row>
    <row r="1256" spans="1:20" ht="15" customHeight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v>1.9885074626865671</v>
      </c>
      <c r="G1256" t="s">
        <v>8218</v>
      </c>
      <c r="H1256" s="8">
        <v>94.489361702127653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t="s">
        <v>8329</v>
      </c>
      <c r="R1256" s="15" t="s">
        <v>8330</v>
      </c>
      <c r="S1256" s="15">
        <v>40544.207638888889</v>
      </c>
      <c r="T1256" s="16">
        <f t="shared" si="19"/>
        <v>40487.621365740742</v>
      </c>
    </row>
    <row r="1257" spans="1:20" ht="15" customHeight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v>2.0236666666666667</v>
      </c>
      <c r="G1257" t="s">
        <v>8218</v>
      </c>
      <c r="H1257" s="8">
        <v>55.697247706422019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t="s">
        <v>8329</v>
      </c>
      <c r="R1257" s="15" t="s">
        <v>8330</v>
      </c>
      <c r="S1257" s="15">
        <v>41609.887175925927</v>
      </c>
      <c r="T1257" s="16">
        <f t="shared" si="19"/>
        <v>41579.845509259263</v>
      </c>
    </row>
    <row r="1258" spans="1:20" ht="15" customHeight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v>1.1796376666666666</v>
      </c>
      <c r="G1258" t="s">
        <v>8218</v>
      </c>
      <c r="H1258" s="8">
        <v>98.030831024930734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t="s">
        <v>8329</v>
      </c>
      <c r="R1258" s="15" t="s">
        <v>8330</v>
      </c>
      <c r="S1258" s="15">
        <v>40951.919340277782</v>
      </c>
      <c r="T1258" s="16">
        <f t="shared" si="19"/>
        <v>40921.919340277782</v>
      </c>
    </row>
    <row r="1259" spans="1:20" ht="15" customHeight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v>2.9472727272727273</v>
      </c>
      <c r="G1259" t="s">
        <v>8218</v>
      </c>
      <c r="H1259" s="8">
        <v>92.102272727272734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t="s">
        <v>8329</v>
      </c>
      <c r="R1259" s="15" t="s">
        <v>8330</v>
      </c>
      <c r="S1259" s="15">
        <v>40636.043865740743</v>
      </c>
      <c r="T1259" s="16">
        <f t="shared" si="19"/>
        <v>40587.085532407407</v>
      </c>
    </row>
    <row r="1260" spans="1:20" ht="15" customHeight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v>2.1314633333333335</v>
      </c>
      <c r="G1260" t="s">
        <v>8218</v>
      </c>
      <c r="H1260" s="8">
        <v>38.175462686567165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t="s">
        <v>8329</v>
      </c>
      <c r="R1260" s="15" t="s">
        <v>8330</v>
      </c>
      <c r="S1260" s="15">
        <v>41517.611250000002</v>
      </c>
      <c r="T1260" s="16">
        <f t="shared" si="19"/>
        <v>41487.611250000002</v>
      </c>
    </row>
    <row r="1261" spans="1:20" ht="15" customHeight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v>1.0424</v>
      </c>
      <c r="G1261" t="s">
        <v>8218</v>
      </c>
      <c r="H1261" s="8">
        <v>27.145833333333332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t="s">
        <v>8329</v>
      </c>
      <c r="R1261" s="15" t="s">
        <v>8330</v>
      </c>
      <c r="S1261" s="15">
        <v>41799.165972222225</v>
      </c>
      <c r="T1261" s="16">
        <f t="shared" si="19"/>
        <v>41766.970648148148</v>
      </c>
    </row>
    <row r="1262" spans="1:20" ht="15" customHeight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v>1.1366666666666667</v>
      </c>
      <c r="G1262" t="s">
        <v>8218</v>
      </c>
      <c r="H1262" s="8">
        <v>50.689189189189186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t="s">
        <v>8329</v>
      </c>
      <c r="R1262" s="15" t="s">
        <v>8330</v>
      </c>
      <c r="S1262" s="15">
        <v>41696.842824074076</v>
      </c>
      <c r="T1262" s="16">
        <f t="shared" si="19"/>
        <v>41666.842824074076</v>
      </c>
    </row>
    <row r="1263" spans="1:20" ht="15" customHeight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v>1.0125</v>
      </c>
      <c r="G1263" t="s">
        <v>8218</v>
      </c>
      <c r="H1263" s="8">
        <v>38.942307692307693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t="s">
        <v>8329</v>
      </c>
      <c r="R1263" s="15" t="s">
        <v>8330</v>
      </c>
      <c r="S1263" s="15">
        <v>41668.342905092592</v>
      </c>
      <c r="T1263" s="16">
        <f t="shared" si="19"/>
        <v>41638.342905092592</v>
      </c>
    </row>
    <row r="1264" spans="1:20" ht="15" customHeight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v>1.2541538461538462</v>
      </c>
      <c r="G1264" t="s">
        <v>8218</v>
      </c>
      <c r="H1264" s="8">
        <v>77.638095238095232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t="s">
        <v>8329</v>
      </c>
      <c r="R1264" s="15" t="s">
        <v>8330</v>
      </c>
      <c r="S1264" s="15">
        <v>41686.762638888889</v>
      </c>
      <c r="T1264" s="16">
        <f t="shared" si="19"/>
        <v>41656.762638888889</v>
      </c>
    </row>
    <row r="1265" spans="1:20" ht="15" customHeight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v>1.19</v>
      </c>
      <c r="G1265" t="s">
        <v>8218</v>
      </c>
      <c r="H1265" s="8">
        <v>43.536585365853661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t="s">
        <v>8329</v>
      </c>
      <c r="R1265" s="15" t="s">
        <v>8330</v>
      </c>
      <c r="S1265" s="15">
        <v>41727.041666666664</v>
      </c>
      <c r="T1265" s="16">
        <f t="shared" si="19"/>
        <v>41692.084143518521</v>
      </c>
    </row>
    <row r="1266" spans="1:20" ht="15" customHeight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v>1.6646153846153846</v>
      </c>
      <c r="G1266" t="s">
        <v>8218</v>
      </c>
      <c r="H1266" s="8">
        <v>31.823529411764707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t="s">
        <v>8329</v>
      </c>
      <c r="R1266" s="15" t="s">
        <v>8330</v>
      </c>
      <c r="S1266" s="15">
        <v>41576.662997685184</v>
      </c>
      <c r="T1266" s="16">
        <f t="shared" si="19"/>
        <v>41547.662997685184</v>
      </c>
    </row>
    <row r="1267" spans="1:20" ht="15" customHeight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v>1.1914771428571429</v>
      </c>
      <c r="G1267" t="s">
        <v>8218</v>
      </c>
      <c r="H1267" s="8">
        <v>63.184393939393942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t="s">
        <v>8329</v>
      </c>
      <c r="R1267" s="15" t="s">
        <v>8330</v>
      </c>
      <c r="S1267" s="15">
        <v>40512.655266203699</v>
      </c>
      <c r="T1267" s="16">
        <f t="shared" si="19"/>
        <v>40465.655266203699</v>
      </c>
    </row>
    <row r="1268" spans="1:20" ht="15" customHeight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v>1.0047368421052632</v>
      </c>
      <c r="G1268" t="s">
        <v>8218</v>
      </c>
      <c r="H1268" s="8">
        <v>190.9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t="s">
        <v>8329</v>
      </c>
      <c r="R1268" s="15" t="s">
        <v>8330</v>
      </c>
      <c r="S1268" s="15">
        <v>41650.87667824074</v>
      </c>
      <c r="T1268" s="16">
        <f t="shared" si="19"/>
        <v>41620.87667824074</v>
      </c>
    </row>
    <row r="1269" spans="1:20" ht="15" customHeight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v>1.018</v>
      </c>
      <c r="G1269" t="s">
        <v>8218</v>
      </c>
      <c r="H1269" s="8">
        <v>140.85534591194968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t="s">
        <v>8329</v>
      </c>
      <c r="R1269" s="15" t="s">
        <v>8330</v>
      </c>
      <c r="S1269" s="15">
        <v>41479.585162037038</v>
      </c>
      <c r="T1269" s="16">
        <f t="shared" si="19"/>
        <v>41449.585162037038</v>
      </c>
    </row>
    <row r="1270" spans="1:20" ht="15" customHeight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v>1.1666666666666667</v>
      </c>
      <c r="G1270" t="s">
        <v>8218</v>
      </c>
      <c r="H1270" s="8">
        <v>76.92307692307692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t="s">
        <v>8329</v>
      </c>
      <c r="R1270" s="15" t="s">
        <v>8330</v>
      </c>
      <c r="S1270" s="15">
        <v>41537.845451388886</v>
      </c>
      <c r="T1270" s="16">
        <f t="shared" si="19"/>
        <v>41507.845451388886</v>
      </c>
    </row>
    <row r="1271" spans="1:20" ht="15" customHeight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v>1.0864893617021276</v>
      </c>
      <c r="G1271" t="s">
        <v>8218</v>
      </c>
      <c r="H1271" s="8">
        <v>99.15533980582525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t="s">
        <v>8329</v>
      </c>
      <c r="R1271" s="15" t="s">
        <v>8330</v>
      </c>
      <c r="S1271" s="15">
        <v>42476</v>
      </c>
      <c r="T1271" s="16">
        <f t="shared" si="19"/>
        <v>42445.823055555549</v>
      </c>
    </row>
    <row r="1272" spans="1:20" ht="15" customHeight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v>1.1472</v>
      </c>
      <c r="G1272" t="s">
        <v>8218</v>
      </c>
      <c r="H1272" s="8">
        <v>67.881656804733723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t="s">
        <v>8329</v>
      </c>
      <c r="R1272" s="15" t="s">
        <v>8330</v>
      </c>
      <c r="S1272" s="15">
        <v>40993.815300925926</v>
      </c>
      <c r="T1272" s="16">
        <f t="shared" si="19"/>
        <v>40933.856967592597</v>
      </c>
    </row>
    <row r="1273" spans="1:20" ht="15" customHeight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v>1.018</v>
      </c>
      <c r="G1273" t="s">
        <v>8218</v>
      </c>
      <c r="H1273" s="8">
        <v>246.29032258064515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t="s">
        <v>8329</v>
      </c>
      <c r="R1273" s="15" t="s">
        <v>8330</v>
      </c>
      <c r="S1273" s="15">
        <v>41591.725219907406</v>
      </c>
      <c r="T1273" s="16">
        <f t="shared" si="19"/>
        <v>41561.683553240742</v>
      </c>
    </row>
    <row r="1274" spans="1:20" ht="15" customHeight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v>1.06</v>
      </c>
      <c r="G1274" t="s">
        <v>8218</v>
      </c>
      <c r="H1274" s="8">
        <v>189.28571428571428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t="s">
        <v>8329</v>
      </c>
      <c r="R1274" s="15" t="s">
        <v>8330</v>
      </c>
      <c r="S1274" s="15">
        <v>40344.166666666664</v>
      </c>
      <c r="T1274" s="16">
        <f t="shared" si="19"/>
        <v>40274.745127314818</v>
      </c>
    </row>
    <row r="1275" spans="1:20" ht="15" customHeight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v>1.0349999999999999</v>
      </c>
      <c r="G1275" t="s">
        <v>8218</v>
      </c>
      <c r="H1275" s="8">
        <v>76.666666666666671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t="s">
        <v>8329</v>
      </c>
      <c r="R1275" s="15" t="s">
        <v>8330</v>
      </c>
      <c r="S1275" s="15">
        <v>41882.730219907404</v>
      </c>
      <c r="T1275" s="16">
        <f t="shared" si="19"/>
        <v>41852.730219907404</v>
      </c>
    </row>
    <row r="1276" spans="1:20" ht="15" customHeight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v>1.5497535999999998</v>
      </c>
      <c r="G1276" t="s">
        <v>8218</v>
      </c>
      <c r="H1276" s="8">
        <v>82.963254817987149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t="s">
        <v>8329</v>
      </c>
      <c r="R1276" s="15" t="s">
        <v>8330</v>
      </c>
      <c r="S1276" s="15">
        <v>41151.690104166664</v>
      </c>
      <c r="T1276" s="16">
        <f t="shared" si="19"/>
        <v>41116.690104166664</v>
      </c>
    </row>
    <row r="1277" spans="1:20" ht="15" customHeight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v>1.6214066666666667</v>
      </c>
      <c r="G1277" t="s">
        <v>8218</v>
      </c>
      <c r="H1277" s="8">
        <v>62.522107969151669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t="s">
        <v>8329</v>
      </c>
      <c r="R1277" s="15" t="s">
        <v>8330</v>
      </c>
      <c r="S1277" s="15">
        <v>41493.867905092593</v>
      </c>
      <c r="T1277" s="16">
        <f t="shared" si="19"/>
        <v>41458.867905092593</v>
      </c>
    </row>
    <row r="1278" spans="1:20" ht="15" customHeight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v>1.0442100000000001</v>
      </c>
      <c r="G1278" t="s">
        <v>8218</v>
      </c>
      <c r="H1278" s="8">
        <v>46.06808823529412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t="s">
        <v>8329</v>
      </c>
      <c r="R1278" s="15" t="s">
        <v>8330</v>
      </c>
      <c r="S1278" s="15">
        <v>40057.166666666664</v>
      </c>
      <c r="T1278" s="16">
        <f t="shared" si="19"/>
        <v>40007.704247685186</v>
      </c>
    </row>
    <row r="1279" spans="1:20" ht="15" customHeight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v>1.0612433333333333</v>
      </c>
      <c r="G1279" t="s">
        <v>8218</v>
      </c>
      <c r="H1279" s="8">
        <v>38.543946731234868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t="s">
        <v>8329</v>
      </c>
      <c r="R1279" s="15" t="s">
        <v>8330</v>
      </c>
      <c r="S1279" s="15">
        <v>41156.561886574076</v>
      </c>
      <c r="T1279" s="16">
        <f t="shared" si="19"/>
        <v>41121.561886574076</v>
      </c>
    </row>
    <row r="1280" spans="1:20" ht="15" customHeight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v>1.5493846153846154</v>
      </c>
      <c r="G1280" t="s">
        <v>8218</v>
      </c>
      <c r="H1280" s="8">
        <v>53.005263157894738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t="s">
        <v>8329</v>
      </c>
      <c r="R1280" s="15" t="s">
        <v>8330</v>
      </c>
      <c r="S1280" s="15">
        <v>41815.083333333336</v>
      </c>
      <c r="T1280" s="16">
        <f t="shared" si="19"/>
        <v>41786.555162037039</v>
      </c>
    </row>
    <row r="1281" spans="1:20" ht="15" customHeight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v>1.1077157238734421</v>
      </c>
      <c r="G1281" t="s">
        <v>8218</v>
      </c>
      <c r="H1281" s="8">
        <v>73.355396825396824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t="s">
        <v>8329</v>
      </c>
      <c r="R1281" s="15" t="s">
        <v>8330</v>
      </c>
      <c r="S1281" s="15">
        <v>41722.057523148149</v>
      </c>
      <c r="T1281" s="16">
        <f t="shared" si="19"/>
        <v>41682.099189814813</v>
      </c>
    </row>
    <row r="1282" spans="1:20" ht="15" customHeight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v>1.1091186666666666</v>
      </c>
      <c r="G1282" t="s">
        <v>8218</v>
      </c>
      <c r="H1282" s="8">
        <v>127.97523076923076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t="s">
        <v>8329</v>
      </c>
      <c r="R1282" s="15" t="s">
        <v>8330</v>
      </c>
      <c r="S1282" s="15">
        <v>40603.757569444446</v>
      </c>
      <c r="T1282" s="16">
        <f t="shared" si="19"/>
        <v>40513.757569444446</v>
      </c>
    </row>
    <row r="1283" spans="1:20" ht="15" customHeight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v>1.1071428571428572</v>
      </c>
      <c r="G1283" t="s">
        <v>8218</v>
      </c>
      <c r="H1283" s="8">
        <v>104.72972972972973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t="s">
        <v>8329</v>
      </c>
      <c r="R1283" s="15" t="s">
        <v>8330</v>
      </c>
      <c r="S1283" s="15">
        <v>41483.743472222224</v>
      </c>
      <c r="T1283" s="16">
        <f t="shared" ref="T1283:T1346" si="20">(((L1283/60)/60)/24)+DATE(1970,1,1)</f>
        <v>41463.743472222224</v>
      </c>
    </row>
    <row r="1284" spans="1:20" ht="15" customHeight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v>1.2361333333333333</v>
      </c>
      <c r="G1284" t="s">
        <v>8218</v>
      </c>
      <c r="H1284" s="8">
        <v>67.671532846715323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t="s">
        <v>8329</v>
      </c>
      <c r="R1284" s="15" t="s">
        <v>8330</v>
      </c>
      <c r="S1284" s="15">
        <v>41617.207638888889</v>
      </c>
      <c r="T1284" s="16">
        <f t="shared" si="20"/>
        <v>41586.475173611114</v>
      </c>
    </row>
    <row r="1285" spans="1:20" ht="15" customHeight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v>2.1105</v>
      </c>
      <c r="G1285" t="s">
        <v>8218</v>
      </c>
      <c r="H1285" s="8">
        <v>95.931818181818187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t="s">
        <v>8329</v>
      </c>
      <c r="R1285" s="15" t="s">
        <v>8330</v>
      </c>
      <c r="S1285" s="15">
        <v>41344.166666666664</v>
      </c>
      <c r="T1285" s="16">
        <f t="shared" si="20"/>
        <v>41320.717465277776</v>
      </c>
    </row>
    <row r="1286" spans="1:20" ht="15" customHeight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9">
        <v>1.01</v>
      </c>
      <c r="G1286" t="s">
        <v>8218</v>
      </c>
      <c r="H1286" s="8">
        <v>65.161290322580641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t="s">
        <v>8321</v>
      </c>
      <c r="R1286" s="15" t="s">
        <v>8322</v>
      </c>
      <c r="S1286" s="15">
        <v>42735.707638888889</v>
      </c>
      <c r="T1286" s="16">
        <f t="shared" si="20"/>
        <v>42712.23474537037</v>
      </c>
    </row>
    <row r="1287" spans="1:20" ht="15" customHeight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9">
        <v>1.0165</v>
      </c>
      <c r="G1287" t="s">
        <v>8218</v>
      </c>
      <c r="H1287" s="8">
        <v>32.269841269841272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t="s">
        <v>8321</v>
      </c>
      <c r="R1287" s="15" t="s">
        <v>8322</v>
      </c>
      <c r="S1287" s="15">
        <v>42175.583043981482</v>
      </c>
      <c r="T1287" s="16">
        <f t="shared" si="20"/>
        <v>42160.583043981482</v>
      </c>
    </row>
    <row r="1288" spans="1:20" ht="15" customHeight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9">
        <v>1.0833333333333333</v>
      </c>
      <c r="G1288" t="s">
        <v>8218</v>
      </c>
      <c r="H1288" s="8">
        <v>81.25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t="s">
        <v>8321</v>
      </c>
      <c r="R1288" s="15" t="s">
        <v>8322</v>
      </c>
      <c r="S1288" s="15">
        <v>42052.583333333328</v>
      </c>
      <c r="T1288" s="16">
        <f t="shared" si="20"/>
        <v>42039.384571759263</v>
      </c>
    </row>
    <row r="1289" spans="1:20" ht="15" customHeight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9">
        <v>2.42</v>
      </c>
      <c r="G1289" t="s">
        <v>8218</v>
      </c>
      <c r="H1289" s="8">
        <v>24.2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t="s">
        <v>8321</v>
      </c>
      <c r="R1289" s="15" t="s">
        <v>8322</v>
      </c>
      <c r="S1289" s="15">
        <v>42167.621018518519</v>
      </c>
      <c r="T1289" s="16">
        <f t="shared" si="20"/>
        <v>42107.621018518519</v>
      </c>
    </row>
    <row r="1290" spans="1:20" ht="15" customHeight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9">
        <v>1.0044999999999999</v>
      </c>
      <c r="G1290" t="s">
        <v>8218</v>
      </c>
      <c r="H1290" s="8">
        <v>65.868852459016395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t="s">
        <v>8321</v>
      </c>
      <c r="R1290" s="15" t="s">
        <v>8322</v>
      </c>
      <c r="S1290" s="15">
        <v>42592.166666666672</v>
      </c>
      <c r="T1290" s="16">
        <f t="shared" si="20"/>
        <v>42561.154664351852</v>
      </c>
    </row>
    <row r="1291" spans="1:20" ht="15" customHeight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9">
        <v>1.2506666666666666</v>
      </c>
      <c r="G1291" t="s">
        <v>8218</v>
      </c>
      <c r="H1291" s="8">
        <v>36.07692307692308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t="s">
        <v>8321</v>
      </c>
      <c r="R1291" s="15" t="s">
        <v>8322</v>
      </c>
      <c r="S1291" s="15">
        <v>42739.134780092587</v>
      </c>
      <c r="T1291" s="16">
        <f t="shared" si="20"/>
        <v>42709.134780092587</v>
      </c>
    </row>
    <row r="1292" spans="1:20" ht="15" customHeight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9">
        <v>1.0857142857142856</v>
      </c>
      <c r="G1292" t="s">
        <v>8218</v>
      </c>
      <c r="H1292" s="8">
        <v>44.186046511627907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t="s">
        <v>8321</v>
      </c>
      <c r="R1292" s="15" t="s">
        <v>8322</v>
      </c>
      <c r="S1292" s="15">
        <v>42117.290972222225</v>
      </c>
      <c r="T1292" s="16">
        <f t="shared" si="20"/>
        <v>42086.614942129629</v>
      </c>
    </row>
    <row r="1293" spans="1:20" ht="15" customHeight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9">
        <v>1.4570000000000001</v>
      </c>
      <c r="G1293" t="s">
        <v>8218</v>
      </c>
      <c r="H1293" s="8">
        <v>104.07142857142857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t="s">
        <v>8321</v>
      </c>
      <c r="R1293" s="15" t="s">
        <v>8322</v>
      </c>
      <c r="S1293" s="15">
        <v>42101.291666666672</v>
      </c>
      <c r="T1293" s="16">
        <f t="shared" si="20"/>
        <v>42064.652673611112</v>
      </c>
    </row>
    <row r="1294" spans="1:20" ht="15" customHeight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9">
        <v>1.1000000000000001</v>
      </c>
      <c r="G1294" t="s">
        <v>8218</v>
      </c>
      <c r="H1294" s="8">
        <v>35.96153846153846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t="s">
        <v>8321</v>
      </c>
      <c r="R1294" s="15" t="s">
        <v>8322</v>
      </c>
      <c r="S1294" s="15">
        <v>42283.957638888889</v>
      </c>
      <c r="T1294" s="16">
        <f t="shared" si="20"/>
        <v>42256.764212962968</v>
      </c>
    </row>
    <row r="1295" spans="1:20" ht="15" customHeight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9">
        <v>1.0223333333333333</v>
      </c>
      <c r="G1295" t="s">
        <v>8218</v>
      </c>
      <c r="H1295" s="8">
        <v>127.79166666666667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t="s">
        <v>8321</v>
      </c>
      <c r="R1295" s="15" t="s">
        <v>8322</v>
      </c>
      <c r="S1295" s="15">
        <v>42322.742719907401</v>
      </c>
      <c r="T1295" s="16">
        <f t="shared" si="20"/>
        <v>42292.701053240744</v>
      </c>
    </row>
    <row r="1296" spans="1:20" ht="15" customHeight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9">
        <v>1.22</v>
      </c>
      <c r="G1296" t="s">
        <v>8218</v>
      </c>
      <c r="H1296" s="8">
        <v>27.727272727272727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t="s">
        <v>8321</v>
      </c>
      <c r="R1296" s="15" t="s">
        <v>8322</v>
      </c>
      <c r="S1296" s="15">
        <v>42296.458333333328</v>
      </c>
      <c r="T1296" s="16">
        <f t="shared" si="20"/>
        <v>42278.453668981485</v>
      </c>
    </row>
    <row r="1297" spans="1:20" ht="15" customHeight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9">
        <v>1.0196000000000001</v>
      </c>
      <c r="G1297" t="s">
        <v>8218</v>
      </c>
      <c r="H1297" s="8">
        <v>39.828125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t="s">
        <v>8321</v>
      </c>
      <c r="R1297" s="15" t="s">
        <v>8322</v>
      </c>
      <c r="S1297" s="15">
        <v>42214.708333333328</v>
      </c>
      <c r="T1297" s="16">
        <f t="shared" si="20"/>
        <v>42184.572881944448</v>
      </c>
    </row>
    <row r="1298" spans="1:20" ht="15" customHeight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9">
        <v>1.411764705882353</v>
      </c>
      <c r="G1298" t="s">
        <v>8218</v>
      </c>
      <c r="H1298" s="8">
        <v>52.173913043478258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t="s">
        <v>8321</v>
      </c>
      <c r="R1298" s="15" t="s">
        <v>8322</v>
      </c>
      <c r="S1298" s="15">
        <v>42443.008946759262</v>
      </c>
      <c r="T1298" s="16">
        <f t="shared" si="20"/>
        <v>42423.050613425927</v>
      </c>
    </row>
    <row r="1299" spans="1:20" ht="15" customHeight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9">
        <v>1.0952500000000001</v>
      </c>
      <c r="G1299" t="s">
        <v>8218</v>
      </c>
      <c r="H1299" s="8">
        <v>92.037815126050418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t="s">
        <v>8321</v>
      </c>
      <c r="R1299" s="15" t="s">
        <v>8322</v>
      </c>
      <c r="S1299" s="15">
        <v>42491.747199074074</v>
      </c>
      <c r="T1299" s="16">
        <f t="shared" si="20"/>
        <v>42461.747199074074</v>
      </c>
    </row>
    <row r="1300" spans="1:20" ht="15" customHeight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9">
        <v>1.0465</v>
      </c>
      <c r="G1300" t="s">
        <v>8218</v>
      </c>
      <c r="H1300" s="8">
        <v>63.424242424242422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t="s">
        <v>8321</v>
      </c>
      <c r="R1300" s="15" t="s">
        <v>8322</v>
      </c>
      <c r="S1300" s="15">
        <v>42488.680925925932</v>
      </c>
      <c r="T1300" s="16">
        <f t="shared" si="20"/>
        <v>42458.680925925932</v>
      </c>
    </row>
    <row r="1301" spans="1:20" ht="15" customHeight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9">
        <v>1.24</v>
      </c>
      <c r="G1301" t="s">
        <v>8218</v>
      </c>
      <c r="H1301" s="8">
        <v>135.625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t="s">
        <v>8321</v>
      </c>
      <c r="R1301" s="15" t="s">
        <v>8322</v>
      </c>
      <c r="S1301" s="15">
        <v>42199.814340277779</v>
      </c>
      <c r="T1301" s="16">
        <f t="shared" si="20"/>
        <v>42169.814340277779</v>
      </c>
    </row>
    <row r="1302" spans="1:20" ht="15" customHeight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9">
        <v>1.35</v>
      </c>
      <c r="G1302" t="s">
        <v>8218</v>
      </c>
      <c r="H1302" s="8">
        <v>168.75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t="s">
        <v>8321</v>
      </c>
      <c r="R1302" s="15" t="s">
        <v>8322</v>
      </c>
      <c r="S1302" s="15">
        <v>42522.789583333331</v>
      </c>
      <c r="T1302" s="16">
        <f t="shared" si="20"/>
        <v>42483.675208333334</v>
      </c>
    </row>
    <row r="1303" spans="1:20" ht="15" customHeight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9">
        <v>1.0275000000000001</v>
      </c>
      <c r="G1303" t="s">
        <v>8218</v>
      </c>
      <c r="H1303" s="8">
        <v>70.862068965517238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t="s">
        <v>8321</v>
      </c>
      <c r="R1303" s="15" t="s">
        <v>8322</v>
      </c>
      <c r="S1303" s="15">
        <v>42206.125</v>
      </c>
      <c r="T1303" s="16">
        <f t="shared" si="20"/>
        <v>42195.749745370369</v>
      </c>
    </row>
    <row r="1304" spans="1:20" ht="15" customHeight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9">
        <v>1</v>
      </c>
      <c r="G1304" t="s">
        <v>8218</v>
      </c>
      <c r="H1304" s="8">
        <v>50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t="s">
        <v>8321</v>
      </c>
      <c r="R1304" s="15" t="s">
        <v>8322</v>
      </c>
      <c r="S1304" s="15">
        <v>42705.099664351852</v>
      </c>
      <c r="T1304" s="16">
        <f t="shared" si="20"/>
        <v>42675.057997685188</v>
      </c>
    </row>
    <row r="1305" spans="1:20" ht="15" customHeight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9">
        <v>1.3026085714285716</v>
      </c>
      <c r="G1305" t="s">
        <v>8218</v>
      </c>
      <c r="H1305" s="8">
        <v>42.214166666666671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t="s">
        <v>8321</v>
      </c>
      <c r="R1305" s="15" t="s">
        <v>8322</v>
      </c>
      <c r="S1305" s="15">
        <v>42582.458333333328</v>
      </c>
      <c r="T1305" s="16">
        <f t="shared" si="20"/>
        <v>42566.441203703704</v>
      </c>
    </row>
    <row r="1306" spans="1:20" ht="15" customHeight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v>0.39627499999999999</v>
      </c>
      <c r="G1306" t="s">
        <v>8219</v>
      </c>
      <c r="H1306" s="8">
        <v>152.41346153846155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t="s">
        <v>8323</v>
      </c>
      <c r="R1306" s="15" t="s">
        <v>8325</v>
      </c>
      <c r="S1306" s="15">
        <v>42807.152835648143</v>
      </c>
      <c r="T1306" s="16">
        <f t="shared" si="20"/>
        <v>42747.194502314815</v>
      </c>
    </row>
    <row r="1307" spans="1:20" ht="15" customHeight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v>0.25976666666666665</v>
      </c>
      <c r="G1307" t="s">
        <v>8219</v>
      </c>
      <c r="H1307" s="8">
        <v>90.616279069767444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t="s">
        <v>8323</v>
      </c>
      <c r="R1307" s="15" t="s">
        <v>8325</v>
      </c>
      <c r="S1307" s="15">
        <v>42572.729166666672</v>
      </c>
      <c r="T1307" s="16">
        <f t="shared" si="20"/>
        <v>42543.665601851855</v>
      </c>
    </row>
    <row r="1308" spans="1:20" ht="15" customHeight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v>0.65246363636363636</v>
      </c>
      <c r="G1308" t="s">
        <v>8219</v>
      </c>
      <c r="H1308" s="8">
        <v>201.60393258426967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t="s">
        <v>8323</v>
      </c>
      <c r="R1308" s="15" t="s">
        <v>8325</v>
      </c>
      <c r="S1308" s="15">
        <v>41977.457569444443</v>
      </c>
      <c r="T1308" s="16">
        <f t="shared" si="20"/>
        <v>41947.457569444443</v>
      </c>
    </row>
    <row r="1309" spans="1:20" ht="15" customHeight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v>0.11514000000000001</v>
      </c>
      <c r="G1309" t="s">
        <v>8219</v>
      </c>
      <c r="H1309" s="8">
        <v>127.93333333333334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t="s">
        <v>8323</v>
      </c>
      <c r="R1309" s="15" t="s">
        <v>8325</v>
      </c>
      <c r="S1309" s="15">
        <v>42417.503229166665</v>
      </c>
      <c r="T1309" s="16">
        <f t="shared" si="20"/>
        <v>42387.503229166665</v>
      </c>
    </row>
    <row r="1310" spans="1:20" ht="15" customHeight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v>0.11360000000000001</v>
      </c>
      <c r="G1310" t="s">
        <v>8219</v>
      </c>
      <c r="H1310" s="8">
        <v>29.894736842105264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t="s">
        <v>8323</v>
      </c>
      <c r="R1310" s="15" t="s">
        <v>8325</v>
      </c>
      <c r="S1310" s="15">
        <v>42651.613564814819</v>
      </c>
      <c r="T1310" s="16">
        <f t="shared" si="20"/>
        <v>42611.613564814819</v>
      </c>
    </row>
    <row r="1311" spans="1:20" ht="15" customHeight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v>1.1199130434782609</v>
      </c>
      <c r="G1311" t="s">
        <v>8219</v>
      </c>
      <c r="H1311" s="8">
        <v>367.97142857142859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t="s">
        <v>8323</v>
      </c>
      <c r="R1311" s="15" t="s">
        <v>8325</v>
      </c>
      <c r="S1311" s="15">
        <v>42292.882731481484</v>
      </c>
      <c r="T1311" s="16">
        <f t="shared" si="20"/>
        <v>42257.882731481484</v>
      </c>
    </row>
    <row r="1312" spans="1:20" ht="15" customHeight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v>0.155</v>
      </c>
      <c r="G1312" t="s">
        <v>8219</v>
      </c>
      <c r="H1312" s="8">
        <v>129.16666666666666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t="s">
        <v>8323</v>
      </c>
      <c r="R1312" s="15" t="s">
        <v>8325</v>
      </c>
      <c r="S1312" s="15">
        <v>42601.667245370365</v>
      </c>
      <c r="T1312" s="16">
        <f t="shared" si="20"/>
        <v>42556.667245370365</v>
      </c>
    </row>
    <row r="1313" spans="1:20" ht="15" customHeight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v>0.32028000000000001</v>
      </c>
      <c r="G1313" t="s">
        <v>8219</v>
      </c>
      <c r="H1313" s="8">
        <v>800.7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t="s">
        <v>8323</v>
      </c>
      <c r="R1313" s="15" t="s">
        <v>8325</v>
      </c>
      <c r="S1313" s="15">
        <v>42704.843969907408</v>
      </c>
      <c r="T1313" s="16">
        <f t="shared" si="20"/>
        <v>42669.802303240736</v>
      </c>
    </row>
    <row r="1314" spans="1:20" ht="15" customHeight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v>6.0869565217391303E-3</v>
      </c>
      <c r="G1314" t="s">
        <v>8219</v>
      </c>
      <c r="H1314" s="8">
        <v>28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t="s">
        <v>8323</v>
      </c>
      <c r="R1314" s="15" t="s">
        <v>8325</v>
      </c>
      <c r="S1314" s="15">
        <v>42112.702800925923</v>
      </c>
      <c r="T1314" s="16">
        <f t="shared" si="20"/>
        <v>42082.702800925923</v>
      </c>
    </row>
    <row r="1315" spans="1:20" ht="15" customHeight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v>0.31114999999999998</v>
      </c>
      <c r="G1315" t="s">
        <v>8219</v>
      </c>
      <c r="H1315" s="8">
        <v>102.01639344262296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t="s">
        <v>8323</v>
      </c>
      <c r="R1315" s="15" t="s">
        <v>8325</v>
      </c>
      <c r="S1315" s="15">
        <v>42432.709652777776</v>
      </c>
      <c r="T1315" s="16">
        <f t="shared" si="20"/>
        <v>42402.709652777776</v>
      </c>
    </row>
    <row r="1316" spans="1:20" ht="15" customHeight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v>1.1266666666666666E-2</v>
      </c>
      <c r="G1316" t="s">
        <v>8219</v>
      </c>
      <c r="H1316" s="8">
        <v>184.36363636363637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t="s">
        <v>8323</v>
      </c>
      <c r="R1316" s="15" t="s">
        <v>8325</v>
      </c>
      <c r="S1316" s="15">
        <v>42664.669675925921</v>
      </c>
      <c r="T1316" s="16">
        <f t="shared" si="20"/>
        <v>42604.669675925921</v>
      </c>
    </row>
    <row r="1317" spans="1:20" ht="15" customHeight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v>0.40404000000000001</v>
      </c>
      <c r="G1317" t="s">
        <v>8219</v>
      </c>
      <c r="H1317" s="8">
        <v>162.91935483870967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t="s">
        <v>8323</v>
      </c>
      <c r="R1317" s="15" t="s">
        <v>8325</v>
      </c>
      <c r="S1317" s="15">
        <v>42314.041666666672</v>
      </c>
      <c r="T1317" s="16">
        <f t="shared" si="20"/>
        <v>42278.498240740737</v>
      </c>
    </row>
    <row r="1318" spans="1:20" ht="15" customHeight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v>1.3333333333333333E-5</v>
      </c>
      <c r="G1318" t="s">
        <v>8219</v>
      </c>
      <c r="H1318" s="8">
        <v>1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t="s">
        <v>8323</v>
      </c>
      <c r="R1318" s="15" t="s">
        <v>8325</v>
      </c>
      <c r="S1318" s="15">
        <v>42428.961909722217</v>
      </c>
      <c r="T1318" s="16">
        <f t="shared" si="20"/>
        <v>42393.961909722217</v>
      </c>
    </row>
    <row r="1319" spans="1:20" ht="15" customHeight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v>5.7334999999999997E-2</v>
      </c>
      <c r="G1319" t="s">
        <v>8219</v>
      </c>
      <c r="H1319" s="8">
        <v>603.52631578947364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t="s">
        <v>8323</v>
      </c>
      <c r="R1319" s="15" t="s">
        <v>8325</v>
      </c>
      <c r="S1319" s="15">
        <v>42572.583333333328</v>
      </c>
      <c r="T1319" s="16">
        <f t="shared" si="20"/>
        <v>42520.235486111109</v>
      </c>
    </row>
    <row r="1320" spans="1:20" ht="15" customHeight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v>0.15325</v>
      </c>
      <c r="G1320" t="s">
        <v>8219</v>
      </c>
      <c r="H1320" s="8">
        <v>45.407407407407405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t="s">
        <v>8323</v>
      </c>
      <c r="R1320" s="15" t="s">
        <v>8325</v>
      </c>
      <c r="S1320" s="15">
        <v>42015.043657407412</v>
      </c>
      <c r="T1320" s="16">
        <f t="shared" si="20"/>
        <v>41985.043657407412</v>
      </c>
    </row>
    <row r="1321" spans="1:20" ht="15" customHeight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v>0.15103448275862069</v>
      </c>
      <c r="G1321" t="s">
        <v>8219</v>
      </c>
      <c r="H1321" s="8">
        <v>97.333333333333329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t="s">
        <v>8323</v>
      </c>
      <c r="R1321" s="15" t="s">
        <v>8325</v>
      </c>
      <c r="S1321" s="15">
        <v>41831.666666666664</v>
      </c>
      <c r="T1321" s="16">
        <f t="shared" si="20"/>
        <v>41816.812094907407</v>
      </c>
    </row>
    <row r="1322" spans="1:20" ht="15" customHeight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v>5.0299999999999997E-3</v>
      </c>
      <c r="G1322" t="s">
        <v>8219</v>
      </c>
      <c r="H1322" s="8">
        <v>167.66666666666666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t="s">
        <v>8323</v>
      </c>
      <c r="R1322" s="15" t="s">
        <v>8325</v>
      </c>
      <c r="S1322" s="15">
        <v>42734.958333333328</v>
      </c>
      <c r="T1322" s="16">
        <f t="shared" si="20"/>
        <v>42705.690347222218</v>
      </c>
    </row>
    <row r="1323" spans="1:20" ht="15" customHeight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v>1.3028138528138528E-2</v>
      </c>
      <c r="G1323" t="s">
        <v>8219</v>
      </c>
      <c r="H1323" s="8">
        <v>859.85714285714289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t="s">
        <v>8323</v>
      </c>
      <c r="R1323" s="15" t="s">
        <v>8325</v>
      </c>
      <c r="S1323" s="15">
        <v>42727.74927083333</v>
      </c>
      <c r="T1323" s="16">
        <f t="shared" si="20"/>
        <v>42697.74927083333</v>
      </c>
    </row>
    <row r="1324" spans="1:20" ht="15" customHeight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v>3.0285714285714286E-3</v>
      </c>
      <c r="G1324" t="s">
        <v>8219</v>
      </c>
      <c r="H1324" s="8">
        <v>26.5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t="s">
        <v>8323</v>
      </c>
      <c r="R1324" s="15" t="s">
        <v>8325</v>
      </c>
      <c r="S1324" s="15">
        <v>42145.656539351854</v>
      </c>
      <c r="T1324" s="16">
        <f t="shared" si="20"/>
        <v>42115.656539351854</v>
      </c>
    </row>
    <row r="1325" spans="1:20" ht="15" customHeight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v>8.8800000000000004E-2</v>
      </c>
      <c r="G1325" t="s">
        <v>8219</v>
      </c>
      <c r="H1325" s="8">
        <v>30.272727272727273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t="s">
        <v>8323</v>
      </c>
      <c r="R1325" s="15" t="s">
        <v>8325</v>
      </c>
      <c r="S1325" s="15">
        <v>42486.288194444445</v>
      </c>
      <c r="T1325" s="16">
        <f t="shared" si="20"/>
        <v>42451.698449074072</v>
      </c>
    </row>
    <row r="1326" spans="1:20" ht="15" customHeight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v>9.8400000000000001E-2</v>
      </c>
      <c r="G1326" t="s">
        <v>8219</v>
      </c>
      <c r="H1326" s="8">
        <v>54.666666666666664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t="s">
        <v>8323</v>
      </c>
      <c r="R1326" s="15" t="s">
        <v>8325</v>
      </c>
      <c r="S1326" s="15">
        <v>42656.633703703701</v>
      </c>
      <c r="T1326" s="16">
        <f t="shared" si="20"/>
        <v>42626.633703703701</v>
      </c>
    </row>
    <row r="1327" spans="1:20" ht="15" customHeight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v>2.4299999999999999E-2</v>
      </c>
      <c r="G1327" t="s">
        <v>8219</v>
      </c>
      <c r="H1327" s="8">
        <v>60.75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t="s">
        <v>8323</v>
      </c>
      <c r="R1327" s="15" t="s">
        <v>8325</v>
      </c>
      <c r="S1327" s="15">
        <v>42734.086053240739</v>
      </c>
      <c r="T1327" s="16">
        <f t="shared" si="20"/>
        <v>42704.086053240739</v>
      </c>
    </row>
    <row r="1328" spans="1:20" ht="15" customHeight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v>1.1299999999999999E-2</v>
      </c>
      <c r="G1328" t="s">
        <v>8219</v>
      </c>
      <c r="H1328" s="8">
        <v>102.72727272727273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t="s">
        <v>8323</v>
      </c>
      <c r="R1328" s="15" t="s">
        <v>8325</v>
      </c>
      <c r="S1328" s="15">
        <v>42019.791990740734</v>
      </c>
      <c r="T1328" s="16">
        <f t="shared" si="20"/>
        <v>41974.791990740734</v>
      </c>
    </row>
    <row r="1329" spans="1:20" ht="15" customHeight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v>3.5520833333333335E-2</v>
      </c>
      <c r="G1329" t="s">
        <v>8219</v>
      </c>
      <c r="H1329" s="8">
        <v>41.585365853658537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t="s">
        <v>8323</v>
      </c>
      <c r="R1329" s="15" t="s">
        <v>8325</v>
      </c>
      <c r="S1329" s="15">
        <v>42153.678645833337</v>
      </c>
      <c r="T1329" s="16">
        <f t="shared" si="20"/>
        <v>42123.678645833337</v>
      </c>
    </row>
    <row r="1330" spans="1:20" ht="15" customHeight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v>2.3306666666666667E-2</v>
      </c>
      <c r="G1330" t="s">
        <v>8219</v>
      </c>
      <c r="H1330" s="8">
        <v>116.53333333333333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t="s">
        <v>8323</v>
      </c>
      <c r="R1330" s="15" t="s">
        <v>8325</v>
      </c>
      <c r="S1330" s="15">
        <v>42657.642754629633</v>
      </c>
      <c r="T1330" s="16">
        <f t="shared" si="20"/>
        <v>42612.642754629633</v>
      </c>
    </row>
    <row r="1331" spans="1:20" ht="15" customHeight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v>8.1600000000000006E-3</v>
      </c>
      <c r="G1331" t="s">
        <v>8219</v>
      </c>
      <c r="H1331" s="8">
        <v>45.333333333333336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t="s">
        <v>8323</v>
      </c>
      <c r="R1331" s="15" t="s">
        <v>8325</v>
      </c>
      <c r="S1331" s="15">
        <v>41975.263252314813</v>
      </c>
      <c r="T1331" s="16">
        <f t="shared" si="20"/>
        <v>41935.221585648149</v>
      </c>
    </row>
    <row r="1332" spans="1:20" ht="15" customHeight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v>0.22494285714285714</v>
      </c>
      <c r="G1332" t="s">
        <v>8219</v>
      </c>
      <c r="H1332" s="8">
        <v>157.46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t="s">
        <v>8323</v>
      </c>
      <c r="R1332" s="15" t="s">
        <v>8325</v>
      </c>
      <c r="S1332" s="15">
        <v>42553.166666666672</v>
      </c>
      <c r="T1332" s="16">
        <f t="shared" si="20"/>
        <v>42522.276724537034</v>
      </c>
    </row>
    <row r="1333" spans="1:20" ht="15" customHeight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v>1.3668E-2</v>
      </c>
      <c r="G1333" t="s">
        <v>8219</v>
      </c>
      <c r="H1333" s="8">
        <v>100.5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t="s">
        <v>8323</v>
      </c>
      <c r="R1333" s="15" t="s">
        <v>8325</v>
      </c>
      <c r="S1333" s="15">
        <v>42599.50409722222</v>
      </c>
      <c r="T1333" s="16">
        <f t="shared" si="20"/>
        <v>42569.50409722222</v>
      </c>
    </row>
    <row r="1334" spans="1:20" ht="15" customHeight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v>0</v>
      </c>
      <c r="G1334" t="s">
        <v>8219</v>
      </c>
      <c r="H1334" s="8" t="e">
        <v>#DIV/0!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t="s">
        <v>8323</v>
      </c>
      <c r="R1334" s="15" t="s">
        <v>8325</v>
      </c>
      <c r="S1334" s="15">
        <v>42762.060277777782</v>
      </c>
      <c r="T1334" s="16">
        <f t="shared" si="20"/>
        <v>42732.060277777782</v>
      </c>
    </row>
    <row r="1335" spans="1:20" ht="15" customHeight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v>0</v>
      </c>
      <c r="G1335" t="s">
        <v>8219</v>
      </c>
      <c r="H1335" s="8" t="e">
        <v>#DIV/0!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t="s">
        <v>8323</v>
      </c>
      <c r="R1335" s="15" t="s">
        <v>8325</v>
      </c>
      <c r="S1335" s="15">
        <v>41836.106770833336</v>
      </c>
      <c r="T1335" s="16">
        <f t="shared" si="20"/>
        <v>41806.106770833336</v>
      </c>
    </row>
    <row r="1336" spans="1:20" ht="15" customHeight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v>0.10754135338345865</v>
      </c>
      <c r="G1336" t="s">
        <v>8219</v>
      </c>
      <c r="H1336" s="8">
        <v>51.822463768115945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t="s">
        <v>8323</v>
      </c>
      <c r="R1336" s="15" t="s">
        <v>8325</v>
      </c>
      <c r="S1336" s="15">
        <v>42440.774155092593</v>
      </c>
      <c r="T1336" s="16">
        <f t="shared" si="20"/>
        <v>42410.774155092593</v>
      </c>
    </row>
    <row r="1337" spans="1:20" ht="15" customHeight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v>0.1976</v>
      </c>
      <c r="G1337" t="s">
        <v>8219</v>
      </c>
      <c r="H1337" s="8">
        <v>308.75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t="s">
        <v>8323</v>
      </c>
      <c r="R1337" s="15" t="s">
        <v>8325</v>
      </c>
      <c r="S1337" s="15">
        <v>42343.936365740738</v>
      </c>
      <c r="T1337" s="16">
        <f t="shared" si="20"/>
        <v>42313.936365740738</v>
      </c>
    </row>
    <row r="1338" spans="1:20" ht="15" customHeight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v>0.84946999999999995</v>
      </c>
      <c r="G1338" t="s">
        <v>8219</v>
      </c>
      <c r="H1338" s="8">
        <v>379.22767857142856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t="s">
        <v>8323</v>
      </c>
      <c r="R1338" s="15" t="s">
        <v>8325</v>
      </c>
      <c r="S1338" s="15">
        <v>41990.863750000004</v>
      </c>
      <c r="T1338" s="16">
        <f t="shared" si="20"/>
        <v>41955.863750000004</v>
      </c>
    </row>
    <row r="1339" spans="1:20" ht="15" customHeight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v>0.49381999999999998</v>
      </c>
      <c r="G1339" t="s">
        <v>8219</v>
      </c>
      <c r="H1339" s="8">
        <v>176.36428571428573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t="s">
        <v>8323</v>
      </c>
      <c r="R1339" s="15" t="s">
        <v>8325</v>
      </c>
      <c r="S1339" s="15">
        <v>42797.577303240745</v>
      </c>
      <c r="T1339" s="16">
        <f t="shared" si="20"/>
        <v>42767.577303240745</v>
      </c>
    </row>
    <row r="1340" spans="1:20" ht="15" customHeight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v>3.3033333333333331E-2</v>
      </c>
      <c r="G1340" t="s">
        <v>8219</v>
      </c>
      <c r="H1340" s="8">
        <v>66.066666666666663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t="s">
        <v>8323</v>
      </c>
      <c r="R1340" s="15" t="s">
        <v>8325</v>
      </c>
      <c r="S1340" s="15">
        <v>42218.803622685184</v>
      </c>
      <c r="T1340" s="16">
        <f t="shared" si="20"/>
        <v>42188.803622685184</v>
      </c>
    </row>
    <row r="1341" spans="1:20" ht="15" customHeight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v>6.6339999999999996E-2</v>
      </c>
      <c r="G1341" t="s">
        <v>8219</v>
      </c>
      <c r="H1341" s="8">
        <v>89.648648648648646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t="s">
        <v>8323</v>
      </c>
      <c r="R1341" s="15" t="s">
        <v>8325</v>
      </c>
      <c r="S1341" s="15">
        <v>41981.688831018517</v>
      </c>
      <c r="T1341" s="16">
        <f t="shared" si="20"/>
        <v>41936.647164351853</v>
      </c>
    </row>
    <row r="1342" spans="1:20" ht="15" customHeight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v>0</v>
      </c>
      <c r="G1342" t="s">
        <v>8219</v>
      </c>
      <c r="H1342" s="8" t="e">
        <v>#DIV/0!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t="s">
        <v>8323</v>
      </c>
      <c r="R1342" s="15" t="s">
        <v>8325</v>
      </c>
      <c r="S1342" s="15">
        <v>41866.595520833333</v>
      </c>
      <c r="T1342" s="16">
        <f t="shared" si="20"/>
        <v>41836.595520833333</v>
      </c>
    </row>
    <row r="1343" spans="1:20" ht="15" customHeight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v>0.7036</v>
      </c>
      <c r="G1343" t="s">
        <v>8219</v>
      </c>
      <c r="H1343" s="8">
        <v>382.39130434782606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t="s">
        <v>8323</v>
      </c>
      <c r="R1343" s="15" t="s">
        <v>8325</v>
      </c>
      <c r="S1343" s="15">
        <v>42644.624039351853</v>
      </c>
      <c r="T1343" s="16">
        <f t="shared" si="20"/>
        <v>42612.624039351853</v>
      </c>
    </row>
    <row r="1344" spans="1:20" ht="15" customHeight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v>2E-3</v>
      </c>
      <c r="G1344" t="s">
        <v>8219</v>
      </c>
      <c r="H1344" s="8">
        <v>100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t="s">
        <v>8323</v>
      </c>
      <c r="R1344" s="15" t="s">
        <v>8325</v>
      </c>
      <c r="S1344" s="15">
        <v>42202.816423611104</v>
      </c>
      <c r="T1344" s="16">
        <f t="shared" si="20"/>
        <v>42172.816423611104</v>
      </c>
    </row>
    <row r="1345" spans="1:20" ht="15" customHeight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v>1.02298</v>
      </c>
      <c r="G1345" t="s">
        <v>8219</v>
      </c>
      <c r="H1345" s="8">
        <v>158.35603715170279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t="s">
        <v>8323</v>
      </c>
      <c r="R1345" s="15" t="s">
        <v>8325</v>
      </c>
      <c r="S1345" s="15">
        <v>42601.165972222225</v>
      </c>
      <c r="T1345" s="16">
        <f t="shared" si="20"/>
        <v>42542.526423611111</v>
      </c>
    </row>
    <row r="1346" spans="1:20" ht="15" customHeight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v>3.7773333333333334</v>
      </c>
      <c r="G1346" t="s">
        <v>8218</v>
      </c>
      <c r="H1346" s="8">
        <v>40.762589928057551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t="s">
        <v>8326</v>
      </c>
      <c r="R1346" s="15" t="s">
        <v>8327</v>
      </c>
      <c r="S1346" s="15">
        <v>42551.789803240739</v>
      </c>
      <c r="T1346" s="16">
        <f t="shared" si="20"/>
        <v>42522.789803240739</v>
      </c>
    </row>
    <row r="1347" spans="1:20" ht="15" customHeight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v>1.25</v>
      </c>
      <c r="G1347" t="s">
        <v>8218</v>
      </c>
      <c r="H1347" s="8">
        <v>53.571428571428569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t="s">
        <v>8326</v>
      </c>
      <c r="R1347" s="15" t="s">
        <v>8327</v>
      </c>
      <c r="S1347" s="15">
        <v>41834.814340277779</v>
      </c>
      <c r="T1347" s="16">
        <f t="shared" ref="T1347:T1410" si="21">(((L1347/60)/60)/24)+DATE(1970,1,1)</f>
        <v>41799.814340277779</v>
      </c>
    </row>
    <row r="1348" spans="1:20" ht="15" customHeight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v>1.473265306122449</v>
      </c>
      <c r="G1348" t="s">
        <v>8218</v>
      </c>
      <c r="H1348" s="8">
        <v>48.449664429530202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t="s">
        <v>8326</v>
      </c>
      <c r="R1348" s="15" t="s">
        <v>8327</v>
      </c>
      <c r="S1348" s="15">
        <v>41452.075821759259</v>
      </c>
      <c r="T1348" s="16">
        <f t="shared" si="21"/>
        <v>41422.075821759259</v>
      </c>
    </row>
    <row r="1349" spans="1:20" ht="15" customHeight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v>1.022</v>
      </c>
      <c r="G1349" t="s">
        <v>8218</v>
      </c>
      <c r="H1349" s="8">
        <v>82.41935483870968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t="s">
        <v>8326</v>
      </c>
      <c r="R1349" s="15" t="s">
        <v>8327</v>
      </c>
      <c r="S1349" s="15">
        <v>42070.638020833328</v>
      </c>
      <c r="T1349" s="16">
        <f t="shared" si="21"/>
        <v>42040.638020833328</v>
      </c>
    </row>
    <row r="1350" spans="1:20" ht="15" customHeight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v>1.018723404255319</v>
      </c>
      <c r="G1350" t="s">
        <v>8218</v>
      </c>
      <c r="H1350" s="8">
        <v>230.19230769230768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t="s">
        <v>8326</v>
      </c>
      <c r="R1350" s="15" t="s">
        <v>8327</v>
      </c>
      <c r="S1350" s="15">
        <v>41991.506168981476</v>
      </c>
      <c r="T1350" s="16">
        <f t="shared" si="21"/>
        <v>41963.506168981476</v>
      </c>
    </row>
    <row r="1351" spans="1:20" ht="15" customHeight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v>2.0419999999999998</v>
      </c>
      <c r="G1351" t="s">
        <v>8218</v>
      </c>
      <c r="H1351" s="8">
        <v>59.360465116279073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t="s">
        <v>8326</v>
      </c>
      <c r="R1351" s="15" t="s">
        <v>8327</v>
      </c>
      <c r="S1351" s="15">
        <v>42354.290972222225</v>
      </c>
      <c r="T1351" s="16">
        <f t="shared" si="21"/>
        <v>42317.33258101852</v>
      </c>
    </row>
    <row r="1352" spans="1:20" ht="15" customHeight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v>1.0405</v>
      </c>
      <c r="G1352" t="s">
        <v>8218</v>
      </c>
      <c r="H1352" s="8">
        <v>66.698717948717942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t="s">
        <v>8326</v>
      </c>
      <c r="R1352" s="15" t="s">
        <v>8327</v>
      </c>
      <c r="S1352" s="15">
        <v>42364.013124999998</v>
      </c>
      <c r="T1352" s="16">
        <f t="shared" si="21"/>
        <v>42334.013124999998</v>
      </c>
    </row>
    <row r="1353" spans="1:20" ht="15" customHeight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v>1.0126500000000001</v>
      </c>
      <c r="G1353" t="s">
        <v>8218</v>
      </c>
      <c r="H1353" s="8">
        <v>168.77500000000001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t="s">
        <v>8326</v>
      </c>
      <c r="R1353" s="15" t="s">
        <v>8327</v>
      </c>
      <c r="S1353" s="15">
        <v>42412.74009259259</v>
      </c>
      <c r="T1353" s="16">
        <f t="shared" si="21"/>
        <v>42382.74009259259</v>
      </c>
    </row>
    <row r="1354" spans="1:20" ht="15" customHeight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v>1.3613999999999999</v>
      </c>
      <c r="G1354" t="s">
        <v>8218</v>
      </c>
      <c r="H1354" s="8">
        <v>59.973568281938327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t="s">
        <v>8326</v>
      </c>
      <c r="R1354" s="15" t="s">
        <v>8327</v>
      </c>
      <c r="S1354" s="15">
        <v>42252.165972222225</v>
      </c>
      <c r="T1354" s="16">
        <f t="shared" si="21"/>
        <v>42200.578310185185</v>
      </c>
    </row>
    <row r="1355" spans="1:20" ht="15" customHeight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v>1.3360000000000001</v>
      </c>
      <c r="G1355" t="s">
        <v>8218</v>
      </c>
      <c r="H1355" s="8">
        <v>31.80952380952381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t="s">
        <v>8326</v>
      </c>
      <c r="R1355" s="15" t="s">
        <v>8327</v>
      </c>
      <c r="S1355" s="15">
        <v>41344</v>
      </c>
      <c r="T1355" s="16">
        <f t="shared" si="21"/>
        <v>41309.11791666667</v>
      </c>
    </row>
    <row r="1356" spans="1:20" ht="15" customHeight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v>1.3025</v>
      </c>
      <c r="G1356" t="s">
        <v>8218</v>
      </c>
      <c r="H1356" s="8">
        <v>24.421875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t="s">
        <v>8326</v>
      </c>
      <c r="R1356" s="15" t="s">
        <v>8327</v>
      </c>
      <c r="S1356" s="15">
        <v>42532.807627314818</v>
      </c>
      <c r="T1356" s="16">
        <f t="shared" si="21"/>
        <v>42502.807627314818</v>
      </c>
    </row>
    <row r="1357" spans="1:20" ht="15" customHeight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v>1.2267999999999999</v>
      </c>
      <c r="G1357" t="s">
        <v>8218</v>
      </c>
      <c r="H1357" s="8">
        <v>25.347107438016529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t="s">
        <v>8326</v>
      </c>
      <c r="R1357" s="15" t="s">
        <v>8327</v>
      </c>
      <c r="S1357" s="15">
        <v>41243.416666666664</v>
      </c>
      <c r="T1357" s="16">
        <f t="shared" si="21"/>
        <v>41213.254687499997</v>
      </c>
    </row>
    <row r="1358" spans="1:20" ht="15" customHeight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v>1.8281058823529412</v>
      </c>
      <c r="G1358" t="s">
        <v>8218</v>
      </c>
      <c r="H1358" s="8">
        <v>71.443218390804603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t="s">
        <v>8326</v>
      </c>
      <c r="R1358" s="15" t="s">
        <v>8327</v>
      </c>
      <c r="S1358" s="15">
        <v>41460.038888888892</v>
      </c>
      <c r="T1358" s="16">
        <f t="shared" si="21"/>
        <v>41430.038888888892</v>
      </c>
    </row>
    <row r="1359" spans="1:20" ht="15" customHeight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v>1.2529999999999999</v>
      </c>
      <c r="G1359" t="s">
        <v>8218</v>
      </c>
      <c r="H1359" s="8">
        <v>38.553846153846152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t="s">
        <v>8326</v>
      </c>
      <c r="R1359" s="15" t="s">
        <v>8327</v>
      </c>
      <c r="S1359" s="15">
        <v>41334.249305555553</v>
      </c>
      <c r="T1359" s="16">
        <f t="shared" si="21"/>
        <v>41304.962233796294</v>
      </c>
    </row>
    <row r="1360" spans="1:20" ht="15" customHeight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v>1.1166666666666667</v>
      </c>
      <c r="G1360" t="s">
        <v>8218</v>
      </c>
      <c r="H1360" s="8">
        <v>68.367346938775512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t="s">
        <v>8326</v>
      </c>
      <c r="R1360" s="15" t="s">
        <v>8327</v>
      </c>
      <c r="S1360" s="15">
        <v>40719.570868055554</v>
      </c>
      <c r="T1360" s="16">
        <f t="shared" si="21"/>
        <v>40689.570868055554</v>
      </c>
    </row>
    <row r="1361" spans="1:20" ht="15" customHeight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v>1.1575757575757575</v>
      </c>
      <c r="G1361" t="s">
        <v>8218</v>
      </c>
      <c r="H1361" s="8">
        <v>40.210526315789473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t="s">
        <v>8326</v>
      </c>
      <c r="R1361" s="15" t="s">
        <v>8327</v>
      </c>
      <c r="S1361" s="15">
        <v>40730.814699074072</v>
      </c>
      <c r="T1361" s="16">
        <f t="shared" si="21"/>
        <v>40668.814699074072</v>
      </c>
    </row>
    <row r="1362" spans="1:20" ht="15" customHeight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v>1.732</v>
      </c>
      <c r="G1362" t="s">
        <v>8218</v>
      </c>
      <c r="H1362" s="8">
        <v>32.074074074074076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t="s">
        <v>8326</v>
      </c>
      <c r="R1362" s="15" t="s">
        <v>8327</v>
      </c>
      <c r="S1362" s="15">
        <v>41123.900694444441</v>
      </c>
      <c r="T1362" s="16">
        <f t="shared" si="21"/>
        <v>41095.900694444441</v>
      </c>
    </row>
    <row r="1363" spans="1:20" ht="15" customHeight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v>1.2598333333333334</v>
      </c>
      <c r="G1363" t="s">
        <v>8218</v>
      </c>
      <c r="H1363" s="8">
        <v>28.632575757575758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t="s">
        <v>8326</v>
      </c>
      <c r="R1363" s="15" t="s">
        <v>8327</v>
      </c>
      <c r="S1363" s="15">
        <v>41811.717268518521</v>
      </c>
      <c r="T1363" s="16">
        <f t="shared" si="21"/>
        <v>41781.717268518521</v>
      </c>
    </row>
    <row r="1364" spans="1:20" ht="15" customHeight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v>1.091</v>
      </c>
      <c r="G1364" t="s">
        <v>8218</v>
      </c>
      <c r="H1364" s="8">
        <v>43.64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t="s">
        <v>8326</v>
      </c>
      <c r="R1364" s="15" t="s">
        <v>8327</v>
      </c>
      <c r="S1364" s="15">
        <v>41524.934386574074</v>
      </c>
      <c r="T1364" s="16">
        <f t="shared" si="21"/>
        <v>41464.934386574074</v>
      </c>
    </row>
    <row r="1365" spans="1:20" ht="15" customHeight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v>1</v>
      </c>
      <c r="G1365" t="s">
        <v>8218</v>
      </c>
      <c r="H1365" s="8">
        <v>40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t="s">
        <v>8326</v>
      </c>
      <c r="R1365" s="15" t="s">
        <v>8327</v>
      </c>
      <c r="S1365" s="15">
        <v>42415.332638888889</v>
      </c>
      <c r="T1365" s="16">
        <f t="shared" si="21"/>
        <v>42396.8440625</v>
      </c>
    </row>
    <row r="1366" spans="1:20" ht="15" customHeight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v>1.1864285714285714</v>
      </c>
      <c r="G1366" t="s">
        <v>8218</v>
      </c>
      <c r="H1366" s="8">
        <v>346.04166666666669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t="s">
        <v>8329</v>
      </c>
      <c r="R1366" s="15" t="s">
        <v>8330</v>
      </c>
      <c r="S1366" s="15">
        <v>42011.6956712963</v>
      </c>
      <c r="T1366" s="16">
        <f t="shared" si="21"/>
        <v>41951.695671296293</v>
      </c>
    </row>
    <row r="1367" spans="1:20" ht="15" customHeight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v>1.0026666666666666</v>
      </c>
      <c r="G1367" t="s">
        <v>8218</v>
      </c>
      <c r="H1367" s="8">
        <v>81.739130434782609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t="s">
        <v>8329</v>
      </c>
      <c r="R1367" s="15" t="s">
        <v>8330</v>
      </c>
      <c r="S1367" s="15">
        <v>42079.691574074073</v>
      </c>
      <c r="T1367" s="16">
        <f t="shared" si="21"/>
        <v>42049.733240740738</v>
      </c>
    </row>
    <row r="1368" spans="1:20" ht="15" customHeight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v>1.2648920000000001</v>
      </c>
      <c r="G1368" t="s">
        <v>8218</v>
      </c>
      <c r="H1368" s="8">
        <v>64.535306122448986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t="s">
        <v>8329</v>
      </c>
      <c r="R1368" s="15" t="s">
        <v>8330</v>
      </c>
      <c r="S1368" s="15">
        <v>41970.037766203706</v>
      </c>
      <c r="T1368" s="16">
        <f t="shared" si="21"/>
        <v>41924.996099537035</v>
      </c>
    </row>
    <row r="1369" spans="1:20" ht="15" customHeight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v>1.1426000000000001</v>
      </c>
      <c r="G1369" t="s">
        <v>8218</v>
      </c>
      <c r="H1369" s="8">
        <v>63.477777777777774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t="s">
        <v>8329</v>
      </c>
      <c r="R1369" s="15" t="s">
        <v>8330</v>
      </c>
      <c r="S1369" s="15">
        <v>42322.044560185182</v>
      </c>
      <c r="T1369" s="16">
        <f t="shared" si="21"/>
        <v>42292.002893518518</v>
      </c>
    </row>
    <row r="1370" spans="1:20" ht="15" customHeight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v>1.107</v>
      </c>
      <c r="G1370" t="s">
        <v>8218</v>
      </c>
      <c r="H1370" s="8">
        <v>63.620689655172413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t="s">
        <v>8329</v>
      </c>
      <c r="R1370" s="15" t="s">
        <v>8330</v>
      </c>
      <c r="S1370" s="15">
        <v>42170.190902777773</v>
      </c>
      <c r="T1370" s="16">
        <f t="shared" si="21"/>
        <v>42146.190902777773</v>
      </c>
    </row>
    <row r="1371" spans="1:20" ht="15" customHeight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v>1.0534805315203954</v>
      </c>
      <c r="G1371" t="s">
        <v>8218</v>
      </c>
      <c r="H1371" s="8">
        <v>83.967068965517228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t="s">
        <v>8329</v>
      </c>
      <c r="R1371" s="15" t="s">
        <v>8330</v>
      </c>
      <c r="S1371" s="15">
        <v>41740.594282407408</v>
      </c>
      <c r="T1371" s="16">
        <f t="shared" si="21"/>
        <v>41710.594282407408</v>
      </c>
    </row>
    <row r="1372" spans="1:20" ht="15" customHeight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v>1.0366666666666666</v>
      </c>
      <c r="G1372" t="s">
        <v>8218</v>
      </c>
      <c r="H1372" s="8">
        <v>77.75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t="s">
        <v>8329</v>
      </c>
      <c r="R1372" s="15" t="s">
        <v>8330</v>
      </c>
      <c r="S1372" s="15">
        <v>41563.00335648148</v>
      </c>
      <c r="T1372" s="16">
        <f t="shared" si="21"/>
        <v>41548.00335648148</v>
      </c>
    </row>
    <row r="1373" spans="1:20" ht="15" customHeight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v>1.0708672667523933</v>
      </c>
      <c r="G1373" t="s">
        <v>8218</v>
      </c>
      <c r="H1373" s="8">
        <v>107.07142857142857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t="s">
        <v>8329</v>
      </c>
      <c r="R1373" s="15" t="s">
        <v>8330</v>
      </c>
      <c r="S1373" s="15">
        <v>42131.758587962962</v>
      </c>
      <c r="T1373" s="16">
        <f t="shared" si="21"/>
        <v>42101.758587962962</v>
      </c>
    </row>
    <row r="1374" spans="1:20" ht="15" customHeight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v>1.24</v>
      </c>
      <c r="G1374" t="s">
        <v>8218</v>
      </c>
      <c r="H1374" s="8">
        <v>38.75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t="s">
        <v>8329</v>
      </c>
      <c r="R1374" s="15" t="s">
        <v>8330</v>
      </c>
      <c r="S1374" s="15">
        <v>41102.739953703705</v>
      </c>
      <c r="T1374" s="16">
        <f t="shared" si="21"/>
        <v>41072.739953703705</v>
      </c>
    </row>
    <row r="1375" spans="1:20" ht="15" customHeight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v>1.0501</v>
      </c>
      <c r="G1375" t="s">
        <v>8218</v>
      </c>
      <c r="H1375" s="8">
        <v>201.94230769230768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t="s">
        <v>8329</v>
      </c>
      <c r="R1375" s="15" t="s">
        <v>8330</v>
      </c>
      <c r="S1375" s="15">
        <v>42734.95177083333</v>
      </c>
      <c r="T1375" s="16">
        <f t="shared" si="21"/>
        <v>42704.95177083333</v>
      </c>
    </row>
    <row r="1376" spans="1:20" ht="15" customHeight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v>1.8946666666666667</v>
      </c>
      <c r="G1376" t="s">
        <v>8218</v>
      </c>
      <c r="H1376" s="8">
        <v>43.060606060606062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t="s">
        <v>8329</v>
      </c>
      <c r="R1376" s="15" t="s">
        <v>8330</v>
      </c>
      <c r="S1376" s="15">
        <v>42454.12023148148</v>
      </c>
      <c r="T1376" s="16">
        <f t="shared" si="21"/>
        <v>42424.161898148144</v>
      </c>
    </row>
    <row r="1377" spans="1:20" ht="15" customHeight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v>1.7132499999999999</v>
      </c>
      <c r="G1377" t="s">
        <v>8218</v>
      </c>
      <c r="H1377" s="8">
        <v>62.871559633027523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t="s">
        <v>8329</v>
      </c>
      <c r="R1377" s="15" t="s">
        <v>8330</v>
      </c>
      <c r="S1377" s="15">
        <v>42750.066192129627</v>
      </c>
      <c r="T1377" s="16">
        <f t="shared" si="21"/>
        <v>42720.066192129627</v>
      </c>
    </row>
    <row r="1378" spans="1:20" ht="15" customHeight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v>2.5248648648648651</v>
      </c>
      <c r="G1378" t="s">
        <v>8218</v>
      </c>
      <c r="H1378" s="8">
        <v>55.607142857142854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t="s">
        <v>8329</v>
      </c>
      <c r="R1378" s="15" t="s">
        <v>8330</v>
      </c>
      <c r="S1378" s="15">
        <v>42707.710717592592</v>
      </c>
      <c r="T1378" s="16">
        <f t="shared" si="21"/>
        <v>42677.669050925921</v>
      </c>
    </row>
    <row r="1379" spans="1:20" ht="15" customHeight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v>1.1615384615384616</v>
      </c>
      <c r="G1379" t="s">
        <v>8218</v>
      </c>
      <c r="H1379" s="8">
        <v>48.70967741935484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t="s">
        <v>8329</v>
      </c>
      <c r="R1379" s="15" t="s">
        <v>8330</v>
      </c>
      <c r="S1379" s="15">
        <v>42769.174305555556</v>
      </c>
      <c r="T1379" s="16">
        <f t="shared" si="21"/>
        <v>42747.219560185185</v>
      </c>
    </row>
    <row r="1380" spans="1:20" ht="15" customHeight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v>2.0335000000000001</v>
      </c>
      <c r="G1380" t="s">
        <v>8218</v>
      </c>
      <c r="H1380" s="8">
        <v>30.578947368421051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t="s">
        <v>8329</v>
      </c>
      <c r="R1380" s="15" t="s">
        <v>8330</v>
      </c>
      <c r="S1380" s="15">
        <v>42583.759374999994</v>
      </c>
      <c r="T1380" s="16">
        <f t="shared" si="21"/>
        <v>42568.759374999994</v>
      </c>
    </row>
    <row r="1381" spans="1:20" ht="15" customHeight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v>1.1160000000000001</v>
      </c>
      <c r="G1381" t="s">
        <v>8218</v>
      </c>
      <c r="H1381" s="8">
        <v>73.907284768211923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t="s">
        <v>8329</v>
      </c>
      <c r="R1381" s="15" t="s">
        <v>8330</v>
      </c>
      <c r="S1381" s="15">
        <v>42160.491620370376</v>
      </c>
      <c r="T1381" s="16">
        <f t="shared" si="21"/>
        <v>42130.491620370376</v>
      </c>
    </row>
    <row r="1382" spans="1:20" ht="15" customHeight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v>4.24</v>
      </c>
      <c r="G1382" t="s">
        <v>8218</v>
      </c>
      <c r="H1382" s="8">
        <v>21.2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t="s">
        <v>8329</v>
      </c>
      <c r="R1382" s="15" t="s">
        <v>8330</v>
      </c>
      <c r="S1382" s="15">
        <v>42164.083333333328</v>
      </c>
      <c r="T1382" s="16">
        <f t="shared" si="21"/>
        <v>42141.762800925921</v>
      </c>
    </row>
    <row r="1383" spans="1:20" ht="15" customHeight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v>1.071</v>
      </c>
      <c r="G1383" t="s">
        <v>8218</v>
      </c>
      <c r="H1383" s="8">
        <v>73.356164383561648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t="s">
        <v>8329</v>
      </c>
      <c r="R1383" s="15" t="s">
        <v>8330</v>
      </c>
      <c r="S1383" s="15">
        <v>42733.214409722219</v>
      </c>
      <c r="T1383" s="16">
        <f t="shared" si="21"/>
        <v>42703.214409722219</v>
      </c>
    </row>
    <row r="1384" spans="1:20" ht="15" customHeight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v>1.043625</v>
      </c>
      <c r="G1384" t="s">
        <v>8218</v>
      </c>
      <c r="H1384" s="8">
        <v>56.412162162162161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t="s">
        <v>8329</v>
      </c>
      <c r="R1384" s="15" t="s">
        <v>8330</v>
      </c>
      <c r="S1384" s="15">
        <v>41400.800185185188</v>
      </c>
      <c r="T1384" s="16">
        <f t="shared" si="21"/>
        <v>41370.800185185188</v>
      </c>
    </row>
    <row r="1385" spans="1:20" ht="15" customHeight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v>2.124090909090909</v>
      </c>
      <c r="G1385" t="s">
        <v>8218</v>
      </c>
      <c r="H1385" s="8">
        <v>50.247311827956992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t="s">
        <v>8329</v>
      </c>
      <c r="R1385" s="15" t="s">
        <v>8330</v>
      </c>
      <c r="S1385" s="15">
        <v>42727.074976851851</v>
      </c>
      <c r="T1385" s="16">
        <f t="shared" si="21"/>
        <v>42707.074976851851</v>
      </c>
    </row>
    <row r="1386" spans="1:20" ht="15" customHeight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v>1.2408571428571429</v>
      </c>
      <c r="G1386" t="s">
        <v>8218</v>
      </c>
      <c r="H1386" s="8">
        <v>68.936507936507937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t="s">
        <v>8329</v>
      </c>
      <c r="R1386" s="15" t="s">
        <v>8330</v>
      </c>
      <c r="S1386" s="15">
        <v>42190.735208333332</v>
      </c>
      <c r="T1386" s="16">
        <f t="shared" si="21"/>
        <v>42160.735208333332</v>
      </c>
    </row>
    <row r="1387" spans="1:20" ht="15" customHeight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v>1.10406125</v>
      </c>
      <c r="G1387" t="s">
        <v>8218</v>
      </c>
      <c r="H1387" s="8">
        <v>65.914104477611943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t="s">
        <v>8329</v>
      </c>
      <c r="R1387" s="15" t="s">
        <v>8330</v>
      </c>
      <c r="S1387" s="15">
        <v>42489.507638888885</v>
      </c>
      <c r="T1387" s="16">
        <f t="shared" si="21"/>
        <v>42433.688900462963</v>
      </c>
    </row>
    <row r="1388" spans="1:20" ht="15" customHeight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v>2.1875</v>
      </c>
      <c r="G1388" t="s">
        <v>8218</v>
      </c>
      <c r="H1388" s="8">
        <v>62.5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t="s">
        <v>8329</v>
      </c>
      <c r="R1388" s="15" t="s">
        <v>8330</v>
      </c>
      <c r="S1388" s="15">
        <v>42214.646863425922</v>
      </c>
      <c r="T1388" s="16">
        <f t="shared" si="21"/>
        <v>42184.646863425922</v>
      </c>
    </row>
    <row r="1389" spans="1:20" ht="15" customHeight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v>1.36625</v>
      </c>
      <c r="G1389" t="s">
        <v>8218</v>
      </c>
      <c r="H1389" s="8">
        <v>70.064102564102569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t="s">
        <v>8329</v>
      </c>
      <c r="R1389" s="15" t="s">
        <v>8330</v>
      </c>
      <c r="S1389" s="15">
        <v>42158.1875</v>
      </c>
      <c r="T1389" s="16">
        <f t="shared" si="21"/>
        <v>42126.92123842593</v>
      </c>
    </row>
    <row r="1390" spans="1:20" ht="15" customHeight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v>1.348074</v>
      </c>
      <c r="G1390" t="s">
        <v>8218</v>
      </c>
      <c r="H1390" s="8">
        <v>60.181874999999998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t="s">
        <v>8329</v>
      </c>
      <c r="R1390" s="15" t="s">
        <v>8330</v>
      </c>
      <c r="S1390" s="15">
        <v>42660.676388888889</v>
      </c>
      <c r="T1390" s="16">
        <f t="shared" si="21"/>
        <v>42634.614780092597</v>
      </c>
    </row>
    <row r="1391" spans="1:20" ht="15" customHeight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v>1.454</v>
      </c>
      <c r="G1391" t="s">
        <v>8218</v>
      </c>
      <c r="H1391" s="8">
        <v>21.382352941176471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t="s">
        <v>8329</v>
      </c>
      <c r="R1391" s="15" t="s">
        <v>8330</v>
      </c>
      <c r="S1391" s="15">
        <v>42595.480983796297</v>
      </c>
      <c r="T1391" s="16">
        <f t="shared" si="21"/>
        <v>42565.480983796297</v>
      </c>
    </row>
    <row r="1392" spans="1:20" ht="15" customHeight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v>1.0910714285714285</v>
      </c>
      <c r="G1392" t="s">
        <v>8218</v>
      </c>
      <c r="H1392" s="8">
        <v>160.78947368421052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t="s">
        <v>8329</v>
      </c>
      <c r="R1392" s="15" t="s">
        <v>8330</v>
      </c>
      <c r="S1392" s="15">
        <v>42121.716666666667</v>
      </c>
      <c r="T1392" s="16">
        <f t="shared" si="21"/>
        <v>42087.803310185183</v>
      </c>
    </row>
    <row r="1393" spans="1:20" ht="15" customHeight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v>1.1020000000000001</v>
      </c>
      <c r="G1393" t="s">
        <v>8218</v>
      </c>
      <c r="H1393" s="8">
        <v>42.384615384615387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t="s">
        <v>8329</v>
      </c>
      <c r="R1393" s="15" t="s">
        <v>8330</v>
      </c>
      <c r="S1393" s="15">
        <v>42238.207638888889</v>
      </c>
      <c r="T1393" s="16">
        <f t="shared" si="21"/>
        <v>42193.650671296295</v>
      </c>
    </row>
    <row r="1394" spans="1:20" ht="15" customHeight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v>1.1364000000000001</v>
      </c>
      <c r="G1394" t="s">
        <v>8218</v>
      </c>
      <c r="H1394" s="8">
        <v>27.317307692307693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t="s">
        <v>8329</v>
      </c>
      <c r="R1394" s="15" t="s">
        <v>8330</v>
      </c>
      <c r="S1394" s="15">
        <v>42432.154930555553</v>
      </c>
      <c r="T1394" s="16">
        <f t="shared" si="21"/>
        <v>42401.154930555553</v>
      </c>
    </row>
    <row r="1395" spans="1:20" ht="15" customHeight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v>1.0235000000000001</v>
      </c>
      <c r="G1395" t="s">
        <v>8218</v>
      </c>
      <c r="H1395" s="8">
        <v>196.82692307692307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t="s">
        <v>8329</v>
      </c>
      <c r="R1395" s="15" t="s">
        <v>8330</v>
      </c>
      <c r="S1395" s="15">
        <v>42583.681979166664</v>
      </c>
      <c r="T1395" s="16">
        <f t="shared" si="21"/>
        <v>42553.681979166664</v>
      </c>
    </row>
    <row r="1396" spans="1:20" ht="15" customHeight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v>1.2213333333333334</v>
      </c>
      <c r="G1396" t="s">
        <v>8218</v>
      </c>
      <c r="H1396" s="8">
        <v>53.882352941176471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t="s">
        <v>8329</v>
      </c>
      <c r="R1396" s="15" t="s">
        <v>8330</v>
      </c>
      <c r="S1396" s="15">
        <v>42795.125</v>
      </c>
      <c r="T1396" s="16">
        <f t="shared" si="21"/>
        <v>42752.144976851851</v>
      </c>
    </row>
    <row r="1397" spans="1:20" ht="15" customHeight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v>1.1188571428571428</v>
      </c>
      <c r="G1397" t="s">
        <v>8218</v>
      </c>
      <c r="H1397" s="8">
        <v>47.756097560975611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t="s">
        <v>8329</v>
      </c>
      <c r="R1397" s="15" t="s">
        <v>8330</v>
      </c>
      <c r="S1397" s="15">
        <v>42749.90834490741</v>
      </c>
      <c r="T1397" s="16">
        <f t="shared" si="21"/>
        <v>42719.90834490741</v>
      </c>
    </row>
    <row r="1398" spans="1:20" ht="15" customHeight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v>1.073</v>
      </c>
      <c r="G1398" t="s">
        <v>8218</v>
      </c>
      <c r="H1398" s="8">
        <v>88.191780821917803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t="s">
        <v>8329</v>
      </c>
      <c r="R1398" s="15" t="s">
        <v>8330</v>
      </c>
      <c r="S1398" s="15">
        <v>42048.99863425926</v>
      </c>
      <c r="T1398" s="16">
        <f t="shared" si="21"/>
        <v>42018.99863425926</v>
      </c>
    </row>
    <row r="1399" spans="1:20" ht="15" customHeight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v>1.1385000000000001</v>
      </c>
      <c r="G1399" t="s">
        <v>8218</v>
      </c>
      <c r="H1399" s="8">
        <v>72.056962025316452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t="s">
        <v>8329</v>
      </c>
      <c r="R1399" s="15" t="s">
        <v>8330</v>
      </c>
      <c r="S1399" s="15">
        <v>42670.888194444444</v>
      </c>
      <c r="T1399" s="16">
        <f t="shared" si="21"/>
        <v>42640.917939814812</v>
      </c>
    </row>
    <row r="1400" spans="1:20" ht="15" customHeight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v>1.0968181818181819</v>
      </c>
      <c r="G1400" t="s">
        <v>8218</v>
      </c>
      <c r="H1400" s="8">
        <v>74.246153846153845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t="s">
        <v>8329</v>
      </c>
      <c r="R1400" s="15" t="s">
        <v>8330</v>
      </c>
      <c r="S1400" s="15">
        <v>42556.874236111107</v>
      </c>
      <c r="T1400" s="16">
        <f t="shared" si="21"/>
        <v>42526.874236111107</v>
      </c>
    </row>
    <row r="1401" spans="1:20" ht="15" customHeight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v>1.2614444444444444</v>
      </c>
      <c r="G1401" t="s">
        <v>8218</v>
      </c>
      <c r="H1401" s="8">
        <v>61.701086956521742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t="s">
        <v>8329</v>
      </c>
      <c r="R1401" s="15" t="s">
        <v>8330</v>
      </c>
      <c r="S1401" s="15">
        <v>41919.004317129627</v>
      </c>
      <c r="T1401" s="16">
        <f t="shared" si="21"/>
        <v>41889.004317129627</v>
      </c>
    </row>
    <row r="1402" spans="1:20" ht="15" customHeight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v>1.6742857142857144</v>
      </c>
      <c r="G1402" t="s">
        <v>8218</v>
      </c>
      <c r="H1402" s="8">
        <v>17.235294117647058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t="s">
        <v>8329</v>
      </c>
      <c r="R1402" s="15" t="s">
        <v>8330</v>
      </c>
      <c r="S1402" s="15">
        <v>42533.229166666672</v>
      </c>
      <c r="T1402" s="16">
        <f t="shared" si="21"/>
        <v>42498.341122685189</v>
      </c>
    </row>
    <row r="1403" spans="1:20" ht="15" customHeight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v>4.9652000000000003</v>
      </c>
      <c r="G1403" t="s">
        <v>8218</v>
      </c>
      <c r="H1403" s="8">
        <v>51.720833333333331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t="s">
        <v>8329</v>
      </c>
      <c r="R1403" s="15" t="s">
        <v>8330</v>
      </c>
      <c r="S1403" s="15">
        <v>41420.99622685185</v>
      </c>
      <c r="T1403" s="16">
        <f t="shared" si="21"/>
        <v>41399.99622685185</v>
      </c>
    </row>
    <row r="1404" spans="1:20" ht="15" customHeight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v>1.0915999999999999</v>
      </c>
      <c r="G1404" t="s">
        <v>8218</v>
      </c>
      <c r="H1404" s="8">
        <v>24.150442477876105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t="s">
        <v>8329</v>
      </c>
      <c r="R1404" s="15" t="s">
        <v>8330</v>
      </c>
      <c r="S1404" s="15">
        <v>42125.011701388896</v>
      </c>
      <c r="T1404" s="16">
        <f t="shared" si="21"/>
        <v>42065.053368055553</v>
      </c>
    </row>
    <row r="1405" spans="1:20" ht="15" customHeight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v>1.0257499999999999</v>
      </c>
      <c r="G1405" t="s">
        <v>8218</v>
      </c>
      <c r="H1405" s="8">
        <v>62.166666666666664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t="s">
        <v>8329</v>
      </c>
      <c r="R1405" s="15" t="s">
        <v>8330</v>
      </c>
      <c r="S1405" s="15">
        <v>41481.062905092593</v>
      </c>
      <c r="T1405" s="16">
        <f t="shared" si="21"/>
        <v>41451.062905092593</v>
      </c>
    </row>
    <row r="1406" spans="1:20" ht="15" customHeight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v>1.6620689655172414E-2</v>
      </c>
      <c r="G1406" t="s">
        <v>8220</v>
      </c>
      <c r="H1406" s="8">
        <v>48.2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t="s">
        <v>8326</v>
      </c>
      <c r="R1406" s="15" t="s">
        <v>8345</v>
      </c>
      <c r="S1406" s="15">
        <v>42057.510243055556</v>
      </c>
      <c r="T1406" s="16">
        <f t="shared" si="21"/>
        <v>42032.510243055556</v>
      </c>
    </row>
    <row r="1407" spans="1:20" ht="15" customHeight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v>4.1999999999999997E-3</v>
      </c>
      <c r="G1407" t="s">
        <v>8220</v>
      </c>
      <c r="H1407" s="8">
        <v>6.1764705882352944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t="s">
        <v>8326</v>
      </c>
      <c r="R1407" s="15" t="s">
        <v>8345</v>
      </c>
      <c r="S1407" s="15">
        <v>41971.722233796296</v>
      </c>
      <c r="T1407" s="16">
        <f t="shared" si="21"/>
        <v>41941.680567129632</v>
      </c>
    </row>
    <row r="1408" spans="1:20" ht="15" customHeight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v>1.25E-3</v>
      </c>
      <c r="G1408" t="s">
        <v>8220</v>
      </c>
      <c r="H1408" s="8">
        <v>5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t="s">
        <v>8326</v>
      </c>
      <c r="R1408" s="15" t="s">
        <v>8345</v>
      </c>
      <c r="S1408" s="15">
        <v>42350.416666666672</v>
      </c>
      <c r="T1408" s="16">
        <f t="shared" si="21"/>
        <v>42297.432951388888</v>
      </c>
    </row>
    <row r="1409" spans="1:20" ht="15" customHeight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v>5.0000000000000001E-3</v>
      </c>
      <c r="G1409" t="s">
        <v>8220</v>
      </c>
      <c r="H1409" s="8">
        <v>7.5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t="s">
        <v>8326</v>
      </c>
      <c r="R1409" s="15" t="s">
        <v>8345</v>
      </c>
      <c r="S1409" s="15">
        <v>41863.536782407406</v>
      </c>
      <c r="T1409" s="16">
        <f t="shared" si="21"/>
        <v>41838.536782407406</v>
      </c>
    </row>
    <row r="1410" spans="1:20" ht="15" customHeight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v>7.1999999999999995E-2</v>
      </c>
      <c r="G1410" t="s">
        <v>8220</v>
      </c>
      <c r="H1410" s="8">
        <v>12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t="s">
        <v>8326</v>
      </c>
      <c r="R1410" s="15" t="s">
        <v>8345</v>
      </c>
      <c r="S1410" s="15">
        <v>42321.913842592592</v>
      </c>
      <c r="T1410" s="16">
        <f t="shared" si="21"/>
        <v>42291.872175925921</v>
      </c>
    </row>
    <row r="1411" spans="1:20" ht="15" customHeight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v>0</v>
      </c>
      <c r="G1411" t="s">
        <v>8220</v>
      </c>
      <c r="H1411" s="8" t="e">
        <v>#DIV/0!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t="s">
        <v>8326</v>
      </c>
      <c r="R1411" s="15" t="s">
        <v>8345</v>
      </c>
      <c r="S1411" s="15">
        <v>42005.175173611111</v>
      </c>
      <c r="T1411" s="16">
        <f t="shared" ref="T1411:T1474" si="22">(((L1411/60)/60)/24)+DATE(1970,1,1)</f>
        <v>41945.133506944447</v>
      </c>
    </row>
    <row r="1412" spans="1:20" ht="15" customHeight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v>1.6666666666666666E-4</v>
      </c>
      <c r="G1412" t="s">
        <v>8220</v>
      </c>
      <c r="H1412" s="8">
        <v>1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t="s">
        <v>8326</v>
      </c>
      <c r="R1412" s="15" t="s">
        <v>8345</v>
      </c>
      <c r="S1412" s="15">
        <v>42524.318518518514</v>
      </c>
      <c r="T1412" s="16">
        <f t="shared" si="22"/>
        <v>42479.318518518514</v>
      </c>
    </row>
    <row r="1413" spans="1:20" ht="15" customHeight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v>2.3333333333333335E-3</v>
      </c>
      <c r="G1413" t="s">
        <v>8220</v>
      </c>
      <c r="H1413" s="8">
        <v>2.3333333333333335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t="s">
        <v>8326</v>
      </c>
      <c r="R1413" s="15" t="s">
        <v>8345</v>
      </c>
      <c r="S1413" s="15">
        <v>42041.059027777781</v>
      </c>
      <c r="T1413" s="16">
        <f t="shared" si="22"/>
        <v>42013.059027777781</v>
      </c>
    </row>
    <row r="1414" spans="1:20" ht="15" customHeight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v>4.5714285714285714E-2</v>
      </c>
      <c r="G1414" t="s">
        <v>8220</v>
      </c>
      <c r="H1414" s="8">
        <v>24.615384615384617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t="s">
        <v>8326</v>
      </c>
      <c r="R1414" s="15" t="s">
        <v>8345</v>
      </c>
      <c r="S1414" s="15">
        <v>41977.063645833332</v>
      </c>
      <c r="T1414" s="16">
        <f t="shared" si="22"/>
        <v>41947.063645833332</v>
      </c>
    </row>
    <row r="1415" spans="1:20" ht="15" customHeight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v>0.05</v>
      </c>
      <c r="G1415" t="s">
        <v>8220</v>
      </c>
      <c r="H1415" s="8">
        <v>100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t="s">
        <v>8326</v>
      </c>
      <c r="R1415" s="15" t="s">
        <v>8345</v>
      </c>
      <c r="S1415" s="15">
        <v>42420.437152777777</v>
      </c>
      <c r="T1415" s="16">
        <f t="shared" si="22"/>
        <v>42360.437152777777</v>
      </c>
    </row>
    <row r="1416" spans="1:20" ht="15" customHeight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v>2E-3</v>
      </c>
      <c r="G1416" t="s">
        <v>8220</v>
      </c>
      <c r="H1416" s="8">
        <v>1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t="s">
        <v>8326</v>
      </c>
      <c r="R1416" s="15" t="s">
        <v>8345</v>
      </c>
      <c r="S1416" s="15">
        <v>42738.25309027778</v>
      </c>
      <c r="T1416" s="16">
        <f t="shared" si="22"/>
        <v>42708.25309027778</v>
      </c>
    </row>
    <row r="1417" spans="1:20" ht="15" customHeight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v>0.18181818181818182</v>
      </c>
      <c r="G1417" t="s">
        <v>8220</v>
      </c>
      <c r="H1417" s="8">
        <v>88.888888888888886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t="s">
        <v>8326</v>
      </c>
      <c r="R1417" s="15" t="s">
        <v>8345</v>
      </c>
      <c r="S1417" s="15">
        <v>42232.675821759258</v>
      </c>
      <c r="T1417" s="16">
        <f t="shared" si="22"/>
        <v>42192.675821759258</v>
      </c>
    </row>
    <row r="1418" spans="1:20" ht="15" customHeight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v>0</v>
      </c>
      <c r="G1418" t="s">
        <v>8220</v>
      </c>
      <c r="H1418" s="8" t="e">
        <v>#DIV/0!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t="s">
        <v>8326</v>
      </c>
      <c r="R1418" s="15" t="s">
        <v>8345</v>
      </c>
      <c r="S1418" s="15">
        <v>42329.967812499999</v>
      </c>
      <c r="T1418" s="16">
        <f t="shared" si="22"/>
        <v>42299.926145833335</v>
      </c>
    </row>
    <row r="1419" spans="1:20" ht="15" customHeight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v>1.2222222222222223E-2</v>
      </c>
      <c r="G1419" t="s">
        <v>8220</v>
      </c>
      <c r="H1419" s="8">
        <v>27.5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t="s">
        <v>8326</v>
      </c>
      <c r="R1419" s="15" t="s">
        <v>8345</v>
      </c>
      <c r="S1419" s="15">
        <v>42262.465972222228</v>
      </c>
      <c r="T1419" s="16">
        <f t="shared" si="22"/>
        <v>42232.15016203704</v>
      </c>
    </row>
    <row r="1420" spans="1:20" ht="15" customHeight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v>2E-3</v>
      </c>
      <c r="G1420" t="s">
        <v>8220</v>
      </c>
      <c r="H1420" s="8">
        <v>6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t="s">
        <v>8326</v>
      </c>
      <c r="R1420" s="15" t="s">
        <v>8345</v>
      </c>
      <c r="S1420" s="15">
        <v>42425.456412037034</v>
      </c>
      <c r="T1420" s="16">
        <f t="shared" si="22"/>
        <v>42395.456412037034</v>
      </c>
    </row>
    <row r="1421" spans="1:20" ht="15" customHeight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v>7.0634920634920634E-2</v>
      </c>
      <c r="G1421" t="s">
        <v>8220</v>
      </c>
      <c r="H1421" s="8">
        <v>44.5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t="s">
        <v>8326</v>
      </c>
      <c r="R1421" s="15" t="s">
        <v>8345</v>
      </c>
      <c r="S1421" s="15">
        <v>42652.456238425926</v>
      </c>
      <c r="T1421" s="16">
        <f t="shared" si="22"/>
        <v>42622.456238425926</v>
      </c>
    </row>
    <row r="1422" spans="1:20" ht="15" customHeight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v>2.7272727272727271E-2</v>
      </c>
      <c r="G1422" t="s">
        <v>8220</v>
      </c>
      <c r="H1422" s="8">
        <v>1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t="s">
        <v>8326</v>
      </c>
      <c r="R1422" s="15" t="s">
        <v>8345</v>
      </c>
      <c r="S1422" s="15">
        <v>42549.667662037042</v>
      </c>
      <c r="T1422" s="16">
        <f t="shared" si="22"/>
        <v>42524.667662037042</v>
      </c>
    </row>
    <row r="1423" spans="1:20" ht="15" customHeight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v>1E-3</v>
      </c>
      <c r="G1423" t="s">
        <v>8220</v>
      </c>
      <c r="H1423" s="8">
        <v>100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t="s">
        <v>8326</v>
      </c>
      <c r="R1423" s="15" t="s">
        <v>8345</v>
      </c>
      <c r="S1423" s="15">
        <v>42043.915613425925</v>
      </c>
      <c r="T1423" s="16">
        <f t="shared" si="22"/>
        <v>42013.915613425925</v>
      </c>
    </row>
    <row r="1424" spans="1:20" ht="15" customHeight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v>1.0399999999999999E-3</v>
      </c>
      <c r="G1424" t="s">
        <v>8220</v>
      </c>
      <c r="H1424" s="8">
        <v>13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t="s">
        <v>8326</v>
      </c>
      <c r="R1424" s="15" t="s">
        <v>8345</v>
      </c>
      <c r="S1424" s="15">
        <v>42634.239629629628</v>
      </c>
      <c r="T1424" s="16">
        <f t="shared" si="22"/>
        <v>42604.239629629628</v>
      </c>
    </row>
    <row r="1425" spans="1:20" ht="15" customHeight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v>3.3333333333333335E-3</v>
      </c>
      <c r="G1425" t="s">
        <v>8220</v>
      </c>
      <c r="H1425" s="8">
        <v>100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t="s">
        <v>8326</v>
      </c>
      <c r="R1425" s="15" t="s">
        <v>8345</v>
      </c>
      <c r="S1425" s="15">
        <v>42370.360312500001</v>
      </c>
      <c r="T1425" s="16">
        <f t="shared" si="22"/>
        <v>42340.360312500001</v>
      </c>
    </row>
    <row r="1426" spans="1:20" ht="15" customHeight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v>0.2036</v>
      </c>
      <c r="G1426" t="s">
        <v>8220</v>
      </c>
      <c r="H1426" s="8">
        <v>109.07142857142857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t="s">
        <v>8326</v>
      </c>
      <c r="R1426" s="15" t="s">
        <v>8345</v>
      </c>
      <c r="S1426" s="15">
        <v>42689.759282407409</v>
      </c>
      <c r="T1426" s="16">
        <f t="shared" si="22"/>
        <v>42676.717615740738</v>
      </c>
    </row>
    <row r="1427" spans="1:20" ht="15" customHeight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v>0</v>
      </c>
      <c r="G1427" t="s">
        <v>8220</v>
      </c>
      <c r="H1427" s="8" t="e">
        <v>#DIV/0!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t="s">
        <v>8326</v>
      </c>
      <c r="R1427" s="15" t="s">
        <v>8345</v>
      </c>
      <c r="S1427" s="15">
        <v>42123.131469907406</v>
      </c>
      <c r="T1427" s="16">
        <f t="shared" si="22"/>
        <v>42093.131469907406</v>
      </c>
    </row>
    <row r="1428" spans="1:20" ht="15" customHeight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v>0</v>
      </c>
      <c r="G1428" t="s">
        <v>8220</v>
      </c>
      <c r="H1428" s="8" t="e">
        <v>#DIV/0!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t="s">
        <v>8326</v>
      </c>
      <c r="R1428" s="15" t="s">
        <v>8345</v>
      </c>
      <c r="S1428" s="15">
        <v>42240.390277777777</v>
      </c>
      <c r="T1428" s="16">
        <f t="shared" si="22"/>
        <v>42180.390277777777</v>
      </c>
    </row>
    <row r="1429" spans="1:20" ht="15" customHeight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v>8.3799999999999999E-2</v>
      </c>
      <c r="G1429" t="s">
        <v>8220</v>
      </c>
      <c r="H1429" s="8">
        <v>104.75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t="s">
        <v>8326</v>
      </c>
      <c r="R1429" s="15" t="s">
        <v>8345</v>
      </c>
      <c r="S1429" s="15">
        <v>42631.851678240739</v>
      </c>
      <c r="T1429" s="16">
        <f t="shared" si="22"/>
        <v>42601.851678240739</v>
      </c>
    </row>
    <row r="1430" spans="1:20" ht="15" customHeight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v>4.4999999999999998E-2</v>
      </c>
      <c r="G1430" t="s">
        <v>8220</v>
      </c>
      <c r="H1430" s="8">
        <v>15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t="s">
        <v>8326</v>
      </c>
      <c r="R1430" s="15" t="s">
        <v>8345</v>
      </c>
      <c r="S1430" s="15">
        <v>42462.338159722218</v>
      </c>
      <c r="T1430" s="16">
        <f t="shared" si="22"/>
        <v>42432.379826388889</v>
      </c>
    </row>
    <row r="1431" spans="1:20" ht="15" customHeight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v>0</v>
      </c>
      <c r="G1431" t="s">
        <v>8220</v>
      </c>
      <c r="H1431" s="8" t="e">
        <v>#DIV/0!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t="s">
        <v>8326</v>
      </c>
      <c r="R1431" s="15" t="s">
        <v>8345</v>
      </c>
      <c r="S1431" s="15">
        <v>42104.060671296291</v>
      </c>
      <c r="T1431" s="16">
        <f t="shared" si="22"/>
        <v>42074.060671296291</v>
      </c>
    </row>
    <row r="1432" spans="1:20" ht="15" customHeight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v>8.0600000000000005E-2</v>
      </c>
      <c r="G1432" t="s">
        <v>8220</v>
      </c>
      <c r="H1432" s="8">
        <v>80.599999999999994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t="s">
        <v>8326</v>
      </c>
      <c r="R1432" s="15" t="s">
        <v>8345</v>
      </c>
      <c r="S1432" s="15">
        <v>41992.813518518517</v>
      </c>
      <c r="T1432" s="16">
        <f t="shared" si="22"/>
        <v>41961.813518518517</v>
      </c>
    </row>
    <row r="1433" spans="1:20" ht="15" customHeight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v>0.31947058823529412</v>
      </c>
      <c r="G1433" t="s">
        <v>8220</v>
      </c>
      <c r="H1433" s="8">
        <v>115.55319148936171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t="s">
        <v>8326</v>
      </c>
      <c r="R1433" s="15" t="s">
        <v>8345</v>
      </c>
      <c r="S1433" s="15">
        <v>42334.252500000002</v>
      </c>
      <c r="T1433" s="16">
        <f t="shared" si="22"/>
        <v>42304.210833333331</v>
      </c>
    </row>
    <row r="1434" spans="1:20" ht="15" customHeight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v>0</v>
      </c>
      <c r="G1434" t="s">
        <v>8220</v>
      </c>
      <c r="H1434" s="8" t="e">
        <v>#DIV/0!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t="s">
        <v>8326</v>
      </c>
      <c r="R1434" s="15" t="s">
        <v>8345</v>
      </c>
      <c r="S1434" s="15">
        <v>42205.780416666668</v>
      </c>
      <c r="T1434" s="16">
        <f t="shared" si="22"/>
        <v>42175.780416666668</v>
      </c>
    </row>
    <row r="1435" spans="1:20" ht="15" customHeight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v>6.7083333333333328E-2</v>
      </c>
      <c r="G1435" t="s">
        <v>8220</v>
      </c>
      <c r="H1435" s="8">
        <v>80.5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t="s">
        <v>8326</v>
      </c>
      <c r="R1435" s="15" t="s">
        <v>8345</v>
      </c>
      <c r="S1435" s="15">
        <v>42714.458333333328</v>
      </c>
      <c r="T1435" s="16">
        <f t="shared" si="22"/>
        <v>42673.625868055555</v>
      </c>
    </row>
    <row r="1436" spans="1:20" ht="15" customHeight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v>9.987804878048781E-2</v>
      </c>
      <c r="G1436" t="s">
        <v>8220</v>
      </c>
      <c r="H1436" s="8">
        <v>744.5454545454545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t="s">
        <v>8326</v>
      </c>
      <c r="R1436" s="15" t="s">
        <v>8345</v>
      </c>
      <c r="S1436" s="15">
        <v>42163.625</v>
      </c>
      <c r="T1436" s="16">
        <f t="shared" si="22"/>
        <v>42142.767106481479</v>
      </c>
    </row>
    <row r="1437" spans="1:20" ht="15" customHeight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v>1E-3</v>
      </c>
      <c r="G1437" t="s">
        <v>8220</v>
      </c>
      <c r="H1437" s="8">
        <v>7.5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t="s">
        <v>8326</v>
      </c>
      <c r="R1437" s="15" t="s">
        <v>8345</v>
      </c>
      <c r="S1437" s="15">
        <v>42288.780324074076</v>
      </c>
      <c r="T1437" s="16">
        <f t="shared" si="22"/>
        <v>42258.780324074076</v>
      </c>
    </row>
    <row r="1438" spans="1:20" ht="15" customHeight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v>7.7000000000000002E-3</v>
      </c>
      <c r="G1438" t="s">
        <v>8220</v>
      </c>
      <c r="H1438" s="8">
        <v>38.5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t="s">
        <v>8326</v>
      </c>
      <c r="R1438" s="15" t="s">
        <v>8345</v>
      </c>
      <c r="S1438" s="15">
        <v>42421.35019675926</v>
      </c>
      <c r="T1438" s="16">
        <f t="shared" si="22"/>
        <v>42391.35019675926</v>
      </c>
    </row>
    <row r="1439" spans="1:20" ht="15" customHeight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v>0.26900000000000002</v>
      </c>
      <c r="G1439" t="s">
        <v>8220</v>
      </c>
      <c r="H1439" s="8">
        <v>36.68181818181818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t="s">
        <v>8326</v>
      </c>
      <c r="R1439" s="15" t="s">
        <v>8345</v>
      </c>
      <c r="S1439" s="15">
        <v>41833.207638888889</v>
      </c>
      <c r="T1439" s="16">
        <f t="shared" si="22"/>
        <v>41796.531701388885</v>
      </c>
    </row>
    <row r="1440" spans="1:20" ht="15" customHeight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v>0.03</v>
      </c>
      <c r="G1440" t="s">
        <v>8220</v>
      </c>
      <c r="H1440" s="8">
        <v>75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t="s">
        <v>8326</v>
      </c>
      <c r="R1440" s="15" t="s">
        <v>8345</v>
      </c>
      <c r="S1440" s="15">
        <v>42487.579861111109</v>
      </c>
      <c r="T1440" s="16">
        <f t="shared" si="22"/>
        <v>42457.871516203704</v>
      </c>
    </row>
    <row r="1441" spans="1:20" ht="15" customHeight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v>6.6055045871559637E-2</v>
      </c>
      <c r="G1441" t="s">
        <v>8220</v>
      </c>
      <c r="H1441" s="8">
        <v>30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t="s">
        <v>8326</v>
      </c>
      <c r="R1441" s="15" t="s">
        <v>8345</v>
      </c>
      <c r="S1441" s="15">
        <v>42070.829872685179</v>
      </c>
      <c r="T1441" s="16">
        <f t="shared" si="22"/>
        <v>42040.829872685179</v>
      </c>
    </row>
    <row r="1442" spans="1:20" ht="15" customHeight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v>7.6923076923076926E-5</v>
      </c>
      <c r="G1442" t="s">
        <v>8220</v>
      </c>
      <c r="H1442" s="8">
        <v>1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t="s">
        <v>8326</v>
      </c>
      <c r="R1442" s="15" t="s">
        <v>8345</v>
      </c>
      <c r="S1442" s="15">
        <v>42516.748414351852</v>
      </c>
      <c r="T1442" s="16">
        <f t="shared" si="22"/>
        <v>42486.748414351852</v>
      </c>
    </row>
    <row r="1443" spans="1:20" ht="15" customHeight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v>1.1222222222222222E-2</v>
      </c>
      <c r="G1443" t="s">
        <v>8220</v>
      </c>
      <c r="H1443" s="8">
        <v>673.33333333333337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t="s">
        <v>8326</v>
      </c>
      <c r="R1443" s="15" t="s">
        <v>8345</v>
      </c>
      <c r="S1443" s="15">
        <v>42258.765844907408</v>
      </c>
      <c r="T1443" s="16">
        <f t="shared" si="22"/>
        <v>42198.765844907408</v>
      </c>
    </row>
    <row r="1444" spans="1:20" ht="15" customHeight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v>0</v>
      </c>
      <c r="G1444" t="s">
        <v>8220</v>
      </c>
      <c r="H1444" s="8" t="e">
        <v>#DIV/0!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t="s">
        <v>8326</v>
      </c>
      <c r="R1444" s="15" t="s">
        <v>8345</v>
      </c>
      <c r="S1444" s="15">
        <v>42515.64534722222</v>
      </c>
      <c r="T1444" s="16">
        <f t="shared" si="22"/>
        <v>42485.64534722222</v>
      </c>
    </row>
    <row r="1445" spans="1:20" ht="15" customHeight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v>0</v>
      </c>
      <c r="G1445" t="s">
        <v>8220</v>
      </c>
      <c r="H1445" s="8" t="e">
        <v>#DIV/0!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t="s">
        <v>8326</v>
      </c>
      <c r="R1445" s="15" t="s">
        <v>8345</v>
      </c>
      <c r="S1445" s="15">
        <v>42737.926030092596</v>
      </c>
      <c r="T1445" s="16">
        <f t="shared" si="22"/>
        <v>42707.926030092596</v>
      </c>
    </row>
    <row r="1446" spans="1:20" ht="15" customHeight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v>0</v>
      </c>
      <c r="G1446" t="s">
        <v>8220</v>
      </c>
      <c r="H1446" s="8" t="e">
        <v>#DIV/0!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t="s">
        <v>8326</v>
      </c>
      <c r="R1446" s="15" t="s">
        <v>8345</v>
      </c>
      <c r="S1446" s="15">
        <v>42259.873402777783</v>
      </c>
      <c r="T1446" s="16">
        <f t="shared" si="22"/>
        <v>42199.873402777783</v>
      </c>
    </row>
    <row r="1447" spans="1:20" ht="15" customHeight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v>0</v>
      </c>
      <c r="G1447" t="s">
        <v>8220</v>
      </c>
      <c r="H1447" s="8" t="e">
        <v>#DIV/0!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t="s">
        <v>8326</v>
      </c>
      <c r="R1447" s="15" t="s">
        <v>8345</v>
      </c>
      <c r="S1447" s="15">
        <v>42169.542303240742</v>
      </c>
      <c r="T1447" s="16">
        <f t="shared" si="22"/>
        <v>42139.542303240742</v>
      </c>
    </row>
    <row r="1448" spans="1:20" ht="15" customHeight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v>0</v>
      </c>
      <c r="G1448" t="s">
        <v>8220</v>
      </c>
      <c r="H1448" s="8" t="e">
        <v>#DIV/0!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t="s">
        <v>8326</v>
      </c>
      <c r="R1448" s="15" t="s">
        <v>8345</v>
      </c>
      <c r="S1448" s="15">
        <v>42481.447662037041</v>
      </c>
      <c r="T1448" s="16">
        <f t="shared" si="22"/>
        <v>42461.447662037041</v>
      </c>
    </row>
    <row r="1449" spans="1:20" ht="15" customHeight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v>1.4999999999999999E-4</v>
      </c>
      <c r="G1449" t="s">
        <v>8220</v>
      </c>
      <c r="H1449" s="8">
        <v>25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t="s">
        <v>8326</v>
      </c>
      <c r="R1449" s="15" t="s">
        <v>8345</v>
      </c>
      <c r="S1449" s="15">
        <v>42559.730717592596</v>
      </c>
      <c r="T1449" s="16">
        <f t="shared" si="22"/>
        <v>42529.730717592596</v>
      </c>
    </row>
    <row r="1450" spans="1:20" ht="15" customHeight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v>0</v>
      </c>
      <c r="G1450" t="s">
        <v>8220</v>
      </c>
      <c r="H1450" s="8" t="e">
        <v>#DIV/0!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t="s">
        <v>8326</v>
      </c>
      <c r="R1450" s="15" t="s">
        <v>8345</v>
      </c>
      <c r="S1450" s="15">
        <v>42146.225694444445</v>
      </c>
      <c r="T1450" s="16">
        <f t="shared" si="22"/>
        <v>42115.936550925922</v>
      </c>
    </row>
    <row r="1451" spans="1:20" ht="15" customHeight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v>0</v>
      </c>
      <c r="G1451" t="s">
        <v>8220</v>
      </c>
      <c r="H1451" s="8" t="e">
        <v>#DIV/0!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t="s">
        <v>8326</v>
      </c>
      <c r="R1451" s="15" t="s">
        <v>8345</v>
      </c>
      <c r="S1451" s="15">
        <v>42134.811400462961</v>
      </c>
      <c r="T1451" s="16">
        <f t="shared" si="22"/>
        <v>42086.811400462961</v>
      </c>
    </row>
    <row r="1452" spans="1:20" ht="15" customHeight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v>1.0000000000000001E-5</v>
      </c>
      <c r="G1452" t="s">
        <v>8220</v>
      </c>
      <c r="H1452" s="8">
        <v>1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t="s">
        <v>8326</v>
      </c>
      <c r="R1452" s="15" t="s">
        <v>8345</v>
      </c>
      <c r="S1452" s="15">
        <v>42420.171261574069</v>
      </c>
      <c r="T1452" s="16">
        <f t="shared" si="22"/>
        <v>42390.171261574069</v>
      </c>
    </row>
    <row r="1453" spans="1:20" ht="15" customHeight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v>1.0554089709762533E-4</v>
      </c>
      <c r="G1453" t="s">
        <v>8219</v>
      </c>
      <c r="H1453" s="8">
        <v>1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t="s">
        <v>8326</v>
      </c>
      <c r="R1453" s="15" t="s">
        <v>8345</v>
      </c>
      <c r="S1453" s="15">
        <v>41962.00068287037</v>
      </c>
      <c r="T1453" s="16">
        <f t="shared" si="22"/>
        <v>41931.959016203706</v>
      </c>
    </row>
    <row r="1454" spans="1:20" ht="15" customHeight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v>0</v>
      </c>
      <c r="G1454" t="s">
        <v>8219</v>
      </c>
      <c r="H1454" s="8" t="e">
        <v>#DIV/0!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t="s">
        <v>8326</v>
      </c>
      <c r="R1454" s="15" t="s">
        <v>8345</v>
      </c>
      <c r="S1454" s="15">
        <v>41848.703275462962</v>
      </c>
      <c r="T1454" s="16">
        <f t="shared" si="22"/>
        <v>41818.703275462962</v>
      </c>
    </row>
    <row r="1455" spans="1:20" ht="15" customHeight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v>0</v>
      </c>
      <c r="G1455" t="s">
        <v>8219</v>
      </c>
      <c r="H1455" s="8" t="e">
        <v>#DIV/0!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t="s">
        <v>8326</v>
      </c>
      <c r="R1455" s="15" t="s">
        <v>8345</v>
      </c>
      <c r="S1455" s="15">
        <v>42840.654479166667</v>
      </c>
      <c r="T1455" s="16">
        <f t="shared" si="22"/>
        <v>42795.696145833332</v>
      </c>
    </row>
    <row r="1456" spans="1:20" ht="15" customHeight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v>8.5714285714285719E-3</v>
      </c>
      <c r="G1456" t="s">
        <v>8219</v>
      </c>
      <c r="H1456" s="8">
        <v>15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t="s">
        <v>8326</v>
      </c>
      <c r="R1456" s="15" t="s">
        <v>8345</v>
      </c>
      <c r="S1456" s="15">
        <v>42484.915972222225</v>
      </c>
      <c r="T1456" s="16">
        <f t="shared" si="22"/>
        <v>42463.866666666669</v>
      </c>
    </row>
    <row r="1457" spans="1:20" ht="15" customHeight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v>0.105</v>
      </c>
      <c r="G1457" t="s">
        <v>8219</v>
      </c>
      <c r="H1457" s="8">
        <v>225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t="s">
        <v>8326</v>
      </c>
      <c r="R1457" s="15" t="s">
        <v>8345</v>
      </c>
      <c r="S1457" s="15">
        <v>41887.568749999999</v>
      </c>
      <c r="T1457" s="16">
        <f t="shared" si="22"/>
        <v>41832.672685185185</v>
      </c>
    </row>
    <row r="1458" spans="1:20" ht="15" customHeight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v>2.9000000000000001E-2</v>
      </c>
      <c r="G1458" t="s">
        <v>8219</v>
      </c>
      <c r="H1458" s="8">
        <v>48.333333333333336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t="s">
        <v>8326</v>
      </c>
      <c r="R1458" s="15" t="s">
        <v>8345</v>
      </c>
      <c r="S1458" s="15">
        <v>42738.668576388889</v>
      </c>
      <c r="T1458" s="16">
        <f t="shared" si="22"/>
        <v>42708.668576388889</v>
      </c>
    </row>
    <row r="1459" spans="1:20" ht="15" customHeight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v>0</v>
      </c>
      <c r="G1459" t="s">
        <v>8219</v>
      </c>
      <c r="H1459" s="8" t="e">
        <v>#DIV/0!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t="s">
        <v>8326</v>
      </c>
      <c r="R1459" s="15" t="s">
        <v>8345</v>
      </c>
      <c r="S1459" s="15">
        <v>42319.938009259262</v>
      </c>
      <c r="T1459" s="16">
        <f t="shared" si="22"/>
        <v>42289.89634259259</v>
      </c>
    </row>
    <row r="1460" spans="1:20" ht="15" customHeight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v>0</v>
      </c>
      <c r="G1460" t="s">
        <v>8219</v>
      </c>
      <c r="H1460" s="8" t="e">
        <v>#DIV/0!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t="s">
        <v>8326</v>
      </c>
      <c r="R1460" s="15" t="s">
        <v>8345</v>
      </c>
      <c r="S1460" s="15">
        <v>41862.166666666664</v>
      </c>
      <c r="T1460" s="16">
        <f t="shared" si="22"/>
        <v>41831.705555555556</v>
      </c>
    </row>
    <row r="1461" spans="1:20" ht="15" customHeight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v>0</v>
      </c>
      <c r="G1461" t="s">
        <v>8219</v>
      </c>
      <c r="H1461" s="8" t="e">
        <v>#DIV/0!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t="s">
        <v>8326</v>
      </c>
      <c r="R1461" s="15" t="s">
        <v>8345</v>
      </c>
      <c r="S1461" s="15">
        <v>42340.725694444445</v>
      </c>
      <c r="T1461" s="16">
        <f t="shared" si="22"/>
        <v>42312.204814814817</v>
      </c>
    </row>
    <row r="1462" spans="1:20" ht="15" customHeight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v>0</v>
      </c>
      <c r="G1462" t="s">
        <v>8219</v>
      </c>
      <c r="H1462" s="8" t="e">
        <v>#DIV/0!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t="s">
        <v>8326</v>
      </c>
      <c r="R1462" s="15" t="s">
        <v>8345</v>
      </c>
      <c r="S1462" s="15">
        <v>41973.989583333328</v>
      </c>
      <c r="T1462" s="16">
        <f t="shared" si="22"/>
        <v>41915.896967592591</v>
      </c>
    </row>
    <row r="1463" spans="1:20" ht="15" customHeight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v>1.012446</v>
      </c>
      <c r="G1463" t="s">
        <v>8218</v>
      </c>
      <c r="H1463" s="8">
        <v>44.66673529411765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t="s">
        <v>8326</v>
      </c>
      <c r="R1463" s="15" t="s">
        <v>8346</v>
      </c>
      <c r="S1463" s="15">
        <v>41933</v>
      </c>
      <c r="T1463" s="16">
        <f t="shared" si="22"/>
        <v>41899.645300925928</v>
      </c>
    </row>
    <row r="1464" spans="1:20" ht="15" customHeight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v>1.085175</v>
      </c>
      <c r="G1464" t="s">
        <v>8218</v>
      </c>
      <c r="H1464" s="8">
        <v>28.937999999999999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t="s">
        <v>8326</v>
      </c>
      <c r="R1464" s="15" t="s">
        <v>8346</v>
      </c>
      <c r="S1464" s="15">
        <v>41374.662858796299</v>
      </c>
      <c r="T1464" s="16">
        <f t="shared" si="22"/>
        <v>41344.662858796299</v>
      </c>
    </row>
    <row r="1465" spans="1:20" ht="15" customHeight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v>1.4766666666666666</v>
      </c>
      <c r="G1465" t="s">
        <v>8218</v>
      </c>
      <c r="H1465" s="8">
        <v>35.44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t="s">
        <v>8326</v>
      </c>
      <c r="R1465" s="15" t="s">
        <v>8346</v>
      </c>
      <c r="S1465" s="15">
        <v>41371.869652777779</v>
      </c>
      <c r="T1465" s="16">
        <f t="shared" si="22"/>
        <v>41326.911319444444</v>
      </c>
    </row>
    <row r="1466" spans="1:20" ht="15" customHeight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v>1.6319999999999999</v>
      </c>
      <c r="G1466" t="s">
        <v>8218</v>
      </c>
      <c r="H1466" s="8">
        <v>34.871794871794869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t="s">
        <v>8326</v>
      </c>
      <c r="R1466" s="15" t="s">
        <v>8346</v>
      </c>
      <c r="S1466" s="15">
        <v>41321.661550925928</v>
      </c>
      <c r="T1466" s="16">
        <f t="shared" si="22"/>
        <v>41291.661550925928</v>
      </c>
    </row>
    <row r="1467" spans="1:20" ht="15" customHeight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v>4.5641449999999999</v>
      </c>
      <c r="G1467" t="s">
        <v>8218</v>
      </c>
      <c r="H1467" s="8">
        <v>52.622732513451197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t="s">
        <v>8326</v>
      </c>
      <c r="R1467" s="15" t="s">
        <v>8346</v>
      </c>
      <c r="S1467" s="15">
        <v>40990.125</v>
      </c>
      <c r="T1467" s="16">
        <f t="shared" si="22"/>
        <v>40959.734398148146</v>
      </c>
    </row>
    <row r="1468" spans="1:20" ht="15" customHeight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v>1.0787731249999999</v>
      </c>
      <c r="G1468" t="s">
        <v>8218</v>
      </c>
      <c r="H1468" s="8">
        <v>69.598266129032254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t="s">
        <v>8326</v>
      </c>
      <c r="R1468" s="15" t="s">
        <v>8346</v>
      </c>
      <c r="S1468" s="15">
        <v>42381.208333333328</v>
      </c>
      <c r="T1468" s="16">
        <f t="shared" si="22"/>
        <v>42340.172060185185</v>
      </c>
    </row>
    <row r="1469" spans="1:20" ht="15" customHeight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v>1.1508</v>
      </c>
      <c r="G1469" t="s">
        <v>8218</v>
      </c>
      <c r="H1469" s="8">
        <v>76.72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t="s">
        <v>8326</v>
      </c>
      <c r="R1469" s="15" t="s">
        <v>8346</v>
      </c>
      <c r="S1469" s="15">
        <v>40993.760243055556</v>
      </c>
      <c r="T1469" s="16">
        <f t="shared" si="22"/>
        <v>40933.80190972222</v>
      </c>
    </row>
    <row r="1470" spans="1:20" ht="15" customHeight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v>1.0236842105263158</v>
      </c>
      <c r="G1470" t="s">
        <v>8218</v>
      </c>
      <c r="H1470" s="8">
        <v>33.191126279863482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t="s">
        <v>8326</v>
      </c>
      <c r="R1470" s="15" t="s">
        <v>8346</v>
      </c>
      <c r="S1470" s="15">
        <v>40706.014456018522</v>
      </c>
      <c r="T1470" s="16">
        <f t="shared" si="22"/>
        <v>40646.014456018522</v>
      </c>
    </row>
    <row r="1471" spans="1:20" ht="15" customHeight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v>1.0842485875706214</v>
      </c>
      <c r="G1471" t="s">
        <v>8218</v>
      </c>
      <c r="H1471" s="8">
        <v>149.46417445482865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t="s">
        <v>8326</v>
      </c>
      <c r="R1471" s="15" t="s">
        <v>8346</v>
      </c>
      <c r="S1471" s="15">
        <v>41320.598483796297</v>
      </c>
      <c r="T1471" s="16">
        <f t="shared" si="22"/>
        <v>41290.598483796297</v>
      </c>
    </row>
    <row r="1472" spans="1:20" ht="15" customHeight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v>1.2513333333333334</v>
      </c>
      <c r="G1472" t="s">
        <v>8218</v>
      </c>
      <c r="H1472" s="8">
        <v>23.172839506172838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t="s">
        <v>8326</v>
      </c>
      <c r="R1472" s="15" t="s">
        <v>8346</v>
      </c>
      <c r="S1472" s="15">
        <v>41271.827118055553</v>
      </c>
      <c r="T1472" s="16">
        <f t="shared" si="22"/>
        <v>41250.827118055553</v>
      </c>
    </row>
    <row r="1473" spans="1:20" ht="15" customHeight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v>1.03840625</v>
      </c>
      <c r="G1473" t="s">
        <v>8218</v>
      </c>
      <c r="H1473" s="8">
        <v>96.877551020408163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t="s">
        <v>8326</v>
      </c>
      <c r="R1473" s="15" t="s">
        <v>8346</v>
      </c>
      <c r="S1473" s="15">
        <v>42103.957569444443</v>
      </c>
      <c r="T1473" s="16">
        <f t="shared" si="22"/>
        <v>42073.957569444443</v>
      </c>
    </row>
    <row r="1474" spans="1:20" ht="15" customHeight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v>1.3870400000000001</v>
      </c>
      <c r="G1474" t="s">
        <v>8218</v>
      </c>
      <c r="H1474" s="8">
        <v>103.20238095238095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t="s">
        <v>8326</v>
      </c>
      <c r="R1474" s="15" t="s">
        <v>8346</v>
      </c>
      <c r="S1474" s="15">
        <v>41563.542858796296</v>
      </c>
      <c r="T1474" s="16">
        <f t="shared" si="22"/>
        <v>41533.542858796296</v>
      </c>
    </row>
    <row r="1475" spans="1:20" ht="15" customHeight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v>1.20516</v>
      </c>
      <c r="G1475" t="s">
        <v>8218</v>
      </c>
      <c r="H1475" s="8">
        <v>38.462553191489363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t="s">
        <v>8326</v>
      </c>
      <c r="R1475" s="15" t="s">
        <v>8346</v>
      </c>
      <c r="S1475" s="15">
        <v>40969.979618055557</v>
      </c>
      <c r="T1475" s="16">
        <f t="shared" ref="T1475:T1538" si="23">(((L1475/60)/60)/24)+DATE(1970,1,1)</f>
        <v>40939.979618055557</v>
      </c>
    </row>
    <row r="1476" spans="1:20" ht="15" customHeight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v>1.1226666666666667</v>
      </c>
      <c r="G1476" t="s">
        <v>8218</v>
      </c>
      <c r="H1476" s="8">
        <v>44.315789473684212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t="s">
        <v>8326</v>
      </c>
      <c r="R1476" s="15" t="s">
        <v>8346</v>
      </c>
      <c r="S1476" s="15">
        <v>41530.727916666663</v>
      </c>
      <c r="T1476" s="16">
        <f t="shared" si="23"/>
        <v>41500.727916666663</v>
      </c>
    </row>
    <row r="1477" spans="1:20" ht="15" customHeight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v>1.8866966666666667</v>
      </c>
      <c r="G1477" t="s">
        <v>8218</v>
      </c>
      <c r="H1477" s="8">
        <v>64.173356009070289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t="s">
        <v>8326</v>
      </c>
      <c r="R1477" s="15" t="s">
        <v>8346</v>
      </c>
      <c r="S1477" s="15">
        <v>41993.207638888889</v>
      </c>
      <c r="T1477" s="16">
        <f t="shared" si="23"/>
        <v>41960.722951388889</v>
      </c>
    </row>
    <row r="1478" spans="1:20" ht="15" customHeight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v>6.6155466666666669</v>
      </c>
      <c r="G1478" t="s">
        <v>8218</v>
      </c>
      <c r="H1478" s="8">
        <v>43.333275109170302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t="s">
        <v>8326</v>
      </c>
      <c r="R1478" s="15" t="s">
        <v>8346</v>
      </c>
      <c r="S1478" s="15">
        <v>40796.041921296295</v>
      </c>
      <c r="T1478" s="16">
        <f t="shared" si="23"/>
        <v>40766.041921296295</v>
      </c>
    </row>
    <row r="1479" spans="1:20" ht="15" customHeight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v>1.1131</v>
      </c>
      <c r="G1479" t="s">
        <v>8218</v>
      </c>
      <c r="H1479" s="8">
        <v>90.495934959349597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t="s">
        <v>8326</v>
      </c>
      <c r="R1479" s="15" t="s">
        <v>8346</v>
      </c>
      <c r="S1479" s="15">
        <v>40900.125</v>
      </c>
      <c r="T1479" s="16">
        <f t="shared" si="23"/>
        <v>40840.615787037037</v>
      </c>
    </row>
    <row r="1480" spans="1:20" ht="15" customHeight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v>11.8161422</v>
      </c>
      <c r="G1480" t="s">
        <v>8218</v>
      </c>
      <c r="H1480" s="8">
        <v>29.187190495010373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t="s">
        <v>8326</v>
      </c>
      <c r="R1480" s="15" t="s">
        <v>8346</v>
      </c>
      <c r="S1480" s="15">
        <v>41408.871678240743</v>
      </c>
      <c r="T1480" s="16">
        <f t="shared" si="23"/>
        <v>41394.871678240743</v>
      </c>
    </row>
    <row r="1481" spans="1:20" ht="15" customHeight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v>1.37375</v>
      </c>
      <c r="G1481" t="s">
        <v>8218</v>
      </c>
      <c r="H1481" s="8">
        <v>30.95774647887324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t="s">
        <v>8326</v>
      </c>
      <c r="R1481" s="15" t="s">
        <v>8346</v>
      </c>
      <c r="S1481" s="15">
        <v>41769.165972222225</v>
      </c>
      <c r="T1481" s="16">
        <f t="shared" si="23"/>
        <v>41754.745243055557</v>
      </c>
    </row>
    <row r="1482" spans="1:20" ht="15" customHeight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v>1.170404</v>
      </c>
      <c r="G1482" t="s">
        <v>8218</v>
      </c>
      <c r="H1482" s="8">
        <v>92.157795275590544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t="s">
        <v>8326</v>
      </c>
      <c r="R1482" s="15" t="s">
        <v>8346</v>
      </c>
      <c r="S1482" s="15">
        <v>41481.708333333336</v>
      </c>
      <c r="T1482" s="16">
        <f t="shared" si="23"/>
        <v>41464.934016203704</v>
      </c>
    </row>
    <row r="1483" spans="1:20" ht="15" customHeight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v>2.1000000000000001E-2</v>
      </c>
      <c r="G1483" t="s">
        <v>8220</v>
      </c>
      <c r="H1483" s="8">
        <v>17.5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t="s">
        <v>8326</v>
      </c>
      <c r="R1483" s="15" t="s">
        <v>8328</v>
      </c>
      <c r="S1483" s="15">
        <v>41580.922974537039</v>
      </c>
      <c r="T1483" s="16">
        <f t="shared" si="23"/>
        <v>41550.922974537039</v>
      </c>
    </row>
    <row r="1484" spans="1:20" ht="15" customHeight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v>1E-3</v>
      </c>
      <c r="G1484" t="s">
        <v>8220</v>
      </c>
      <c r="H1484" s="8">
        <v>5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t="s">
        <v>8326</v>
      </c>
      <c r="R1484" s="15" t="s">
        <v>8328</v>
      </c>
      <c r="S1484" s="15">
        <v>41159.32708333333</v>
      </c>
      <c r="T1484" s="16">
        <f t="shared" si="23"/>
        <v>41136.85805555556</v>
      </c>
    </row>
    <row r="1485" spans="1:20" ht="15" customHeight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v>7.1428571428571426E-3</v>
      </c>
      <c r="G1485" t="s">
        <v>8220</v>
      </c>
      <c r="H1485" s="8">
        <v>25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t="s">
        <v>8326</v>
      </c>
      <c r="R1485" s="15" t="s">
        <v>8328</v>
      </c>
      <c r="S1485" s="15">
        <v>42573.192997685182</v>
      </c>
      <c r="T1485" s="16">
        <f t="shared" si="23"/>
        <v>42548.192997685182</v>
      </c>
    </row>
    <row r="1486" spans="1:20" ht="15" customHeight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v>0</v>
      </c>
      <c r="G1486" t="s">
        <v>8220</v>
      </c>
      <c r="H1486" s="8" t="e">
        <v>#DIV/0!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t="s">
        <v>8326</v>
      </c>
      <c r="R1486" s="15" t="s">
        <v>8328</v>
      </c>
      <c r="S1486" s="15">
        <v>41111.618750000001</v>
      </c>
      <c r="T1486" s="16">
        <f t="shared" si="23"/>
        <v>41053.200960648144</v>
      </c>
    </row>
    <row r="1487" spans="1:20" ht="15" customHeight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v>2.2388059701492536E-2</v>
      </c>
      <c r="G1487" t="s">
        <v>8220</v>
      </c>
      <c r="H1487" s="8">
        <v>50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t="s">
        <v>8326</v>
      </c>
      <c r="R1487" s="15" t="s">
        <v>8328</v>
      </c>
      <c r="S1487" s="15">
        <v>42175.795983796299</v>
      </c>
      <c r="T1487" s="16">
        <f t="shared" si="23"/>
        <v>42130.795983796299</v>
      </c>
    </row>
    <row r="1488" spans="1:20" ht="15" customHeight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v>2.3999999999999998E-3</v>
      </c>
      <c r="G1488" t="s">
        <v>8220</v>
      </c>
      <c r="H1488" s="8">
        <v>16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t="s">
        <v>8326</v>
      </c>
      <c r="R1488" s="15" t="s">
        <v>8328</v>
      </c>
      <c r="S1488" s="15">
        <v>42062.168530092589</v>
      </c>
      <c r="T1488" s="16">
        <f t="shared" si="23"/>
        <v>42032.168530092589</v>
      </c>
    </row>
    <row r="1489" spans="1:20" ht="15" customHeight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v>0</v>
      </c>
      <c r="G1489" t="s">
        <v>8220</v>
      </c>
      <c r="H1489" s="8" t="e">
        <v>#DIV/0!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t="s">
        <v>8326</v>
      </c>
      <c r="R1489" s="15" t="s">
        <v>8328</v>
      </c>
      <c r="S1489" s="15">
        <v>42584.917488425926</v>
      </c>
      <c r="T1489" s="16">
        <f t="shared" si="23"/>
        <v>42554.917488425926</v>
      </c>
    </row>
    <row r="1490" spans="1:20" ht="15" customHeight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v>2.4E-2</v>
      </c>
      <c r="G1490" t="s">
        <v>8220</v>
      </c>
      <c r="H1490" s="8">
        <v>60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t="s">
        <v>8326</v>
      </c>
      <c r="R1490" s="15" t="s">
        <v>8328</v>
      </c>
      <c r="S1490" s="15">
        <v>41644.563194444447</v>
      </c>
      <c r="T1490" s="16">
        <f t="shared" si="23"/>
        <v>41614.563194444447</v>
      </c>
    </row>
    <row r="1491" spans="1:20" ht="15" customHeight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v>0</v>
      </c>
      <c r="G1491" t="s">
        <v>8220</v>
      </c>
      <c r="H1491" s="8" t="e">
        <v>#DIV/0!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t="s">
        <v>8326</v>
      </c>
      <c r="R1491" s="15" t="s">
        <v>8328</v>
      </c>
      <c r="S1491" s="15">
        <v>41228.653379629628</v>
      </c>
      <c r="T1491" s="16">
        <f t="shared" si="23"/>
        <v>41198.611712962964</v>
      </c>
    </row>
    <row r="1492" spans="1:20" ht="15" customHeight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v>0.30862068965517242</v>
      </c>
      <c r="G1492" t="s">
        <v>8220</v>
      </c>
      <c r="H1492" s="8">
        <v>47.10526315789474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t="s">
        <v>8326</v>
      </c>
      <c r="R1492" s="15" t="s">
        <v>8328</v>
      </c>
      <c r="S1492" s="15">
        <v>41549.561041666668</v>
      </c>
      <c r="T1492" s="16">
        <f t="shared" si="23"/>
        <v>41520.561041666668</v>
      </c>
    </row>
    <row r="1493" spans="1:20" ht="15" customHeight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v>8.3333333333333329E-2</v>
      </c>
      <c r="G1493" t="s">
        <v>8220</v>
      </c>
      <c r="H1493" s="8">
        <v>100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t="s">
        <v>8326</v>
      </c>
      <c r="R1493" s="15" t="s">
        <v>8328</v>
      </c>
      <c r="S1493" s="15">
        <v>42050.651388888888</v>
      </c>
      <c r="T1493" s="16">
        <f t="shared" si="23"/>
        <v>41991.713460648149</v>
      </c>
    </row>
    <row r="1494" spans="1:20" ht="15" customHeight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v>7.4999999999999997E-3</v>
      </c>
      <c r="G1494" t="s">
        <v>8220</v>
      </c>
      <c r="H1494" s="8">
        <v>15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t="s">
        <v>8326</v>
      </c>
      <c r="R1494" s="15" t="s">
        <v>8328</v>
      </c>
      <c r="S1494" s="15">
        <v>40712.884791666671</v>
      </c>
      <c r="T1494" s="16">
        <f t="shared" si="23"/>
        <v>40682.884791666671</v>
      </c>
    </row>
    <row r="1495" spans="1:20" ht="15" customHeight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v>0</v>
      </c>
      <c r="G1495" t="s">
        <v>8220</v>
      </c>
      <c r="H1495" s="8" t="e">
        <v>#DIV/0!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t="s">
        <v>8326</v>
      </c>
      <c r="R1495" s="15" t="s">
        <v>8328</v>
      </c>
      <c r="S1495" s="15">
        <v>41441.866608796299</v>
      </c>
      <c r="T1495" s="16">
        <f t="shared" si="23"/>
        <v>41411.866608796299</v>
      </c>
    </row>
    <row r="1496" spans="1:20" ht="15" customHeight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v>8.8999999999999996E-2</v>
      </c>
      <c r="G1496" t="s">
        <v>8220</v>
      </c>
      <c r="H1496" s="8">
        <v>40.454545454545453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t="s">
        <v>8326</v>
      </c>
      <c r="R1496" s="15" t="s">
        <v>8328</v>
      </c>
      <c r="S1496" s="15">
        <v>42097.651388888888</v>
      </c>
      <c r="T1496" s="16">
        <f t="shared" si="23"/>
        <v>42067.722372685181</v>
      </c>
    </row>
    <row r="1497" spans="1:20" ht="15" customHeight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v>0</v>
      </c>
      <c r="G1497" t="s">
        <v>8220</v>
      </c>
      <c r="H1497" s="8" t="e">
        <v>#DIV/0!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t="s">
        <v>8326</v>
      </c>
      <c r="R1497" s="15" t="s">
        <v>8328</v>
      </c>
      <c r="S1497" s="15">
        <v>40782.789710648147</v>
      </c>
      <c r="T1497" s="16">
        <f t="shared" si="23"/>
        <v>40752.789710648147</v>
      </c>
    </row>
    <row r="1498" spans="1:20" ht="15" customHeight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v>0</v>
      </c>
      <c r="G1498" t="s">
        <v>8220</v>
      </c>
      <c r="H1498" s="8" t="e">
        <v>#DIV/0!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t="s">
        <v>8326</v>
      </c>
      <c r="R1498" s="15" t="s">
        <v>8328</v>
      </c>
      <c r="S1498" s="15">
        <v>41898.475219907406</v>
      </c>
      <c r="T1498" s="16">
        <f t="shared" si="23"/>
        <v>41838.475219907406</v>
      </c>
    </row>
    <row r="1499" spans="1:20" ht="15" customHeight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v>6.666666666666667E-5</v>
      </c>
      <c r="G1499" t="s">
        <v>8220</v>
      </c>
      <c r="H1499" s="8">
        <v>1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t="s">
        <v>8326</v>
      </c>
      <c r="R1499" s="15" t="s">
        <v>8328</v>
      </c>
      <c r="S1499" s="15">
        <v>41486.821527777778</v>
      </c>
      <c r="T1499" s="16">
        <f t="shared" si="23"/>
        <v>41444.64261574074</v>
      </c>
    </row>
    <row r="1500" spans="1:20" ht="15" customHeight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v>1.9E-2</v>
      </c>
      <c r="G1500" t="s">
        <v>8220</v>
      </c>
      <c r="H1500" s="8">
        <v>19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t="s">
        <v>8326</v>
      </c>
      <c r="R1500" s="15" t="s">
        <v>8328</v>
      </c>
      <c r="S1500" s="15">
        <v>41885.983541666668</v>
      </c>
      <c r="T1500" s="16">
        <f t="shared" si="23"/>
        <v>41840.983541666668</v>
      </c>
    </row>
    <row r="1501" spans="1:20" ht="15" customHeight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v>2.5000000000000001E-3</v>
      </c>
      <c r="G1501" t="s">
        <v>8220</v>
      </c>
      <c r="H1501" s="8">
        <v>5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t="s">
        <v>8326</v>
      </c>
      <c r="R1501" s="15" t="s">
        <v>8328</v>
      </c>
      <c r="S1501" s="15">
        <v>42587.007326388892</v>
      </c>
      <c r="T1501" s="16">
        <f t="shared" si="23"/>
        <v>42527.007326388892</v>
      </c>
    </row>
    <row r="1502" spans="1:20" ht="15" customHeight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v>0.25035714285714283</v>
      </c>
      <c r="G1502" t="s">
        <v>8220</v>
      </c>
      <c r="H1502" s="8">
        <v>46.733333333333334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t="s">
        <v>8326</v>
      </c>
      <c r="R1502" s="15" t="s">
        <v>8328</v>
      </c>
      <c r="S1502" s="15">
        <v>41395.904594907406</v>
      </c>
      <c r="T1502" s="16">
        <f t="shared" si="23"/>
        <v>41365.904594907406</v>
      </c>
    </row>
    <row r="1503" spans="1:20" ht="15" customHeight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v>1.6633076923076924</v>
      </c>
      <c r="G1503" t="s">
        <v>8218</v>
      </c>
      <c r="H1503" s="8">
        <v>97.731073446327684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t="s">
        <v>8342</v>
      </c>
      <c r="R1503" s="15" t="s">
        <v>8343</v>
      </c>
      <c r="S1503" s="15">
        <v>42193.583599537036</v>
      </c>
      <c r="T1503" s="16">
        <f t="shared" si="23"/>
        <v>42163.583599537036</v>
      </c>
    </row>
    <row r="1504" spans="1:20" ht="15" customHeight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v>1.0144545454545455</v>
      </c>
      <c r="G1504" t="s">
        <v>8218</v>
      </c>
      <c r="H1504" s="8">
        <v>67.835866261398181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t="s">
        <v>8342</v>
      </c>
      <c r="R1504" s="15" t="s">
        <v>8343</v>
      </c>
      <c r="S1504" s="15">
        <v>42454.916666666672</v>
      </c>
      <c r="T1504" s="16">
        <f t="shared" si="23"/>
        <v>42426.542592592596</v>
      </c>
    </row>
    <row r="1505" spans="1:20" ht="15" customHeight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v>1.0789146666666667</v>
      </c>
      <c r="G1505" t="s">
        <v>8218</v>
      </c>
      <c r="H1505" s="8">
        <v>56.98492957746479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t="s">
        <v>8342</v>
      </c>
      <c r="R1505" s="15" t="s">
        <v>8343</v>
      </c>
      <c r="S1505" s="15">
        <v>42666.347233796296</v>
      </c>
      <c r="T1505" s="16">
        <f t="shared" si="23"/>
        <v>42606.347233796296</v>
      </c>
    </row>
    <row r="1506" spans="1:20" ht="15" customHeight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v>2.7793846153846156</v>
      </c>
      <c r="G1506" t="s">
        <v>8218</v>
      </c>
      <c r="H1506" s="8">
        <v>67.159851301115239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t="s">
        <v>8342</v>
      </c>
      <c r="R1506" s="15" t="s">
        <v>8343</v>
      </c>
      <c r="S1506" s="15">
        <v>41800.356249999997</v>
      </c>
      <c r="T1506" s="16">
        <f t="shared" si="23"/>
        <v>41772.657685185186</v>
      </c>
    </row>
    <row r="1507" spans="1:20" ht="15" customHeight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v>1.0358125</v>
      </c>
      <c r="G1507" t="s">
        <v>8218</v>
      </c>
      <c r="H1507" s="8">
        <v>48.037681159420288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t="s">
        <v>8342</v>
      </c>
      <c r="R1507" s="15" t="s">
        <v>8343</v>
      </c>
      <c r="S1507" s="15">
        <v>42451.834027777775</v>
      </c>
      <c r="T1507" s="16">
        <f t="shared" si="23"/>
        <v>42414.44332175926</v>
      </c>
    </row>
    <row r="1508" spans="1:20" ht="15" customHeight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v>1.1140000000000001</v>
      </c>
      <c r="G1508" t="s">
        <v>8218</v>
      </c>
      <c r="H1508" s="8">
        <v>38.860465116279073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t="s">
        <v>8342</v>
      </c>
      <c r="R1508" s="15" t="s">
        <v>8343</v>
      </c>
      <c r="S1508" s="15">
        <v>41844.785925925928</v>
      </c>
      <c r="T1508" s="16">
        <f t="shared" si="23"/>
        <v>41814.785925925928</v>
      </c>
    </row>
    <row r="1509" spans="1:20" ht="15" customHeight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v>2.15</v>
      </c>
      <c r="G1509" t="s">
        <v>8218</v>
      </c>
      <c r="H1509" s="8">
        <v>78.181818181818187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t="s">
        <v>8342</v>
      </c>
      <c r="R1509" s="15" t="s">
        <v>8343</v>
      </c>
      <c r="S1509" s="15">
        <v>40313.340277777781</v>
      </c>
      <c r="T1509" s="16">
        <f t="shared" si="23"/>
        <v>40254.450335648151</v>
      </c>
    </row>
    <row r="1510" spans="1:20" ht="15" customHeight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v>1.1076216216216217</v>
      </c>
      <c r="G1510" t="s">
        <v>8218</v>
      </c>
      <c r="H1510" s="8">
        <v>97.113744075829388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t="s">
        <v>8342</v>
      </c>
      <c r="R1510" s="15" t="s">
        <v>8343</v>
      </c>
      <c r="S1510" s="15">
        <v>41817.614363425928</v>
      </c>
      <c r="T1510" s="16">
        <f t="shared" si="23"/>
        <v>41786.614363425928</v>
      </c>
    </row>
    <row r="1511" spans="1:20" ht="15" customHeight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v>1.2364125714285714</v>
      </c>
      <c r="G1511" t="s">
        <v>8218</v>
      </c>
      <c r="H1511" s="8">
        <v>110.39397959183674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t="s">
        <v>8342</v>
      </c>
      <c r="R1511" s="15" t="s">
        <v>8343</v>
      </c>
      <c r="S1511" s="15">
        <v>42780.957638888889</v>
      </c>
      <c r="T1511" s="16">
        <f t="shared" si="23"/>
        <v>42751.533391203702</v>
      </c>
    </row>
    <row r="1512" spans="1:20" ht="15" customHeight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v>1.0103500000000001</v>
      </c>
      <c r="G1512" t="s">
        <v>8218</v>
      </c>
      <c r="H1512" s="8">
        <v>39.91506172839506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t="s">
        <v>8342</v>
      </c>
      <c r="R1512" s="15" t="s">
        <v>8343</v>
      </c>
      <c r="S1512" s="15">
        <v>41839.385162037033</v>
      </c>
      <c r="T1512" s="16">
        <f t="shared" si="23"/>
        <v>41809.385162037033</v>
      </c>
    </row>
    <row r="1513" spans="1:20" ht="15" customHeight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v>1.1179285714285714</v>
      </c>
      <c r="G1513" t="s">
        <v>8218</v>
      </c>
      <c r="H1513" s="8">
        <v>75.975728155339809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t="s">
        <v>8342</v>
      </c>
      <c r="R1513" s="15" t="s">
        <v>8343</v>
      </c>
      <c r="S1513" s="15">
        <v>42326.625046296293</v>
      </c>
      <c r="T1513" s="16">
        <f t="shared" si="23"/>
        <v>42296.583379629628</v>
      </c>
    </row>
    <row r="1514" spans="1:20" ht="15" customHeight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v>5.5877142857142861</v>
      </c>
      <c r="G1514" t="s">
        <v>8218</v>
      </c>
      <c r="H1514" s="8">
        <v>58.379104477611939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t="s">
        <v>8342</v>
      </c>
      <c r="R1514" s="15" t="s">
        <v>8343</v>
      </c>
      <c r="S1514" s="15">
        <v>42771.684479166666</v>
      </c>
      <c r="T1514" s="16">
        <f t="shared" si="23"/>
        <v>42741.684479166666</v>
      </c>
    </row>
    <row r="1515" spans="1:20" ht="15" customHeight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v>1.5001875</v>
      </c>
      <c r="G1515" t="s">
        <v>8218</v>
      </c>
      <c r="H1515" s="8">
        <v>55.82093023255814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t="s">
        <v>8342</v>
      </c>
      <c r="R1515" s="15" t="s">
        <v>8343</v>
      </c>
      <c r="S1515" s="15">
        <v>41836.637337962966</v>
      </c>
      <c r="T1515" s="16">
        <f t="shared" si="23"/>
        <v>41806.637337962966</v>
      </c>
    </row>
    <row r="1516" spans="1:20" ht="15" customHeight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v>1.0647599999999999</v>
      </c>
      <c r="G1516" t="s">
        <v>8218</v>
      </c>
      <c r="H1516" s="8">
        <v>151.24431818181819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t="s">
        <v>8342</v>
      </c>
      <c r="R1516" s="15" t="s">
        <v>8343</v>
      </c>
      <c r="S1516" s="15">
        <v>42274.597685185188</v>
      </c>
      <c r="T1516" s="16">
        <f t="shared" si="23"/>
        <v>42234.597685185188</v>
      </c>
    </row>
    <row r="1517" spans="1:20" ht="15" customHeight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v>1.57189</v>
      </c>
      <c r="G1517" t="s">
        <v>8218</v>
      </c>
      <c r="H1517" s="8">
        <v>849.67027027027029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t="s">
        <v>8342</v>
      </c>
      <c r="R1517" s="15" t="s">
        <v>8343</v>
      </c>
      <c r="S1517" s="15">
        <v>42445.211770833332</v>
      </c>
      <c r="T1517" s="16">
        <f t="shared" si="23"/>
        <v>42415.253437499996</v>
      </c>
    </row>
    <row r="1518" spans="1:20" ht="15" customHeight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v>1.0865882352941176</v>
      </c>
      <c r="G1518" t="s">
        <v>8218</v>
      </c>
      <c r="H1518" s="8">
        <v>159.24137931034483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t="s">
        <v>8342</v>
      </c>
      <c r="R1518" s="15" t="s">
        <v>8343</v>
      </c>
      <c r="S1518" s="15">
        <v>42649.583333333328</v>
      </c>
      <c r="T1518" s="16">
        <f t="shared" si="23"/>
        <v>42619.466342592597</v>
      </c>
    </row>
    <row r="1519" spans="1:20" ht="15" customHeight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v>1.6197999999999999</v>
      </c>
      <c r="G1519" t="s">
        <v>8218</v>
      </c>
      <c r="H1519" s="8">
        <v>39.507317073170732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t="s">
        <v>8342</v>
      </c>
      <c r="R1519" s="15" t="s">
        <v>8343</v>
      </c>
      <c r="S1519" s="15">
        <v>41979.25</v>
      </c>
      <c r="T1519" s="16">
        <f t="shared" si="23"/>
        <v>41948.56658564815</v>
      </c>
    </row>
    <row r="1520" spans="1:20" ht="15" customHeight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v>2.0536666666666665</v>
      </c>
      <c r="G1520" t="s">
        <v>8218</v>
      </c>
      <c r="H1520" s="8">
        <v>130.52966101694915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t="s">
        <v>8342</v>
      </c>
      <c r="R1520" s="15" t="s">
        <v>8343</v>
      </c>
      <c r="S1520" s="15">
        <v>41790.8200462963</v>
      </c>
      <c r="T1520" s="16">
        <f t="shared" si="23"/>
        <v>41760.8200462963</v>
      </c>
    </row>
    <row r="1521" spans="1:20" ht="15" customHeight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v>1.033638888888889</v>
      </c>
      <c r="G1521" t="s">
        <v>8218</v>
      </c>
      <c r="H1521" s="8">
        <v>64.156896551724131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t="s">
        <v>8342</v>
      </c>
      <c r="R1521" s="15" t="s">
        <v>8343</v>
      </c>
      <c r="S1521" s="15">
        <v>41810.915972222225</v>
      </c>
      <c r="T1521" s="16">
        <f t="shared" si="23"/>
        <v>41782.741701388892</v>
      </c>
    </row>
    <row r="1522" spans="1:20" ht="15" customHeight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v>1.0347222222222223</v>
      </c>
      <c r="G1522" t="s">
        <v>8218</v>
      </c>
      <c r="H1522" s="8">
        <v>111.52694610778443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t="s">
        <v>8342</v>
      </c>
      <c r="R1522" s="15" t="s">
        <v>8343</v>
      </c>
      <c r="S1522" s="15">
        <v>41992.166666666672</v>
      </c>
      <c r="T1522" s="16">
        <f t="shared" si="23"/>
        <v>41955.857789351852</v>
      </c>
    </row>
    <row r="1523" spans="1:20" ht="15" customHeight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v>1.0681333333333334</v>
      </c>
      <c r="G1523" t="s">
        <v>8218</v>
      </c>
      <c r="H1523" s="8">
        <v>170.44680851063831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t="s">
        <v>8342</v>
      </c>
      <c r="R1523" s="15" t="s">
        <v>8343</v>
      </c>
      <c r="S1523" s="15">
        <v>42528.167719907404</v>
      </c>
      <c r="T1523" s="16">
        <f t="shared" si="23"/>
        <v>42493.167719907404</v>
      </c>
    </row>
    <row r="1524" spans="1:20" ht="15" customHeight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v>1.3896574712643677</v>
      </c>
      <c r="G1524" t="s">
        <v>8218</v>
      </c>
      <c r="H1524" s="8">
        <v>133.7391592920354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t="s">
        <v>8342</v>
      </c>
      <c r="R1524" s="15" t="s">
        <v>8343</v>
      </c>
      <c r="S1524" s="15">
        <v>41929.830312500002</v>
      </c>
      <c r="T1524" s="16">
        <f t="shared" si="23"/>
        <v>41899.830312500002</v>
      </c>
    </row>
    <row r="1525" spans="1:20" ht="15" customHeight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v>1.2484324324324325</v>
      </c>
      <c r="G1525" t="s">
        <v>8218</v>
      </c>
      <c r="H1525" s="8">
        <v>95.834024896265561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t="s">
        <v>8342</v>
      </c>
      <c r="R1525" s="15" t="s">
        <v>8343</v>
      </c>
      <c r="S1525" s="15">
        <v>41996</v>
      </c>
      <c r="T1525" s="16">
        <f t="shared" si="23"/>
        <v>41964.751342592594</v>
      </c>
    </row>
    <row r="1526" spans="1:20" ht="15" customHeight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v>2.0699999999999998</v>
      </c>
      <c r="G1526" t="s">
        <v>8218</v>
      </c>
      <c r="H1526" s="8">
        <v>221.78571428571428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t="s">
        <v>8342</v>
      </c>
      <c r="R1526" s="15" t="s">
        <v>8343</v>
      </c>
      <c r="S1526" s="15">
        <v>42786.501041666663</v>
      </c>
      <c r="T1526" s="16">
        <f t="shared" si="23"/>
        <v>42756.501041666663</v>
      </c>
    </row>
    <row r="1527" spans="1:20" ht="15" customHeight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v>1.7400576923076922</v>
      </c>
      <c r="G1527" t="s">
        <v>8218</v>
      </c>
      <c r="H1527" s="8">
        <v>32.315357142857138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t="s">
        <v>8342</v>
      </c>
      <c r="R1527" s="15" t="s">
        <v>8343</v>
      </c>
      <c r="S1527" s="15">
        <v>42600.702986111108</v>
      </c>
      <c r="T1527" s="16">
        <f t="shared" si="23"/>
        <v>42570.702986111108</v>
      </c>
    </row>
    <row r="1528" spans="1:20" ht="15" customHeight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v>1.2032608695652174</v>
      </c>
      <c r="G1528" t="s">
        <v>8218</v>
      </c>
      <c r="H1528" s="8">
        <v>98.839285714285708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t="s">
        <v>8342</v>
      </c>
      <c r="R1528" s="15" t="s">
        <v>8343</v>
      </c>
      <c r="S1528" s="15">
        <v>42388.276006944448</v>
      </c>
      <c r="T1528" s="16">
        <f t="shared" si="23"/>
        <v>42339.276006944448</v>
      </c>
    </row>
    <row r="1529" spans="1:20" ht="15" customHeight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v>1.1044428571428573</v>
      </c>
      <c r="G1529" t="s">
        <v>8218</v>
      </c>
      <c r="H1529" s="8">
        <v>55.222142857142863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t="s">
        <v>8342</v>
      </c>
      <c r="R1529" s="15" t="s">
        <v>8343</v>
      </c>
      <c r="S1529" s="15">
        <v>42808.558865740735</v>
      </c>
      <c r="T1529" s="16">
        <f t="shared" si="23"/>
        <v>42780.600532407407</v>
      </c>
    </row>
    <row r="1530" spans="1:20" ht="15" customHeight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v>2.8156666666666665</v>
      </c>
      <c r="G1530" t="s">
        <v>8218</v>
      </c>
      <c r="H1530" s="8">
        <v>52.793750000000003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t="s">
        <v>8342</v>
      </c>
      <c r="R1530" s="15" t="s">
        <v>8343</v>
      </c>
      <c r="S1530" s="15">
        <v>42767</v>
      </c>
      <c r="T1530" s="16">
        <f t="shared" si="23"/>
        <v>42736.732893518521</v>
      </c>
    </row>
    <row r="1531" spans="1:20" ht="15" customHeight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v>1.0067894736842105</v>
      </c>
      <c r="G1531" t="s">
        <v>8218</v>
      </c>
      <c r="H1531" s="8">
        <v>135.66666666666666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t="s">
        <v>8342</v>
      </c>
      <c r="R1531" s="15" t="s">
        <v>8343</v>
      </c>
      <c r="S1531" s="15">
        <v>42082.587037037039</v>
      </c>
      <c r="T1531" s="16">
        <f t="shared" si="23"/>
        <v>42052.628703703704</v>
      </c>
    </row>
    <row r="1532" spans="1:20" ht="15" customHeight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v>1.3482571428571428</v>
      </c>
      <c r="G1532" t="s">
        <v>8218</v>
      </c>
      <c r="H1532" s="8">
        <v>53.991990846681922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t="s">
        <v>8342</v>
      </c>
      <c r="R1532" s="15" t="s">
        <v>8343</v>
      </c>
      <c r="S1532" s="15">
        <v>42300.767303240747</v>
      </c>
      <c r="T1532" s="16">
        <f t="shared" si="23"/>
        <v>42275.767303240747</v>
      </c>
    </row>
    <row r="1533" spans="1:20" ht="15" customHeight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v>1.7595744680851064</v>
      </c>
      <c r="G1533" t="s">
        <v>8218</v>
      </c>
      <c r="H1533" s="8">
        <v>56.643835616438359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t="s">
        <v>8342</v>
      </c>
      <c r="R1533" s="15" t="s">
        <v>8343</v>
      </c>
      <c r="S1533" s="15">
        <v>41974.125</v>
      </c>
      <c r="T1533" s="16">
        <f t="shared" si="23"/>
        <v>41941.802384259259</v>
      </c>
    </row>
    <row r="1534" spans="1:20" ht="15" customHeight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v>4.8402000000000003</v>
      </c>
      <c r="G1534" t="s">
        <v>8218</v>
      </c>
      <c r="H1534" s="8">
        <v>82.316326530612244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t="s">
        <v>8342</v>
      </c>
      <c r="R1534" s="15" t="s">
        <v>8343</v>
      </c>
      <c r="S1534" s="15">
        <v>42415.625</v>
      </c>
      <c r="T1534" s="16">
        <f t="shared" si="23"/>
        <v>42391.475289351853</v>
      </c>
    </row>
    <row r="1535" spans="1:20" ht="15" customHeight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v>1.4514</v>
      </c>
      <c r="G1535" t="s">
        <v>8218</v>
      </c>
      <c r="H1535" s="8">
        <v>88.26081081081081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t="s">
        <v>8342</v>
      </c>
      <c r="R1535" s="15" t="s">
        <v>8343</v>
      </c>
      <c r="S1535" s="15">
        <v>42492.165972222225</v>
      </c>
      <c r="T1535" s="16">
        <f t="shared" si="23"/>
        <v>42443.00204861111</v>
      </c>
    </row>
    <row r="1536" spans="1:20" ht="15" customHeight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v>4.1773333333333333</v>
      </c>
      <c r="G1536" t="s">
        <v>8218</v>
      </c>
      <c r="H1536" s="8">
        <v>84.905149051490511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t="s">
        <v>8342</v>
      </c>
      <c r="R1536" s="15" t="s">
        <v>8343</v>
      </c>
      <c r="S1536" s="15">
        <v>42251.67432870371</v>
      </c>
      <c r="T1536" s="16">
        <f t="shared" si="23"/>
        <v>42221.67432870371</v>
      </c>
    </row>
    <row r="1537" spans="1:20" ht="15" customHeight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v>1.3242499999999999</v>
      </c>
      <c r="G1537" t="s">
        <v>8218</v>
      </c>
      <c r="H1537" s="8">
        <v>48.154545454545456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t="s">
        <v>8342</v>
      </c>
      <c r="R1537" s="15" t="s">
        <v>8343</v>
      </c>
      <c r="S1537" s="15">
        <v>42513.916666666672</v>
      </c>
      <c r="T1537" s="16">
        <f t="shared" si="23"/>
        <v>42484.829062500001</v>
      </c>
    </row>
    <row r="1538" spans="1:20" ht="15" customHeight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v>2.5030841666666666</v>
      </c>
      <c r="G1538" t="s">
        <v>8218</v>
      </c>
      <c r="H1538" s="8">
        <v>66.015406593406595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t="s">
        <v>8342</v>
      </c>
      <c r="R1538" s="15" t="s">
        <v>8343</v>
      </c>
      <c r="S1538" s="15">
        <v>42243.802199074074</v>
      </c>
      <c r="T1538" s="16">
        <f t="shared" si="23"/>
        <v>42213.802199074074</v>
      </c>
    </row>
    <row r="1539" spans="1:20" ht="15" customHeight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v>1.7989999999999999</v>
      </c>
      <c r="G1539" t="s">
        <v>8218</v>
      </c>
      <c r="H1539" s="8">
        <v>96.375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t="s">
        <v>8342</v>
      </c>
      <c r="R1539" s="15" t="s">
        <v>8343</v>
      </c>
      <c r="S1539" s="15">
        <v>42588.75</v>
      </c>
      <c r="T1539" s="16">
        <f t="shared" ref="T1539:T1602" si="24">(((L1539/60)/60)/24)+DATE(1970,1,1)</f>
        <v>42552.315127314811</v>
      </c>
    </row>
    <row r="1540" spans="1:20" ht="15" customHeight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v>1.0262857142857142</v>
      </c>
      <c r="G1540" t="s">
        <v>8218</v>
      </c>
      <c r="H1540" s="8">
        <v>156.17391304347825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t="s">
        <v>8342</v>
      </c>
      <c r="R1540" s="15" t="s">
        <v>8343</v>
      </c>
      <c r="S1540" s="15">
        <v>42026.782060185185</v>
      </c>
      <c r="T1540" s="16">
        <f t="shared" si="24"/>
        <v>41981.782060185185</v>
      </c>
    </row>
    <row r="1541" spans="1:20" ht="15" customHeight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v>1.359861</v>
      </c>
      <c r="G1541" t="s">
        <v>8218</v>
      </c>
      <c r="H1541" s="8">
        <v>95.764859154929582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t="s">
        <v>8342</v>
      </c>
      <c r="R1541" s="15" t="s">
        <v>8343</v>
      </c>
      <c r="S1541" s="15">
        <v>42738.919201388882</v>
      </c>
      <c r="T1541" s="16">
        <f t="shared" si="24"/>
        <v>42705.919201388882</v>
      </c>
    </row>
    <row r="1542" spans="1:20" ht="15" customHeight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v>1.1786666666666668</v>
      </c>
      <c r="G1542" t="s">
        <v>8218</v>
      </c>
      <c r="H1542" s="8">
        <v>180.40816326530611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t="s">
        <v>8342</v>
      </c>
      <c r="R1542" s="15" t="s">
        <v>8343</v>
      </c>
      <c r="S1542" s="15">
        <v>41969.052083333328</v>
      </c>
      <c r="T1542" s="16">
        <f t="shared" si="24"/>
        <v>41939.00712962963</v>
      </c>
    </row>
    <row r="1543" spans="1:20" ht="15" customHeight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v>3.3333333333333332E-4</v>
      </c>
      <c r="G1543" t="s">
        <v>8220</v>
      </c>
      <c r="H1543" s="8">
        <v>3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t="s">
        <v>8342</v>
      </c>
      <c r="R1543" s="15" t="s">
        <v>8347</v>
      </c>
      <c r="S1543" s="15">
        <v>42004.712245370371</v>
      </c>
      <c r="T1543" s="16">
        <f t="shared" si="24"/>
        <v>41974.712245370371</v>
      </c>
    </row>
    <row r="1544" spans="1:20" ht="15" customHeight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v>0.04</v>
      </c>
      <c r="G1544" t="s">
        <v>8220</v>
      </c>
      <c r="H1544" s="8">
        <v>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t="s">
        <v>8342</v>
      </c>
      <c r="R1544" s="15" t="s">
        <v>8347</v>
      </c>
      <c r="S1544" s="15">
        <v>42185.996527777781</v>
      </c>
      <c r="T1544" s="16">
        <f t="shared" si="24"/>
        <v>42170.996527777781</v>
      </c>
    </row>
    <row r="1545" spans="1:20" ht="15" customHeight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v>4.4444444444444444E-3</v>
      </c>
      <c r="G1545" t="s">
        <v>8220</v>
      </c>
      <c r="H1545" s="8">
        <v>10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t="s">
        <v>8342</v>
      </c>
      <c r="R1545" s="15" t="s">
        <v>8347</v>
      </c>
      <c r="S1545" s="15">
        <v>41965.551319444443</v>
      </c>
      <c r="T1545" s="16">
        <f t="shared" si="24"/>
        <v>41935.509652777779</v>
      </c>
    </row>
    <row r="1546" spans="1:20" ht="15" customHeight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v>0</v>
      </c>
      <c r="G1546" t="s">
        <v>8220</v>
      </c>
      <c r="H1546" s="8" t="e">
        <v>#DIV/0!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t="s">
        <v>8342</v>
      </c>
      <c r="R1546" s="15" t="s">
        <v>8347</v>
      </c>
      <c r="S1546" s="15">
        <v>42095.012499999997</v>
      </c>
      <c r="T1546" s="16">
        <f t="shared" si="24"/>
        <v>42053.051203703704</v>
      </c>
    </row>
    <row r="1547" spans="1:20" ht="15" customHeight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v>3.3333333333333332E-4</v>
      </c>
      <c r="G1547" t="s">
        <v>8220</v>
      </c>
      <c r="H1547" s="8">
        <v>1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t="s">
        <v>8342</v>
      </c>
      <c r="R1547" s="15" t="s">
        <v>8347</v>
      </c>
      <c r="S1547" s="15">
        <v>42065.886111111111</v>
      </c>
      <c r="T1547" s="16">
        <f t="shared" si="24"/>
        <v>42031.884652777779</v>
      </c>
    </row>
    <row r="1548" spans="1:20" ht="15" customHeight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v>0.28899999999999998</v>
      </c>
      <c r="G1548" t="s">
        <v>8220</v>
      </c>
      <c r="H1548" s="8">
        <v>26.272727272727273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t="s">
        <v>8342</v>
      </c>
      <c r="R1548" s="15" t="s">
        <v>8347</v>
      </c>
      <c r="S1548" s="15">
        <v>41899.212951388887</v>
      </c>
      <c r="T1548" s="16">
        <f t="shared" si="24"/>
        <v>41839.212951388887</v>
      </c>
    </row>
    <row r="1549" spans="1:20" ht="15" customHeight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v>0</v>
      </c>
      <c r="G1549" t="s">
        <v>8220</v>
      </c>
      <c r="H1549" s="8" t="e">
        <v>#DIV/0!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t="s">
        <v>8342</v>
      </c>
      <c r="R1549" s="15" t="s">
        <v>8347</v>
      </c>
      <c r="S1549" s="15">
        <v>42789.426875000005</v>
      </c>
      <c r="T1549" s="16">
        <f t="shared" si="24"/>
        <v>42782.426875000005</v>
      </c>
    </row>
    <row r="1550" spans="1:20" ht="15" customHeight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v>8.5714285714285715E-2</v>
      </c>
      <c r="G1550" t="s">
        <v>8220</v>
      </c>
      <c r="H1550" s="8">
        <v>60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t="s">
        <v>8342</v>
      </c>
      <c r="R1550" s="15" t="s">
        <v>8347</v>
      </c>
      <c r="S1550" s="15">
        <v>42316.923842592587</v>
      </c>
      <c r="T1550" s="16">
        <f t="shared" si="24"/>
        <v>42286.88217592593</v>
      </c>
    </row>
    <row r="1551" spans="1:20" ht="15" customHeight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v>0.34</v>
      </c>
      <c r="G1551" t="s">
        <v>8220</v>
      </c>
      <c r="H1551" s="8">
        <v>28.333333333333332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t="s">
        <v>8342</v>
      </c>
      <c r="R1551" s="15" t="s">
        <v>8347</v>
      </c>
      <c r="S1551" s="15">
        <v>42311.177766203706</v>
      </c>
      <c r="T1551" s="16">
        <f t="shared" si="24"/>
        <v>42281.136099537034</v>
      </c>
    </row>
    <row r="1552" spans="1:20" ht="15" customHeight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v>0.13466666666666666</v>
      </c>
      <c r="G1552" t="s">
        <v>8220</v>
      </c>
      <c r="H1552" s="8">
        <v>14.428571428571429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t="s">
        <v>8342</v>
      </c>
      <c r="R1552" s="15" t="s">
        <v>8347</v>
      </c>
      <c r="S1552" s="15">
        <v>42502.449467592596</v>
      </c>
      <c r="T1552" s="16">
        <f t="shared" si="24"/>
        <v>42472.449467592596</v>
      </c>
    </row>
    <row r="1553" spans="1:20" ht="15" customHeight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v>0</v>
      </c>
      <c r="G1553" t="s">
        <v>8220</v>
      </c>
      <c r="H1553" s="8" t="e">
        <v>#DIV/0!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t="s">
        <v>8342</v>
      </c>
      <c r="R1553" s="15" t="s">
        <v>8347</v>
      </c>
      <c r="S1553" s="15">
        <v>42151.824525462958</v>
      </c>
      <c r="T1553" s="16">
        <f t="shared" si="24"/>
        <v>42121.824525462958</v>
      </c>
    </row>
    <row r="1554" spans="1:20" ht="15" customHeight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v>0.49186046511627907</v>
      </c>
      <c r="G1554" t="s">
        <v>8220</v>
      </c>
      <c r="H1554" s="8">
        <v>132.1875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t="s">
        <v>8342</v>
      </c>
      <c r="R1554" s="15" t="s">
        <v>8347</v>
      </c>
      <c r="S1554" s="15">
        <v>41913.165972222225</v>
      </c>
      <c r="T1554" s="16">
        <f t="shared" si="24"/>
        <v>41892.688750000001</v>
      </c>
    </row>
    <row r="1555" spans="1:20" ht="15" customHeight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v>0</v>
      </c>
      <c r="G1555" t="s">
        <v>8220</v>
      </c>
      <c r="H1555" s="8" t="e">
        <v>#DIV/0!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t="s">
        <v>8342</v>
      </c>
      <c r="R1555" s="15" t="s">
        <v>8347</v>
      </c>
      <c r="S1555" s="15">
        <v>42249.282951388886</v>
      </c>
      <c r="T1555" s="16">
        <f t="shared" si="24"/>
        <v>42219.282951388886</v>
      </c>
    </row>
    <row r="1556" spans="1:20" ht="15" customHeight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v>0</v>
      </c>
      <c r="G1556" t="s">
        <v>8220</v>
      </c>
      <c r="H1556" s="8" t="e">
        <v>#DIV/0!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t="s">
        <v>8342</v>
      </c>
      <c r="R1556" s="15" t="s">
        <v>8347</v>
      </c>
      <c r="S1556" s="15">
        <v>42218.252199074079</v>
      </c>
      <c r="T1556" s="16">
        <f t="shared" si="24"/>
        <v>42188.252199074079</v>
      </c>
    </row>
    <row r="1557" spans="1:20" ht="15" customHeight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v>0</v>
      </c>
      <c r="G1557" t="s">
        <v>8220</v>
      </c>
      <c r="H1557" s="8" t="e">
        <v>#DIV/0!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t="s">
        <v>8342</v>
      </c>
      <c r="R1557" s="15" t="s">
        <v>8347</v>
      </c>
      <c r="S1557" s="15">
        <v>42264.708333333328</v>
      </c>
      <c r="T1557" s="16">
        <f t="shared" si="24"/>
        <v>42241.613796296297</v>
      </c>
    </row>
    <row r="1558" spans="1:20" ht="15" customHeight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v>0.45133333333333331</v>
      </c>
      <c r="G1558" t="s">
        <v>8220</v>
      </c>
      <c r="H1558" s="8">
        <v>56.416666666666664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t="s">
        <v>8342</v>
      </c>
      <c r="R1558" s="15" t="s">
        <v>8347</v>
      </c>
      <c r="S1558" s="15">
        <v>42555.153055555551</v>
      </c>
      <c r="T1558" s="16">
        <f t="shared" si="24"/>
        <v>42525.153055555551</v>
      </c>
    </row>
    <row r="1559" spans="1:20" ht="15" customHeight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v>0.04</v>
      </c>
      <c r="G1559" t="s">
        <v>8220</v>
      </c>
      <c r="H1559" s="8">
        <v>100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t="s">
        <v>8342</v>
      </c>
      <c r="R1559" s="15" t="s">
        <v>8347</v>
      </c>
      <c r="S1559" s="15">
        <v>41902.65315972222</v>
      </c>
      <c r="T1559" s="16">
        <f t="shared" si="24"/>
        <v>41871.65315972222</v>
      </c>
    </row>
    <row r="1560" spans="1:20" ht="15" customHeight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v>4.6666666666666669E-2</v>
      </c>
      <c r="G1560" t="s">
        <v>8220</v>
      </c>
      <c r="H1560" s="8">
        <v>11.666666666666666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t="s">
        <v>8342</v>
      </c>
      <c r="R1560" s="15" t="s">
        <v>8347</v>
      </c>
      <c r="S1560" s="15">
        <v>42244.508333333331</v>
      </c>
      <c r="T1560" s="16">
        <f t="shared" si="24"/>
        <v>42185.397673611107</v>
      </c>
    </row>
    <row r="1561" spans="1:20" ht="15" customHeight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v>3.3333333333333335E-3</v>
      </c>
      <c r="G1561" t="s">
        <v>8220</v>
      </c>
      <c r="H1561" s="8">
        <v>50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t="s">
        <v>8342</v>
      </c>
      <c r="R1561" s="15" t="s">
        <v>8347</v>
      </c>
      <c r="S1561" s="15">
        <v>42123.05322916666</v>
      </c>
      <c r="T1561" s="16">
        <f t="shared" si="24"/>
        <v>42108.05322916666</v>
      </c>
    </row>
    <row r="1562" spans="1:20" ht="15" customHeight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v>3.7600000000000001E-2</v>
      </c>
      <c r="G1562" t="s">
        <v>8220</v>
      </c>
      <c r="H1562" s="8">
        <v>23.5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t="s">
        <v>8342</v>
      </c>
      <c r="R1562" s="15" t="s">
        <v>8347</v>
      </c>
      <c r="S1562" s="15">
        <v>41956.062418981484</v>
      </c>
      <c r="T1562" s="16">
        <f t="shared" si="24"/>
        <v>41936.020752314813</v>
      </c>
    </row>
    <row r="1563" spans="1:20" ht="15" customHeight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v>6.7000000000000002E-3</v>
      </c>
      <c r="G1563" t="s">
        <v>8219</v>
      </c>
      <c r="H1563" s="8">
        <v>67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t="s">
        <v>8326</v>
      </c>
      <c r="R1563" s="15" t="s">
        <v>8348</v>
      </c>
      <c r="S1563" s="15">
        <v>41585.083368055559</v>
      </c>
      <c r="T1563" s="16">
        <f t="shared" si="24"/>
        <v>41555.041701388887</v>
      </c>
    </row>
    <row r="1564" spans="1:20" ht="15" customHeight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v>0</v>
      </c>
      <c r="G1564" t="s">
        <v>8219</v>
      </c>
      <c r="H1564" s="8" t="e">
        <v>#DIV/0!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t="s">
        <v>8326</v>
      </c>
      <c r="R1564" s="15" t="s">
        <v>8348</v>
      </c>
      <c r="S1564" s="15">
        <v>40149.034722222219</v>
      </c>
      <c r="T1564" s="16">
        <f t="shared" si="24"/>
        <v>40079.566157407404</v>
      </c>
    </row>
    <row r="1565" spans="1:20" ht="15" customHeight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v>1.4166666666666666E-2</v>
      </c>
      <c r="G1565" t="s">
        <v>8219</v>
      </c>
      <c r="H1565" s="8">
        <v>42.5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t="s">
        <v>8326</v>
      </c>
      <c r="R1565" s="15" t="s">
        <v>8348</v>
      </c>
      <c r="S1565" s="15">
        <v>41712.700821759259</v>
      </c>
      <c r="T1565" s="16">
        <f t="shared" si="24"/>
        <v>41652.742488425924</v>
      </c>
    </row>
    <row r="1566" spans="1:20" ht="15" customHeight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v>1E-3</v>
      </c>
      <c r="G1566" t="s">
        <v>8219</v>
      </c>
      <c r="H1566" s="8">
        <v>10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t="s">
        <v>8326</v>
      </c>
      <c r="R1566" s="15" t="s">
        <v>8348</v>
      </c>
      <c r="S1566" s="15">
        <v>42152.836805555555</v>
      </c>
      <c r="T1566" s="16">
        <f t="shared" si="24"/>
        <v>42121.367002314815</v>
      </c>
    </row>
    <row r="1567" spans="1:20" ht="15" customHeight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v>2.5000000000000001E-2</v>
      </c>
      <c r="G1567" t="s">
        <v>8219</v>
      </c>
      <c r="H1567" s="8">
        <v>100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t="s">
        <v>8326</v>
      </c>
      <c r="R1567" s="15" t="s">
        <v>8348</v>
      </c>
      <c r="S1567" s="15">
        <v>40702.729872685188</v>
      </c>
      <c r="T1567" s="16">
        <f t="shared" si="24"/>
        <v>40672.729872685188</v>
      </c>
    </row>
    <row r="1568" spans="1:20" ht="15" customHeight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v>0.21249999999999999</v>
      </c>
      <c r="G1568" t="s">
        <v>8219</v>
      </c>
      <c r="H1568" s="8">
        <v>108.05084745762711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t="s">
        <v>8326</v>
      </c>
      <c r="R1568" s="15" t="s">
        <v>8348</v>
      </c>
      <c r="S1568" s="15">
        <v>42578.916666666672</v>
      </c>
      <c r="T1568" s="16">
        <f t="shared" si="24"/>
        <v>42549.916712962964</v>
      </c>
    </row>
    <row r="1569" spans="1:20" ht="15" customHeight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v>4.1176470588235294E-2</v>
      </c>
      <c r="G1569" t="s">
        <v>8219</v>
      </c>
      <c r="H1569" s="8">
        <v>26.923076923076923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t="s">
        <v>8326</v>
      </c>
      <c r="R1569" s="15" t="s">
        <v>8348</v>
      </c>
      <c r="S1569" s="15">
        <v>41687</v>
      </c>
      <c r="T1569" s="16">
        <f t="shared" si="24"/>
        <v>41671.936863425923</v>
      </c>
    </row>
    <row r="1570" spans="1:20" ht="15" customHeight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v>0.13639999999999999</v>
      </c>
      <c r="G1570" t="s">
        <v>8219</v>
      </c>
      <c r="H1570" s="8">
        <v>155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t="s">
        <v>8326</v>
      </c>
      <c r="R1570" s="15" t="s">
        <v>8348</v>
      </c>
      <c r="S1570" s="15">
        <v>41997.062326388885</v>
      </c>
      <c r="T1570" s="16">
        <f t="shared" si="24"/>
        <v>41962.062326388885</v>
      </c>
    </row>
    <row r="1571" spans="1:20" ht="15" customHeight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v>0</v>
      </c>
      <c r="G1571" t="s">
        <v>8219</v>
      </c>
      <c r="H1571" s="8" t="e">
        <v>#DIV/0!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t="s">
        <v>8326</v>
      </c>
      <c r="R1571" s="15" t="s">
        <v>8348</v>
      </c>
      <c r="S1571" s="15">
        <v>41419.679560185185</v>
      </c>
      <c r="T1571" s="16">
        <f t="shared" si="24"/>
        <v>41389.679560185185</v>
      </c>
    </row>
    <row r="1572" spans="1:20" ht="15" customHeight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v>0.41399999999999998</v>
      </c>
      <c r="G1572" t="s">
        <v>8219</v>
      </c>
      <c r="H1572" s="8">
        <v>47.769230769230766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t="s">
        <v>8326</v>
      </c>
      <c r="R1572" s="15" t="s">
        <v>8348</v>
      </c>
      <c r="S1572" s="15">
        <v>42468.771782407406</v>
      </c>
      <c r="T1572" s="16">
        <f t="shared" si="24"/>
        <v>42438.813449074078</v>
      </c>
    </row>
    <row r="1573" spans="1:20" ht="15" customHeight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v>6.6115702479338841E-3</v>
      </c>
      <c r="G1573" t="s">
        <v>8219</v>
      </c>
      <c r="H1573" s="8">
        <v>20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t="s">
        <v>8326</v>
      </c>
      <c r="R1573" s="15" t="s">
        <v>8348</v>
      </c>
      <c r="S1573" s="15">
        <v>42174.769479166673</v>
      </c>
      <c r="T1573" s="16">
        <f t="shared" si="24"/>
        <v>42144.769479166673</v>
      </c>
    </row>
    <row r="1574" spans="1:20" ht="15" customHeight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v>0.05</v>
      </c>
      <c r="G1574" t="s">
        <v>8219</v>
      </c>
      <c r="H1574" s="8">
        <v>41.666666666666664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t="s">
        <v>8326</v>
      </c>
      <c r="R1574" s="15" t="s">
        <v>8348</v>
      </c>
      <c r="S1574" s="15">
        <v>42428.999305555553</v>
      </c>
      <c r="T1574" s="16">
        <f t="shared" si="24"/>
        <v>42404.033090277779</v>
      </c>
    </row>
    <row r="1575" spans="1:20" ht="15" customHeight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v>2.4777777777777777E-2</v>
      </c>
      <c r="G1575" t="s">
        <v>8219</v>
      </c>
      <c r="H1575" s="8">
        <v>74.333333333333329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t="s">
        <v>8326</v>
      </c>
      <c r="R1575" s="15" t="s">
        <v>8348</v>
      </c>
      <c r="S1575" s="15">
        <v>42826.165972222225</v>
      </c>
      <c r="T1575" s="16">
        <f t="shared" si="24"/>
        <v>42786.000023148154</v>
      </c>
    </row>
    <row r="1576" spans="1:20" ht="15" customHeight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v>5.0599999999999999E-2</v>
      </c>
      <c r="G1576" t="s">
        <v>8219</v>
      </c>
      <c r="H1576" s="8">
        <v>84.333333333333329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t="s">
        <v>8326</v>
      </c>
      <c r="R1576" s="15" t="s">
        <v>8348</v>
      </c>
      <c r="S1576" s="15">
        <v>42052.927418981482</v>
      </c>
      <c r="T1576" s="16">
        <f t="shared" si="24"/>
        <v>42017.927418981482</v>
      </c>
    </row>
    <row r="1577" spans="1:20" ht="15" customHeight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v>0.2291</v>
      </c>
      <c r="G1577" t="s">
        <v>8219</v>
      </c>
      <c r="H1577" s="8">
        <v>65.457142857142856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t="s">
        <v>8326</v>
      </c>
      <c r="R1577" s="15" t="s">
        <v>8348</v>
      </c>
      <c r="S1577" s="15">
        <v>41829.524259259262</v>
      </c>
      <c r="T1577" s="16">
        <f t="shared" si="24"/>
        <v>41799.524259259262</v>
      </c>
    </row>
    <row r="1578" spans="1:20" ht="15" customHeight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v>0.13</v>
      </c>
      <c r="G1578" t="s">
        <v>8219</v>
      </c>
      <c r="H1578" s="8">
        <v>65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t="s">
        <v>8326</v>
      </c>
      <c r="R1578" s="15" t="s">
        <v>8348</v>
      </c>
      <c r="S1578" s="15">
        <v>42185.879259259258</v>
      </c>
      <c r="T1578" s="16">
        <f t="shared" si="24"/>
        <v>42140.879259259258</v>
      </c>
    </row>
    <row r="1579" spans="1:20" ht="15" customHeight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v>5.4999999999999997E-3</v>
      </c>
      <c r="G1579" t="s">
        <v>8219</v>
      </c>
      <c r="H1579" s="8">
        <v>27.5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t="s">
        <v>8326</v>
      </c>
      <c r="R1579" s="15" t="s">
        <v>8348</v>
      </c>
      <c r="S1579" s="15">
        <v>41114.847777777781</v>
      </c>
      <c r="T1579" s="16">
        <f t="shared" si="24"/>
        <v>41054.847777777781</v>
      </c>
    </row>
    <row r="1580" spans="1:20" ht="15" customHeight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v>0.10806536636794939</v>
      </c>
      <c r="G1580" t="s">
        <v>8219</v>
      </c>
      <c r="H1580" s="8">
        <v>51.25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t="s">
        <v>8326</v>
      </c>
      <c r="R1580" s="15" t="s">
        <v>8348</v>
      </c>
      <c r="S1580" s="15">
        <v>40423.083333333336</v>
      </c>
      <c r="T1580" s="16">
        <f t="shared" si="24"/>
        <v>40399.065868055557</v>
      </c>
    </row>
    <row r="1581" spans="1:20" ht="15" customHeight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v>8.4008400840084006E-3</v>
      </c>
      <c r="G1581" t="s">
        <v>8219</v>
      </c>
      <c r="H1581" s="8">
        <v>14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t="s">
        <v>8326</v>
      </c>
      <c r="R1581" s="15" t="s">
        <v>8348</v>
      </c>
      <c r="S1581" s="15">
        <v>41514.996423611112</v>
      </c>
      <c r="T1581" s="16">
        <f t="shared" si="24"/>
        <v>41481.996423611112</v>
      </c>
    </row>
    <row r="1582" spans="1:20" ht="15" customHeight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v>0</v>
      </c>
      <c r="G1582" t="s">
        <v>8219</v>
      </c>
      <c r="H1582" s="8" t="e">
        <v>#DIV/0!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t="s">
        <v>8326</v>
      </c>
      <c r="R1582" s="15" t="s">
        <v>8348</v>
      </c>
      <c r="S1582" s="15">
        <v>41050.050069444449</v>
      </c>
      <c r="T1582" s="16">
        <f t="shared" si="24"/>
        <v>40990.050069444449</v>
      </c>
    </row>
    <row r="1583" spans="1:20" ht="15" customHeight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v>5.0000000000000001E-3</v>
      </c>
      <c r="G1583" t="s">
        <v>8220</v>
      </c>
      <c r="H1583" s="8">
        <v>5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t="s">
        <v>8342</v>
      </c>
      <c r="R1583" s="15" t="s">
        <v>8349</v>
      </c>
      <c r="S1583" s="15">
        <v>42357.448958333334</v>
      </c>
      <c r="T1583" s="16">
        <f t="shared" si="24"/>
        <v>42325.448958333334</v>
      </c>
    </row>
    <row r="1584" spans="1:20" ht="15" customHeight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v>9.2999999999999999E-2</v>
      </c>
      <c r="G1584" t="s">
        <v>8220</v>
      </c>
      <c r="H1584" s="8">
        <v>31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t="s">
        <v>8342</v>
      </c>
      <c r="R1584" s="15" t="s">
        <v>8349</v>
      </c>
      <c r="S1584" s="15">
        <v>42303.888888888891</v>
      </c>
      <c r="T1584" s="16">
        <f t="shared" si="24"/>
        <v>42246.789965277778</v>
      </c>
    </row>
    <row r="1585" spans="1:20" ht="15" customHeight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v>7.5000000000000002E-4</v>
      </c>
      <c r="G1585" t="s">
        <v>8220</v>
      </c>
      <c r="H1585" s="8">
        <v>15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t="s">
        <v>8342</v>
      </c>
      <c r="R1585" s="15" t="s">
        <v>8349</v>
      </c>
      <c r="S1585" s="15">
        <v>41907.904988425929</v>
      </c>
      <c r="T1585" s="16">
        <f t="shared" si="24"/>
        <v>41877.904988425929</v>
      </c>
    </row>
    <row r="1586" spans="1:20" ht="15" customHeight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v>0</v>
      </c>
      <c r="G1586" t="s">
        <v>8220</v>
      </c>
      <c r="H1586" s="8" t="e">
        <v>#DIV/0!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t="s">
        <v>8342</v>
      </c>
      <c r="R1586" s="15" t="s">
        <v>8349</v>
      </c>
      <c r="S1586" s="15">
        <v>41789.649317129632</v>
      </c>
      <c r="T1586" s="16">
        <f t="shared" si="24"/>
        <v>41779.649317129632</v>
      </c>
    </row>
    <row r="1587" spans="1:20" ht="15" customHeight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v>0.79</v>
      </c>
      <c r="G1587" t="s">
        <v>8220</v>
      </c>
      <c r="H1587" s="8">
        <v>131.66666666666666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t="s">
        <v>8342</v>
      </c>
      <c r="R1587" s="15" t="s">
        <v>8349</v>
      </c>
      <c r="S1587" s="15">
        <v>42729.458333333328</v>
      </c>
      <c r="T1587" s="16">
        <f t="shared" si="24"/>
        <v>42707.895462962959</v>
      </c>
    </row>
    <row r="1588" spans="1:20" ht="15" customHeight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v>0</v>
      </c>
      <c r="G1588" t="s">
        <v>8220</v>
      </c>
      <c r="H1588" s="8" t="e">
        <v>#DIV/0!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t="s">
        <v>8342</v>
      </c>
      <c r="R1588" s="15" t="s">
        <v>8349</v>
      </c>
      <c r="S1588" s="15">
        <v>42099.062754629631</v>
      </c>
      <c r="T1588" s="16">
        <f t="shared" si="24"/>
        <v>42069.104421296302</v>
      </c>
    </row>
    <row r="1589" spans="1:20" ht="15" customHeight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v>1.3333333333333334E-4</v>
      </c>
      <c r="G1589" t="s">
        <v>8220</v>
      </c>
      <c r="H1589" s="8">
        <v>1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t="s">
        <v>8342</v>
      </c>
      <c r="R1589" s="15" t="s">
        <v>8349</v>
      </c>
      <c r="S1589" s="15">
        <v>41986.950983796298</v>
      </c>
      <c r="T1589" s="16">
        <f t="shared" si="24"/>
        <v>41956.950983796298</v>
      </c>
    </row>
    <row r="1590" spans="1:20" ht="15" customHeight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v>0</v>
      </c>
      <c r="G1590" t="s">
        <v>8220</v>
      </c>
      <c r="H1590" s="8" t="e">
        <v>#DIV/0!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t="s">
        <v>8342</v>
      </c>
      <c r="R1590" s="15" t="s">
        <v>8349</v>
      </c>
      <c r="S1590" s="15">
        <v>42035.841666666667</v>
      </c>
      <c r="T1590" s="16">
        <f t="shared" si="24"/>
        <v>42005.24998842593</v>
      </c>
    </row>
    <row r="1591" spans="1:20" ht="15" customHeight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v>0</v>
      </c>
      <c r="G1591" t="s">
        <v>8220</v>
      </c>
      <c r="H1591" s="8" t="e">
        <v>#DIV/0!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t="s">
        <v>8342</v>
      </c>
      <c r="R1591" s="15" t="s">
        <v>8349</v>
      </c>
      <c r="S1591" s="15">
        <v>42286.984791666662</v>
      </c>
      <c r="T1591" s="16">
        <f t="shared" si="24"/>
        <v>42256.984791666662</v>
      </c>
    </row>
    <row r="1592" spans="1:20" ht="15" customHeight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v>1.7000000000000001E-2</v>
      </c>
      <c r="G1592" t="s">
        <v>8220</v>
      </c>
      <c r="H1592" s="8">
        <v>510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t="s">
        <v>8342</v>
      </c>
      <c r="R1592" s="15" t="s">
        <v>8349</v>
      </c>
      <c r="S1592" s="15">
        <v>42270.857222222221</v>
      </c>
      <c r="T1592" s="16">
        <f t="shared" si="24"/>
        <v>42240.857222222221</v>
      </c>
    </row>
    <row r="1593" spans="1:20" ht="15" customHeight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v>0.29228571428571426</v>
      </c>
      <c r="G1593" t="s">
        <v>8220</v>
      </c>
      <c r="H1593" s="8">
        <v>44.478260869565219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t="s">
        <v>8342</v>
      </c>
      <c r="R1593" s="15" t="s">
        <v>8349</v>
      </c>
      <c r="S1593" s="15">
        <v>42463.68450231482</v>
      </c>
      <c r="T1593" s="16">
        <f t="shared" si="24"/>
        <v>42433.726168981477</v>
      </c>
    </row>
    <row r="1594" spans="1:20" ht="15" customHeight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v>0</v>
      </c>
      <c r="G1594" t="s">
        <v>8220</v>
      </c>
      <c r="H1594" s="8" t="e">
        <v>#DIV/0!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t="s">
        <v>8342</v>
      </c>
      <c r="R1594" s="15" t="s">
        <v>8349</v>
      </c>
      <c r="S1594" s="15">
        <v>42091.031076388885</v>
      </c>
      <c r="T1594" s="16">
        <f t="shared" si="24"/>
        <v>42046.072743055556</v>
      </c>
    </row>
    <row r="1595" spans="1:20" ht="15" customHeight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v>1.3636363636363637E-4</v>
      </c>
      <c r="G1595" t="s">
        <v>8220</v>
      </c>
      <c r="H1595" s="8">
        <v>1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t="s">
        <v>8342</v>
      </c>
      <c r="R1595" s="15" t="s">
        <v>8349</v>
      </c>
      <c r="S1595" s="15">
        <v>42063.845543981486</v>
      </c>
      <c r="T1595" s="16">
        <f t="shared" si="24"/>
        <v>42033.845543981486</v>
      </c>
    </row>
    <row r="1596" spans="1:20" ht="15" customHeight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v>0.20499999999999999</v>
      </c>
      <c r="G1596" t="s">
        <v>8220</v>
      </c>
      <c r="H1596" s="8">
        <v>20.5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t="s">
        <v>8342</v>
      </c>
      <c r="R1596" s="15" t="s">
        <v>8349</v>
      </c>
      <c r="S1596" s="15">
        <v>42505.681249999994</v>
      </c>
      <c r="T1596" s="16">
        <f t="shared" si="24"/>
        <v>42445.712754629625</v>
      </c>
    </row>
    <row r="1597" spans="1:20" ht="15" customHeight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v>2.8E-3</v>
      </c>
      <c r="G1597" t="s">
        <v>8220</v>
      </c>
      <c r="H1597" s="8">
        <v>40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t="s">
        <v>8342</v>
      </c>
      <c r="R1597" s="15" t="s">
        <v>8349</v>
      </c>
      <c r="S1597" s="15">
        <v>41808.842361111114</v>
      </c>
      <c r="T1597" s="16">
        <f t="shared" si="24"/>
        <v>41780.050092592595</v>
      </c>
    </row>
    <row r="1598" spans="1:20" ht="15" customHeight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v>2.3076923076923078E-2</v>
      </c>
      <c r="G1598" t="s">
        <v>8220</v>
      </c>
      <c r="H1598" s="8">
        <v>25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t="s">
        <v>8342</v>
      </c>
      <c r="R1598" s="15" t="s">
        <v>8349</v>
      </c>
      <c r="S1598" s="15">
        <v>41986.471863425926</v>
      </c>
      <c r="T1598" s="16">
        <f t="shared" si="24"/>
        <v>41941.430196759262</v>
      </c>
    </row>
    <row r="1599" spans="1:20" ht="15" customHeight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v>0</v>
      </c>
      <c r="G1599" t="s">
        <v>8220</v>
      </c>
      <c r="H1599" s="8" t="e">
        <v>#DIV/0!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t="s">
        <v>8342</v>
      </c>
      <c r="R1599" s="15" t="s">
        <v>8349</v>
      </c>
      <c r="S1599" s="15">
        <v>42633.354131944448</v>
      </c>
      <c r="T1599" s="16">
        <f t="shared" si="24"/>
        <v>42603.354131944448</v>
      </c>
    </row>
    <row r="1600" spans="1:20" ht="15" customHeight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v>1.25E-3</v>
      </c>
      <c r="G1600" t="s">
        <v>8220</v>
      </c>
      <c r="H1600" s="8">
        <v>1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t="s">
        <v>8342</v>
      </c>
      <c r="R1600" s="15" t="s">
        <v>8349</v>
      </c>
      <c r="S1600" s="15">
        <v>42211.667337962965</v>
      </c>
      <c r="T1600" s="16">
        <f t="shared" si="24"/>
        <v>42151.667337962965</v>
      </c>
    </row>
    <row r="1601" spans="1:20" ht="15" customHeight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v>0</v>
      </c>
      <c r="G1601" t="s">
        <v>8220</v>
      </c>
      <c r="H1601" s="8" t="e">
        <v>#DIV/0!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t="s">
        <v>8342</v>
      </c>
      <c r="R1601" s="15" t="s">
        <v>8349</v>
      </c>
      <c r="S1601" s="15">
        <v>42468.497407407413</v>
      </c>
      <c r="T1601" s="16">
        <f t="shared" si="24"/>
        <v>42438.53907407407</v>
      </c>
    </row>
    <row r="1602" spans="1:20" ht="15" customHeight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v>7.3400000000000007E-2</v>
      </c>
      <c r="G1602" t="s">
        <v>8220</v>
      </c>
      <c r="H1602" s="8">
        <v>40.777777777777779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t="s">
        <v>8342</v>
      </c>
      <c r="R1602" s="15" t="s">
        <v>8349</v>
      </c>
      <c r="S1602" s="15">
        <v>41835.21597222222</v>
      </c>
      <c r="T1602" s="16">
        <f t="shared" si="24"/>
        <v>41791.057314814818</v>
      </c>
    </row>
    <row r="1603" spans="1:20" ht="15" customHeight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v>1.082492</v>
      </c>
      <c r="G1603" t="s">
        <v>8218</v>
      </c>
      <c r="H1603" s="8">
        <v>48.325535714285714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t="s">
        <v>8329</v>
      </c>
      <c r="R1603" s="15" t="s">
        <v>8330</v>
      </c>
      <c r="S1603" s="15">
        <v>40668.092974537038</v>
      </c>
      <c r="T1603" s="16">
        <f t="shared" ref="T1603:T1666" si="25">(((L1603/60)/60)/24)+DATE(1970,1,1)</f>
        <v>40638.092974537038</v>
      </c>
    </row>
    <row r="1604" spans="1:20" ht="15" customHeight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v>1.0016666666666667</v>
      </c>
      <c r="G1604" t="s">
        <v>8218</v>
      </c>
      <c r="H1604" s="8">
        <v>46.953125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t="s">
        <v>8329</v>
      </c>
      <c r="R1604" s="15" t="s">
        <v>8330</v>
      </c>
      <c r="S1604" s="15">
        <v>40830.958333333336</v>
      </c>
      <c r="T1604" s="16">
        <f t="shared" si="25"/>
        <v>40788.297650462962</v>
      </c>
    </row>
    <row r="1605" spans="1:20" ht="15" customHeight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v>1.0003299999999999</v>
      </c>
      <c r="G1605" t="s">
        <v>8218</v>
      </c>
      <c r="H1605" s="8">
        <v>66.688666666666663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t="s">
        <v>8329</v>
      </c>
      <c r="R1605" s="15" t="s">
        <v>8330</v>
      </c>
      <c r="S1605" s="15">
        <v>40936.169664351852</v>
      </c>
      <c r="T1605" s="16">
        <f t="shared" si="25"/>
        <v>40876.169664351852</v>
      </c>
    </row>
    <row r="1606" spans="1:20" ht="15" customHeight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v>1.2210714285714286</v>
      </c>
      <c r="G1606" t="s">
        <v>8218</v>
      </c>
      <c r="H1606" s="8">
        <v>48.842857142857142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t="s">
        <v>8329</v>
      </c>
      <c r="R1606" s="15" t="s">
        <v>8330</v>
      </c>
      <c r="S1606" s="15">
        <v>40985.80364583333</v>
      </c>
      <c r="T1606" s="16">
        <f t="shared" si="25"/>
        <v>40945.845312500001</v>
      </c>
    </row>
    <row r="1607" spans="1:20" ht="15" customHeight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v>1.0069333333333335</v>
      </c>
      <c r="G1607" t="s">
        <v>8218</v>
      </c>
      <c r="H1607" s="8">
        <v>137.30909090909091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t="s">
        <v>8329</v>
      </c>
      <c r="R1607" s="15" t="s">
        <v>8330</v>
      </c>
      <c r="S1607" s="15">
        <v>40756.291666666664</v>
      </c>
      <c r="T1607" s="16">
        <f t="shared" si="25"/>
        <v>40747.012881944444</v>
      </c>
    </row>
    <row r="1608" spans="1:20" ht="15" customHeight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v>1.01004125</v>
      </c>
      <c r="G1608" t="s">
        <v>8218</v>
      </c>
      <c r="H1608" s="8">
        <v>87.829673913043479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t="s">
        <v>8329</v>
      </c>
      <c r="R1608" s="15" t="s">
        <v>8330</v>
      </c>
      <c r="S1608" s="15">
        <v>40626.069884259261</v>
      </c>
      <c r="T1608" s="16">
        <f t="shared" si="25"/>
        <v>40536.111550925925</v>
      </c>
    </row>
    <row r="1609" spans="1:20" ht="15" customHeight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v>1.4511000000000001</v>
      </c>
      <c r="G1609" t="s">
        <v>8218</v>
      </c>
      <c r="H1609" s="8">
        <v>70.785365853658533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t="s">
        <v>8329</v>
      </c>
      <c r="R1609" s="15" t="s">
        <v>8330</v>
      </c>
      <c r="S1609" s="15">
        <v>41074.80846064815</v>
      </c>
      <c r="T1609" s="16">
        <f t="shared" si="25"/>
        <v>41053.80846064815</v>
      </c>
    </row>
    <row r="1610" spans="1:20" ht="15" customHeight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v>1.0125</v>
      </c>
      <c r="G1610" t="s">
        <v>8218</v>
      </c>
      <c r="H1610" s="8">
        <v>52.826086956521742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t="s">
        <v>8329</v>
      </c>
      <c r="R1610" s="15" t="s">
        <v>8330</v>
      </c>
      <c r="S1610" s="15">
        <v>41640.226388888892</v>
      </c>
      <c r="T1610" s="16">
        <f t="shared" si="25"/>
        <v>41607.83085648148</v>
      </c>
    </row>
    <row r="1611" spans="1:20" ht="15" customHeight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v>1.1833333333333333</v>
      </c>
      <c r="G1611" t="s">
        <v>8218</v>
      </c>
      <c r="H1611" s="8">
        <v>443.75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t="s">
        <v>8329</v>
      </c>
      <c r="R1611" s="15" t="s">
        <v>8330</v>
      </c>
      <c r="S1611" s="15">
        <v>40849.333333333336</v>
      </c>
      <c r="T1611" s="16">
        <f t="shared" si="25"/>
        <v>40796.001261574071</v>
      </c>
    </row>
    <row r="1612" spans="1:20" ht="15" customHeight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v>2.7185000000000001</v>
      </c>
      <c r="G1612" t="s">
        <v>8218</v>
      </c>
      <c r="H1612" s="8">
        <v>48.544642857142854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t="s">
        <v>8329</v>
      </c>
      <c r="R1612" s="15" t="s">
        <v>8330</v>
      </c>
      <c r="S1612" s="15">
        <v>41258.924884259257</v>
      </c>
      <c r="T1612" s="16">
        <f t="shared" si="25"/>
        <v>41228.924884259257</v>
      </c>
    </row>
    <row r="1613" spans="1:20" ht="15" customHeight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v>1.25125</v>
      </c>
      <c r="G1613" t="s">
        <v>8218</v>
      </c>
      <c r="H1613" s="8">
        <v>37.074074074074076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t="s">
        <v>8329</v>
      </c>
      <c r="R1613" s="15" t="s">
        <v>8330</v>
      </c>
      <c r="S1613" s="15">
        <v>41430.00037037037</v>
      </c>
      <c r="T1613" s="16">
        <f t="shared" si="25"/>
        <v>41409.00037037037</v>
      </c>
    </row>
    <row r="1614" spans="1:20" ht="15" customHeight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v>1.1000000000000001</v>
      </c>
      <c r="G1614" t="s">
        <v>8218</v>
      </c>
      <c r="H1614" s="8">
        <v>50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t="s">
        <v>8329</v>
      </c>
      <c r="R1614" s="15" t="s">
        <v>8330</v>
      </c>
      <c r="S1614" s="15">
        <v>41276.874814814815</v>
      </c>
      <c r="T1614" s="16">
        <f t="shared" si="25"/>
        <v>41246.874814814815</v>
      </c>
    </row>
    <row r="1615" spans="1:20" ht="15" customHeight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v>1.0149999999999999</v>
      </c>
      <c r="G1615" t="s">
        <v>8218</v>
      </c>
      <c r="H1615" s="8">
        <v>39.03846153846154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t="s">
        <v>8329</v>
      </c>
      <c r="R1615" s="15" t="s">
        <v>8330</v>
      </c>
      <c r="S1615" s="15">
        <v>41112.069467592592</v>
      </c>
      <c r="T1615" s="16">
        <f t="shared" si="25"/>
        <v>41082.069467592592</v>
      </c>
    </row>
    <row r="1616" spans="1:20" ht="15" customHeight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v>1.0269999999999999</v>
      </c>
      <c r="G1616" t="s">
        <v>8218</v>
      </c>
      <c r="H1616" s="8">
        <v>66.688311688311686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t="s">
        <v>8329</v>
      </c>
      <c r="R1616" s="15" t="s">
        <v>8330</v>
      </c>
      <c r="S1616" s="15">
        <v>41854.708333333336</v>
      </c>
      <c r="T1616" s="16">
        <f t="shared" si="25"/>
        <v>41794.981122685182</v>
      </c>
    </row>
    <row r="1617" spans="1:20" ht="15" customHeight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v>1.1412500000000001</v>
      </c>
      <c r="G1617" t="s">
        <v>8218</v>
      </c>
      <c r="H1617" s="8">
        <v>67.132352941176464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t="s">
        <v>8329</v>
      </c>
      <c r="R1617" s="15" t="s">
        <v>8330</v>
      </c>
      <c r="S1617" s="15">
        <v>40890.092546296299</v>
      </c>
      <c r="T1617" s="16">
        <f t="shared" si="25"/>
        <v>40845.050879629627</v>
      </c>
    </row>
    <row r="1618" spans="1:20" ht="15" customHeight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v>1.042</v>
      </c>
      <c r="G1618" t="s">
        <v>8218</v>
      </c>
      <c r="H1618" s="8">
        <v>66.369426751592357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t="s">
        <v>8329</v>
      </c>
      <c r="R1618" s="15" t="s">
        <v>8330</v>
      </c>
      <c r="S1618" s="15">
        <v>41235.916666666664</v>
      </c>
      <c r="T1618" s="16">
        <f t="shared" si="25"/>
        <v>41194.715520833335</v>
      </c>
    </row>
    <row r="1619" spans="1:20" ht="15" customHeight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v>1.4585714285714286</v>
      </c>
      <c r="G1619" t="s">
        <v>8218</v>
      </c>
      <c r="H1619" s="8">
        <v>64.620253164556956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t="s">
        <v>8329</v>
      </c>
      <c r="R1619" s="15" t="s">
        <v>8330</v>
      </c>
      <c r="S1619" s="15">
        <v>41579.791666666664</v>
      </c>
      <c r="T1619" s="16">
        <f t="shared" si="25"/>
        <v>41546.664212962962</v>
      </c>
    </row>
    <row r="1620" spans="1:20" ht="15" customHeight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v>1.0506666666666666</v>
      </c>
      <c r="G1620" t="s">
        <v>8218</v>
      </c>
      <c r="H1620" s="8">
        <v>58.370370370370374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t="s">
        <v>8329</v>
      </c>
      <c r="R1620" s="15" t="s">
        <v>8330</v>
      </c>
      <c r="S1620" s="15">
        <v>41341.654340277775</v>
      </c>
      <c r="T1620" s="16">
        <f t="shared" si="25"/>
        <v>41301.654340277775</v>
      </c>
    </row>
    <row r="1621" spans="1:20" ht="15" customHeight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v>1.3333333333333333</v>
      </c>
      <c r="G1621" t="s">
        <v>8218</v>
      </c>
      <c r="H1621" s="8">
        <v>86.956521739130437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t="s">
        <v>8329</v>
      </c>
      <c r="R1621" s="15" t="s">
        <v>8330</v>
      </c>
      <c r="S1621" s="15">
        <v>41897.18618055556</v>
      </c>
      <c r="T1621" s="16">
        <f t="shared" si="25"/>
        <v>41876.18618055556</v>
      </c>
    </row>
    <row r="1622" spans="1:20" ht="15" customHeight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v>1.1299999999999999</v>
      </c>
      <c r="G1622" t="s">
        <v>8218</v>
      </c>
      <c r="H1622" s="8">
        <v>66.470588235294116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t="s">
        <v>8329</v>
      </c>
      <c r="R1622" s="15" t="s">
        <v>8330</v>
      </c>
      <c r="S1622" s="15">
        <v>41328.339583333334</v>
      </c>
      <c r="T1622" s="16">
        <f t="shared" si="25"/>
        <v>41321.339583333334</v>
      </c>
    </row>
    <row r="1623" spans="1:20" ht="15" customHeight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v>1.212</v>
      </c>
      <c r="G1623" t="s">
        <v>8218</v>
      </c>
      <c r="H1623" s="8">
        <v>163.78378378378378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t="s">
        <v>8329</v>
      </c>
      <c r="R1623" s="15" t="s">
        <v>8330</v>
      </c>
      <c r="S1623" s="15">
        <v>41057.165972222225</v>
      </c>
      <c r="T1623" s="16">
        <f t="shared" si="25"/>
        <v>41003.60665509259</v>
      </c>
    </row>
    <row r="1624" spans="1:20" ht="15" customHeight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v>1.0172463768115942</v>
      </c>
      <c r="G1624" t="s">
        <v>8218</v>
      </c>
      <c r="H1624" s="8">
        <v>107.98461538461538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t="s">
        <v>8329</v>
      </c>
      <c r="R1624" s="15" t="s">
        <v>8330</v>
      </c>
      <c r="S1624" s="15">
        <v>41990.332638888889</v>
      </c>
      <c r="T1624" s="16">
        <f t="shared" si="25"/>
        <v>41950.29483796296</v>
      </c>
    </row>
    <row r="1625" spans="1:20" ht="15" customHeight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v>1.0106666666666666</v>
      </c>
      <c r="G1625" t="s">
        <v>8218</v>
      </c>
      <c r="H1625" s="8">
        <v>42.111111111111114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t="s">
        <v>8329</v>
      </c>
      <c r="R1625" s="15" t="s">
        <v>8330</v>
      </c>
      <c r="S1625" s="15">
        <v>41513.688530092593</v>
      </c>
      <c r="T1625" s="16">
        <f t="shared" si="25"/>
        <v>41453.688530092593</v>
      </c>
    </row>
    <row r="1626" spans="1:20" ht="15" customHeight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v>1.18</v>
      </c>
      <c r="G1626" t="s">
        <v>8218</v>
      </c>
      <c r="H1626" s="8">
        <v>47.2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t="s">
        <v>8329</v>
      </c>
      <c r="R1626" s="15" t="s">
        <v>8330</v>
      </c>
      <c r="S1626" s="15">
        <v>41283.367303240739</v>
      </c>
      <c r="T1626" s="16">
        <f t="shared" si="25"/>
        <v>41243.367303240739</v>
      </c>
    </row>
    <row r="1627" spans="1:20" ht="15" customHeight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v>1.5533333333333332</v>
      </c>
      <c r="G1627" t="s">
        <v>8218</v>
      </c>
      <c r="H1627" s="8">
        <v>112.01923076923077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t="s">
        <v>8329</v>
      </c>
      <c r="R1627" s="15" t="s">
        <v>8330</v>
      </c>
      <c r="S1627" s="15">
        <v>41163.699687500004</v>
      </c>
      <c r="T1627" s="16">
        <f t="shared" si="25"/>
        <v>41135.699687500004</v>
      </c>
    </row>
    <row r="1628" spans="1:20" ht="15" customHeight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v>1.0118750000000001</v>
      </c>
      <c r="G1628" t="s">
        <v>8218</v>
      </c>
      <c r="H1628" s="8">
        <v>74.953703703703709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t="s">
        <v>8329</v>
      </c>
      <c r="R1628" s="15" t="s">
        <v>8330</v>
      </c>
      <c r="S1628" s="15">
        <v>41609.889664351853</v>
      </c>
      <c r="T1628" s="16">
        <f t="shared" si="25"/>
        <v>41579.847997685189</v>
      </c>
    </row>
    <row r="1629" spans="1:20" ht="15" customHeight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v>1.17</v>
      </c>
      <c r="G1629" t="s">
        <v>8218</v>
      </c>
      <c r="H1629" s="8">
        <v>61.578947368421055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t="s">
        <v>8329</v>
      </c>
      <c r="R1629" s="15" t="s">
        <v>8330</v>
      </c>
      <c r="S1629" s="15">
        <v>41239.207638888889</v>
      </c>
      <c r="T1629" s="16">
        <f t="shared" si="25"/>
        <v>41205.707048611112</v>
      </c>
    </row>
    <row r="1630" spans="1:20" ht="15" customHeight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v>1.00925</v>
      </c>
      <c r="G1630" t="s">
        <v>8218</v>
      </c>
      <c r="H1630" s="8">
        <v>45.875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t="s">
        <v>8329</v>
      </c>
      <c r="R1630" s="15" t="s">
        <v>8330</v>
      </c>
      <c r="S1630" s="15">
        <v>41807.737060185187</v>
      </c>
      <c r="T1630" s="16">
        <f t="shared" si="25"/>
        <v>41774.737060185187</v>
      </c>
    </row>
    <row r="1631" spans="1:20" ht="15" customHeight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v>1.0366666666666666</v>
      </c>
      <c r="G1631" t="s">
        <v>8218</v>
      </c>
      <c r="H1631" s="8">
        <v>75.853658536585371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t="s">
        <v>8329</v>
      </c>
      <c r="R1631" s="15" t="s">
        <v>8330</v>
      </c>
      <c r="S1631" s="15">
        <v>41690.867280092592</v>
      </c>
      <c r="T1631" s="16">
        <f t="shared" si="25"/>
        <v>41645.867280092592</v>
      </c>
    </row>
    <row r="1632" spans="1:20" ht="15" customHeight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v>2.6524999999999999</v>
      </c>
      <c r="G1632" t="s">
        <v>8218</v>
      </c>
      <c r="H1632" s="8">
        <v>84.206349206349202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t="s">
        <v>8329</v>
      </c>
      <c r="R1632" s="15" t="s">
        <v>8330</v>
      </c>
      <c r="S1632" s="15">
        <v>40970.290972222225</v>
      </c>
      <c r="T1632" s="16">
        <f t="shared" si="25"/>
        <v>40939.837673611109</v>
      </c>
    </row>
    <row r="1633" spans="1:20" ht="15" customHeight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v>1.5590999999999999</v>
      </c>
      <c r="G1633" t="s">
        <v>8218</v>
      </c>
      <c r="H1633" s="8">
        <v>117.22556390977444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t="s">
        <v>8329</v>
      </c>
      <c r="R1633" s="15" t="s">
        <v>8330</v>
      </c>
      <c r="S1633" s="15">
        <v>41194.859502314815</v>
      </c>
      <c r="T1633" s="16">
        <f t="shared" si="25"/>
        <v>41164.859502314815</v>
      </c>
    </row>
    <row r="1634" spans="1:20" ht="15" customHeight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v>1.0162500000000001</v>
      </c>
      <c r="G1634" t="s">
        <v>8218</v>
      </c>
      <c r="H1634" s="8">
        <v>86.489361702127653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t="s">
        <v>8329</v>
      </c>
      <c r="R1634" s="15" t="s">
        <v>8330</v>
      </c>
      <c r="S1634" s="15">
        <v>40810.340902777774</v>
      </c>
      <c r="T1634" s="16">
        <f t="shared" si="25"/>
        <v>40750.340902777774</v>
      </c>
    </row>
    <row r="1635" spans="1:20" ht="15" customHeight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v>1</v>
      </c>
      <c r="G1635" t="s">
        <v>8218</v>
      </c>
      <c r="H1635" s="8">
        <v>172.41379310344828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t="s">
        <v>8329</v>
      </c>
      <c r="R1635" s="15" t="s">
        <v>8330</v>
      </c>
      <c r="S1635" s="15">
        <v>40924.208333333336</v>
      </c>
      <c r="T1635" s="16">
        <f t="shared" si="25"/>
        <v>40896.883750000001</v>
      </c>
    </row>
    <row r="1636" spans="1:20" ht="15" customHeight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v>1.0049999999999999</v>
      </c>
      <c r="G1636" t="s">
        <v>8218</v>
      </c>
      <c r="H1636" s="8">
        <v>62.8125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t="s">
        <v>8329</v>
      </c>
      <c r="R1636" s="15" t="s">
        <v>8330</v>
      </c>
      <c r="S1636" s="15">
        <v>40696.249305555553</v>
      </c>
      <c r="T1636" s="16">
        <f t="shared" si="25"/>
        <v>40658.189826388887</v>
      </c>
    </row>
    <row r="1637" spans="1:20" ht="15" customHeight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v>1.2529999999999999</v>
      </c>
      <c r="G1637" t="s">
        <v>8218</v>
      </c>
      <c r="H1637" s="8">
        <v>67.729729729729726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t="s">
        <v>8329</v>
      </c>
      <c r="R1637" s="15" t="s">
        <v>8330</v>
      </c>
      <c r="S1637" s="15">
        <v>42562.868761574078</v>
      </c>
      <c r="T1637" s="16">
        <f t="shared" si="25"/>
        <v>42502.868761574078</v>
      </c>
    </row>
    <row r="1638" spans="1:20" ht="15" customHeight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v>1.0355555555555556</v>
      </c>
      <c r="G1638" t="s">
        <v>8218</v>
      </c>
      <c r="H1638" s="8">
        <v>53.5632183908046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t="s">
        <v>8329</v>
      </c>
      <c r="R1638" s="15" t="s">
        <v>8330</v>
      </c>
      <c r="S1638" s="15">
        <v>40706.166666666664</v>
      </c>
      <c r="T1638" s="16">
        <f t="shared" si="25"/>
        <v>40663.08666666667</v>
      </c>
    </row>
    <row r="1639" spans="1:20" ht="15" customHeight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v>1.038</v>
      </c>
      <c r="G1639" t="s">
        <v>8218</v>
      </c>
      <c r="H1639" s="8">
        <v>34.6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t="s">
        <v>8329</v>
      </c>
      <c r="R1639" s="15" t="s">
        <v>8330</v>
      </c>
      <c r="S1639" s="15">
        <v>40178.98541666667</v>
      </c>
      <c r="T1639" s="16">
        <f t="shared" si="25"/>
        <v>40122.751620370371</v>
      </c>
    </row>
    <row r="1640" spans="1:20" ht="15" customHeight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v>1.05</v>
      </c>
      <c r="G1640" t="s">
        <v>8218</v>
      </c>
      <c r="H1640" s="8">
        <v>38.888888888888886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t="s">
        <v>8329</v>
      </c>
      <c r="R1640" s="15" t="s">
        <v>8330</v>
      </c>
      <c r="S1640" s="15">
        <v>41333.892361111109</v>
      </c>
      <c r="T1640" s="16">
        <f t="shared" si="25"/>
        <v>41288.68712962963</v>
      </c>
    </row>
    <row r="1641" spans="1:20" ht="15" customHeight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v>1</v>
      </c>
      <c r="G1641" t="s">
        <v>8218</v>
      </c>
      <c r="H1641" s="8">
        <v>94.736842105263165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t="s">
        <v>8329</v>
      </c>
      <c r="R1641" s="15" t="s">
        <v>8330</v>
      </c>
      <c r="S1641" s="15">
        <v>40971.652372685188</v>
      </c>
      <c r="T1641" s="16">
        <f t="shared" si="25"/>
        <v>40941.652372685188</v>
      </c>
    </row>
    <row r="1642" spans="1:20" ht="15" customHeight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v>1.6986000000000001</v>
      </c>
      <c r="G1642" t="s">
        <v>8218</v>
      </c>
      <c r="H1642" s="8">
        <v>39.967058823529413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t="s">
        <v>8329</v>
      </c>
      <c r="R1642" s="15" t="s">
        <v>8330</v>
      </c>
      <c r="S1642" s="15">
        <v>40393.082638888889</v>
      </c>
      <c r="T1642" s="16">
        <f t="shared" si="25"/>
        <v>40379.23096064815</v>
      </c>
    </row>
    <row r="1643" spans="1:20" ht="15" customHeight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v>1.014</v>
      </c>
      <c r="G1643" t="s">
        <v>8218</v>
      </c>
      <c r="H1643" s="8">
        <v>97.5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t="s">
        <v>8329</v>
      </c>
      <c r="R1643" s="15" t="s">
        <v>8350</v>
      </c>
      <c r="S1643" s="15">
        <v>41992.596574074079</v>
      </c>
      <c r="T1643" s="16">
        <f t="shared" si="25"/>
        <v>41962.596574074079</v>
      </c>
    </row>
    <row r="1644" spans="1:20" ht="15" customHeight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v>1</v>
      </c>
      <c r="G1644" t="s">
        <v>8218</v>
      </c>
      <c r="H1644" s="8">
        <v>42.857142857142854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t="s">
        <v>8329</v>
      </c>
      <c r="R1644" s="15" t="s">
        <v>8350</v>
      </c>
      <c r="S1644" s="15">
        <v>40708.024618055555</v>
      </c>
      <c r="T1644" s="16">
        <f t="shared" si="25"/>
        <v>40688.024618055555</v>
      </c>
    </row>
    <row r="1645" spans="1:20" ht="15" customHeight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v>1.2470000000000001</v>
      </c>
      <c r="G1645" t="s">
        <v>8218</v>
      </c>
      <c r="H1645" s="8">
        <v>168.51351351351352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t="s">
        <v>8329</v>
      </c>
      <c r="R1645" s="15" t="s">
        <v>8350</v>
      </c>
      <c r="S1645" s="15">
        <v>41176.824212962965</v>
      </c>
      <c r="T1645" s="16">
        <f t="shared" si="25"/>
        <v>41146.824212962965</v>
      </c>
    </row>
    <row r="1646" spans="1:20" ht="15" customHeight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v>1.095</v>
      </c>
      <c r="G1646" t="s">
        <v>8218</v>
      </c>
      <c r="H1646" s="8">
        <v>85.546875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t="s">
        <v>8329</v>
      </c>
      <c r="R1646" s="15" t="s">
        <v>8350</v>
      </c>
      <c r="S1646" s="15">
        <v>41235.101388888892</v>
      </c>
      <c r="T1646" s="16">
        <f t="shared" si="25"/>
        <v>41175.05972222222</v>
      </c>
    </row>
    <row r="1647" spans="1:20" ht="15" customHeight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v>1.1080000000000001</v>
      </c>
      <c r="G1647" t="s">
        <v>8218</v>
      </c>
      <c r="H1647" s="8">
        <v>554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t="s">
        <v>8329</v>
      </c>
      <c r="R1647" s="15" t="s">
        <v>8350</v>
      </c>
      <c r="S1647" s="15">
        <v>41535.617361111108</v>
      </c>
      <c r="T1647" s="16">
        <f t="shared" si="25"/>
        <v>41521.617361111108</v>
      </c>
    </row>
    <row r="1648" spans="1:20" ht="15" customHeight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v>1.1020000000000001</v>
      </c>
      <c r="G1648" t="s">
        <v>8218</v>
      </c>
      <c r="H1648" s="8">
        <v>26.554216867469879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t="s">
        <v>8329</v>
      </c>
      <c r="R1648" s="15" t="s">
        <v>8350</v>
      </c>
      <c r="S1648" s="15">
        <v>41865.757638888892</v>
      </c>
      <c r="T1648" s="16">
        <f t="shared" si="25"/>
        <v>41833.450266203705</v>
      </c>
    </row>
    <row r="1649" spans="1:20" ht="15" customHeight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v>1.0471999999999999</v>
      </c>
      <c r="G1649" t="s">
        <v>8218</v>
      </c>
      <c r="H1649" s="8">
        <v>113.82608695652173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t="s">
        <v>8329</v>
      </c>
      <c r="R1649" s="15" t="s">
        <v>8350</v>
      </c>
      <c r="S1649" s="15">
        <v>41069.409456018519</v>
      </c>
      <c r="T1649" s="16">
        <f t="shared" si="25"/>
        <v>41039.409456018519</v>
      </c>
    </row>
    <row r="1650" spans="1:20" ht="15" customHeight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v>1.2526086956521738</v>
      </c>
      <c r="G1650" t="s">
        <v>8218</v>
      </c>
      <c r="H1650" s="8">
        <v>32.011111111111113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t="s">
        <v>8329</v>
      </c>
      <c r="R1650" s="15" t="s">
        <v>8350</v>
      </c>
      <c r="S1650" s="15">
        <v>40622.662986111114</v>
      </c>
      <c r="T1650" s="16">
        <f t="shared" si="25"/>
        <v>40592.704652777778</v>
      </c>
    </row>
    <row r="1651" spans="1:20" ht="15" customHeight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v>1.0058763157894737</v>
      </c>
      <c r="G1651" t="s">
        <v>8218</v>
      </c>
      <c r="H1651" s="8">
        <v>47.189259259259259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t="s">
        <v>8329</v>
      </c>
      <c r="R1651" s="15" t="s">
        <v>8350</v>
      </c>
      <c r="S1651" s="15">
        <v>41782.684664351851</v>
      </c>
      <c r="T1651" s="16">
        <f t="shared" si="25"/>
        <v>41737.684664351851</v>
      </c>
    </row>
    <row r="1652" spans="1:20" ht="15" customHeight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v>1.4155</v>
      </c>
      <c r="G1652" t="s">
        <v>8218</v>
      </c>
      <c r="H1652" s="8">
        <v>88.46875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t="s">
        <v>8329</v>
      </c>
      <c r="R1652" s="15" t="s">
        <v>8350</v>
      </c>
      <c r="S1652" s="15">
        <v>41556.435613425929</v>
      </c>
      <c r="T1652" s="16">
        <f t="shared" si="25"/>
        <v>41526.435613425929</v>
      </c>
    </row>
    <row r="1653" spans="1:20" ht="15" customHeight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v>1.0075000000000001</v>
      </c>
      <c r="G1653" t="s">
        <v>8218</v>
      </c>
      <c r="H1653" s="8">
        <v>100.75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t="s">
        <v>8329</v>
      </c>
      <c r="R1653" s="15" t="s">
        <v>8350</v>
      </c>
      <c r="S1653" s="15">
        <v>40659.290972222225</v>
      </c>
      <c r="T1653" s="16">
        <f t="shared" si="25"/>
        <v>40625.900694444441</v>
      </c>
    </row>
    <row r="1654" spans="1:20" ht="15" customHeight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v>1.0066666666666666</v>
      </c>
      <c r="G1654" t="s">
        <v>8218</v>
      </c>
      <c r="H1654" s="8">
        <v>64.714285714285708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t="s">
        <v>8329</v>
      </c>
      <c r="R1654" s="15" t="s">
        <v>8350</v>
      </c>
      <c r="S1654" s="15">
        <v>41602.534641203703</v>
      </c>
      <c r="T1654" s="16">
        <f t="shared" si="25"/>
        <v>41572.492974537039</v>
      </c>
    </row>
    <row r="1655" spans="1:20" ht="15" customHeight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v>1.7423040000000001</v>
      </c>
      <c r="G1655" t="s">
        <v>8218</v>
      </c>
      <c r="H1655" s="8">
        <v>51.854285714285716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t="s">
        <v>8329</v>
      </c>
      <c r="R1655" s="15" t="s">
        <v>8350</v>
      </c>
      <c r="S1655" s="15">
        <v>40657.834444444445</v>
      </c>
      <c r="T1655" s="16">
        <f t="shared" si="25"/>
        <v>40626.834444444445</v>
      </c>
    </row>
    <row r="1656" spans="1:20" ht="15" customHeight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v>1.199090909090909</v>
      </c>
      <c r="G1656" t="s">
        <v>8218</v>
      </c>
      <c r="H1656" s="8">
        <v>38.794117647058826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t="s">
        <v>8329</v>
      </c>
      <c r="R1656" s="15" t="s">
        <v>8350</v>
      </c>
      <c r="S1656" s="15">
        <v>41017.890740740739</v>
      </c>
      <c r="T1656" s="16">
        <f t="shared" si="25"/>
        <v>40987.890740740739</v>
      </c>
    </row>
    <row r="1657" spans="1:20" ht="15" customHeight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v>1.4286666666666668</v>
      </c>
      <c r="G1657" t="s">
        <v>8218</v>
      </c>
      <c r="H1657" s="8">
        <v>44.645833333333336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t="s">
        <v>8329</v>
      </c>
      <c r="R1657" s="15" t="s">
        <v>8350</v>
      </c>
      <c r="S1657" s="15">
        <v>41004.750231481477</v>
      </c>
      <c r="T1657" s="16">
        <f t="shared" si="25"/>
        <v>40974.791898148149</v>
      </c>
    </row>
    <row r="1658" spans="1:20" ht="15" customHeight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v>1.0033493333333334</v>
      </c>
      <c r="G1658" t="s">
        <v>8218</v>
      </c>
      <c r="H1658" s="8">
        <v>156.77333333333334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t="s">
        <v>8329</v>
      </c>
      <c r="R1658" s="15" t="s">
        <v>8350</v>
      </c>
      <c r="S1658" s="15">
        <v>41256.928842592592</v>
      </c>
      <c r="T1658" s="16">
        <f t="shared" si="25"/>
        <v>41226.928842592592</v>
      </c>
    </row>
    <row r="1659" spans="1:20" ht="15" customHeight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v>1.0493380000000001</v>
      </c>
      <c r="G1659" t="s">
        <v>8218</v>
      </c>
      <c r="H1659" s="8">
        <v>118.70339366515837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t="s">
        <v>8329</v>
      </c>
      <c r="R1659" s="15" t="s">
        <v>8350</v>
      </c>
      <c r="S1659" s="15">
        <v>41053.782037037039</v>
      </c>
      <c r="T1659" s="16">
        <f t="shared" si="25"/>
        <v>41023.782037037039</v>
      </c>
    </row>
    <row r="1660" spans="1:20" ht="15" customHeight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v>1.3223333333333334</v>
      </c>
      <c r="G1660" t="s">
        <v>8218</v>
      </c>
      <c r="H1660" s="8">
        <v>74.149532710280369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t="s">
        <v>8329</v>
      </c>
      <c r="R1660" s="15" t="s">
        <v>8350</v>
      </c>
      <c r="S1660" s="15">
        <v>41261.597222222219</v>
      </c>
      <c r="T1660" s="16">
        <f t="shared" si="25"/>
        <v>41223.22184027778</v>
      </c>
    </row>
    <row r="1661" spans="1:20" ht="15" customHeight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v>1.1279999999999999</v>
      </c>
      <c r="G1661" t="s">
        <v>8218</v>
      </c>
      <c r="H1661" s="8">
        <v>12.533333333333333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t="s">
        <v>8329</v>
      </c>
      <c r="R1661" s="15" t="s">
        <v>8350</v>
      </c>
      <c r="S1661" s="15">
        <v>41625.5</v>
      </c>
      <c r="T1661" s="16">
        <f t="shared" si="25"/>
        <v>41596.913437499999</v>
      </c>
    </row>
    <row r="1662" spans="1:20" ht="15" customHeight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v>12.5375</v>
      </c>
      <c r="G1662" t="s">
        <v>8218</v>
      </c>
      <c r="H1662" s="8">
        <v>27.861111111111111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t="s">
        <v>8329</v>
      </c>
      <c r="R1662" s="15" t="s">
        <v>8350</v>
      </c>
      <c r="S1662" s="15">
        <v>42490.915972222225</v>
      </c>
      <c r="T1662" s="16">
        <f t="shared" si="25"/>
        <v>42459.693865740745</v>
      </c>
    </row>
    <row r="1663" spans="1:20" ht="15" customHeight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v>1.0250632911392406</v>
      </c>
      <c r="G1663" t="s">
        <v>8218</v>
      </c>
      <c r="H1663" s="8">
        <v>80.178217821782184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t="s">
        <v>8329</v>
      </c>
      <c r="R1663" s="15" t="s">
        <v>8350</v>
      </c>
      <c r="S1663" s="15">
        <v>42386.875</v>
      </c>
      <c r="T1663" s="16">
        <f t="shared" si="25"/>
        <v>42343.998043981483</v>
      </c>
    </row>
    <row r="1664" spans="1:20" ht="15" customHeight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v>1.026375</v>
      </c>
      <c r="G1664" t="s">
        <v>8218</v>
      </c>
      <c r="H1664" s="8">
        <v>132.43548387096774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t="s">
        <v>8329</v>
      </c>
      <c r="R1664" s="15" t="s">
        <v>8350</v>
      </c>
      <c r="S1664" s="15">
        <v>40908.239999999998</v>
      </c>
      <c r="T1664" s="16">
        <f t="shared" si="25"/>
        <v>40848.198333333334</v>
      </c>
    </row>
    <row r="1665" spans="1:20" ht="15" customHeight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v>1.08</v>
      </c>
      <c r="G1665" t="s">
        <v>8218</v>
      </c>
      <c r="H1665" s="8">
        <v>33.75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t="s">
        <v>8329</v>
      </c>
      <c r="R1665" s="15" t="s">
        <v>8350</v>
      </c>
      <c r="S1665" s="15">
        <v>42036.02207175926</v>
      </c>
      <c r="T1665" s="16">
        <f t="shared" si="25"/>
        <v>42006.02207175926</v>
      </c>
    </row>
    <row r="1666" spans="1:20" ht="15" customHeight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v>1.2240879999999998</v>
      </c>
      <c r="G1666" t="s">
        <v>8218</v>
      </c>
      <c r="H1666" s="8">
        <v>34.384494382022467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t="s">
        <v>8329</v>
      </c>
      <c r="R1666" s="15" t="s">
        <v>8350</v>
      </c>
      <c r="S1666" s="15">
        <v>40984.165972222225</v>
      </c>
      <c r="T1666" s="16">
        <f t="shared" si="25"/>
        <v>40939.761782407404</v>
      </c>
    </row>
    <row r="1667" spans="1:20" ht="15" customHeight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v>1.1945714285714286</v>
      </c>
      <c r="G1667" t="s">
        <v>8218</v>
      </c>
      <c r="H1667" s="8">
        <v>44.956989247311824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t="s">
        <v>8329</v>
      </c>
      <c r="R1667" s="15" t="s">
        <v>8350</v>
      </c>
      <c r="S1667" s="15">
        <v>40596.125</v>
      </c>
      <c r="T1667" s="16">
        <f t="shared" ref="T1667:T1730" si="26">(((L1667/60)/60)/24)+DATE(1970,1,1)</f>
        <v>40564.649456018517</v>
      </c>
    </row>
    <row r="1668" spans="1:20" ht="15" customHeight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v>1.6088</v>
      </c>
      <c r="G1668" t="s">
        <v>8218</v>
      </c>
      <c r="H1668" s="8">
        <v>41.04081632653061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t="s">
        <v>8329</v>
      </c>
      <c r="R1668" s="15" t="s">
        <v>8350</v>
      </c>
      <c r="S1668" s="15">
        <v>41361.211493055554</v>
      </c>
      <c r="T1668" s="16">
        <f t="shared" si="26"/>
        <v>41331.253159722226</v>
      </c>
    </row>
    <row r="1669" spans="1:20" ht="15" customHeight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v>1.2685294117647059</v>
      </c>
      <c r="G1669" t="s">
        <v>8218</v>
      </c>
      <c r="H1669" s="8">
        <v>52.597560975609753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t="s">
        <v>8329</v>
      </c>
      <c r="R1669" s="15" t="s">
        <v>8350</v>
      </c>
      <c r="S1669" s="15">
        <v>41709.290972222225</v>
      </c>
      <c r="T1669" s="16">
        <f t="shared" si="26"/>
        <v>41682.0705787037</v>
      </c>
    </row>
    <row r="1670" spans="1:20" ht="15" customHeight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v>1.026375</v>
      </c>
      <c r="G1670" t="s">
        <v>8218</v>
      </c>
      <c r="H1670" s="8">
        <v>70.784482758620683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t="s">
        <v>8329</v>
      </c>
      <c r="R1670" s="15" t="s">
        <v>8350</v>
      </c>
      <c r="S1670" s="15">
        <v>40875.191423611112</v>
      </c>
      <c r="T1670" s="16">
        <f t="shared" si="26"/>
        <v>40845.14975694444</v>
      </c>
    </row>
    <row r="1671" spans="1:20" ht="15" customHeight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v>1.3975</v>
      </c>
      <c r="G1671" t="s">
        <v>8218</v>
      </c>
      <c r="H1671" s="8">
        <v>53.75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t="s">
        <v>8329</v>
      </c>
      <c r="R1671" s="15" t="s">
        <v>8350</v>
      </c>
      <c r="S1671" s="15">
        <v>42521.885138888887</v>
      </c>
      <c r="T1671" s="16">
        <f t="shared" si="26"/>
        <v>42461.885138888887</v>
      </c>
    </row>
    <row r="1672" spans="1:20" ht="15" customHeight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v>1.026</v>
      </c>
      <c r="G1672" t="s">
        <v>8218</v>
      </c>
      <c r="H1672" s="8">
        <v>44.608695652173914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t="s">
        <v>8329</v>
      </c>
      <c r="R1672" s="15" t="s">
        <v>8350</v>
      </c>
      <c r="S1672" s="15">
        <v>40364.166666666664</v>
      </c>
      <c r="T1672" s="16">
        <f t="shared" si="26"/>
        <v>40313.930543981485</v>
      </c>
    </row>
    <row r="1673" spans="1:20" ht="15" customHeight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v>1.0067349999999999</v>
      </c>
      <c r="G1673" t="s">
        <v>8218</v>
      </c>
      <c r="H1673" s="8">
        <v>26.148961038961041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t="s">
        <v>8329</v>
      </c>
      <c r="R1673" s="15" t="s">
        <v>8350</v>
      </c>
      <c r="S1673" s="15">
        <v>42583.54414351852</v>
      </c>
      <c r="T1673" s="16">
        <f t="shared" si="26"/>
        <v>42553.54414351852</v>
      </c>
    </row>
    <row r="1674" spans="1:20" ht="15" customHeight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v>1.1294117647058823</v>
      </c>
      <c r="G1674" t="s">
        <v>8218</v>
      </c>
      <c r="H1674" s="8">
        <v>39.183673469387756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t="s">
        <v>8329</v>
      </c>
      <c r="R1674" s="15" t="s">
        <v>8350</v>
      </c>
      <c r="S1674" s="15">
        <v>41064.656597222223</v>
      </c>
      <c r="T1674" s="16">
        <f t="shared" si="26"/>
        <v>41034.656597222223</v>
      </c>
    </row>
    <row r="1675" spans="1:20" ht="15" customHeight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v>1.2809523809523808</v>
      </c>
      <c r="G1675" t="s">
        <v>8218</v>
      </c>
      <c r="H1675" s="8">
        <v>45.593220338983052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t="s">
        <v>8329</v>
      </c>
      <c r="R1675" s="15" t="s">
        <v>8350</v>
      </c>
      <c r="S1675" s="15">
        <v>42069.878379629634</v>
      </c>
      <c r="T1675" s="16">
        <f t="shared" si="26"/>
        <v>42039.878379629634</v>
      </c>
    </row>
    <row r="1676" spans="1:20" ht="15" customHeight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v>2.0169999999999999</v>
      </c>
      <c r="G1676" t="s">
        <v>8218</v>
      </c>
      <c r="H1676" s="8">
        <v>89.247787610619469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t="s">
        <v>8329</v>
      </c>
      <c r="R1676" s="15" t="s">
        <v>8350</v>
      </c>
      <c r="S1676" s="15">
        <v>42600.290972222225</v>
      </c>
      <c r="T1676" s="16">
        <f t="shared" si="26"/>
        <v>42569.605393518519</v>
      </c>
    </row>
    <row r="1677" spans="1:20" ht="15" customHeight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v>1.37416</v>
      </c>
      <c r="G1677" t="s">
        <v>8218</v>
      </c>
      <c r="H1677" s="8">
        <v>40.416470588235299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t="s">
        <v>8329</v>
      </c>
      <c r="R1677" s="15" t="s">
        <v>8350</v>
      </c>
      <c r="S1677" s="15">
        <v>40832.918749999997</v>
      </c>
      <c r="T1677" s="16">
        <f t="shared" si="26"/>
        <v>40802.733101851853</v>
      </c>
    </row>
    <row r="1678" spans="1:20" ht="15" customHeight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v>1.1533333333333333</v>
      </c>
      <c r="G1678" t="s">
        <v>8218</v>
      </c>
      <c r="H1678" s="8">
        <v>82.38095238095238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t="s">
        <v>8329</v>
      </c>
      <c r="R1678" s="15" t="s">
        <v>8350</v>
      </c>
      <c r="S1678" s="15">
        <v>41020.165972222225</v>
      </c>
      <c r="T1678" s="16">
        <f t="shared" si="26"/>
        <v>40973.72623842593</v>
      </c>
    </row>
    <row r="1679" spans="1:20" ht="15" customHeight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v>1.1166666666666667</v>
      </c>
      <c r="G1679" t="s">
        <v>8218</v>
      </c>
      <c r="H1679" s="8">
        <v>159.52380952380952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t="s">
        <v>8329</v>
      </c>
      <c r="R1679" s="15" t="s">
        <v>8350</v>
      </c>
      <c r="S1679" s="15">
        <v>42476.249305555553</v>
      </c>
      <c r="T1679" s="16">
        <f t="shared" si="26"/>
        <v>42416.407129629632</v>
      </c>
    </row>
    <row r="1680" spans="1:20" ht="15" customHeight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v>1.1839999999999999</v>
      </c>
      <c r="G1680" t="s">
        <v>8218</v>
      </c>
      <c r="H1680" s="8">
        <v>36.244897959183675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t="s">
        <v>8329</v>
      </c>
      <c r="R1680" s="15" t="s">
        <v>8350</v>
      </c>
      <c r="S1680" s="15">
        <v>41676.854988425926</v>
      </c>
      <c r="T1680" s="16">
        <f t="shared" si="26"/>
        <v>41662.854988425926</v>
      </c>
    </row>
    <row r="1681" spans="1:20" ht="15" customHeight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v>1.75</v>
      </c>
      <c r="G1681" t="s">
        <v>8218</v>
      </c>
      <c r="H1681" s="8">
        <v>62.5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t="s">
        <v>8329</v>
      </c>
      <c r="R1681" s="15" t="s">
        <v>8350</v>
      </c>
      <c r="S1681" s="15">
        <v>40746.068807870368</v>
      </c>
      <c r="T1681" s="16">
        <f t="shared" si="26"/>
        <v>40723.068807870368</v>
      </c>
    </row>
    <row r="1682" spans="1:20" ht="15" customHeight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v>1.175</v>
      </c>
      <c r="G1682" t="s">
        <v>8218</v>
      </c>
      <c r="H1682" s="8">
        <v>47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t="s">
        <v>8329</v>
      </c>
      <c r="R1682" s="15" t="s">
        <v>8350</v>
      </c>
      <c r="S1682" s="15">
        <v>41832.757719907408</v>
      </c>
      <c r="T1682" s="16">
        <f t="shared" si="26"/>
        <v>41802.757719907408</v>
      </c>
    </row>
    <row r="1683" spans="1:20" ht="15" customHeight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v>1.0142212307692309</v>
      </c>
      <c r="G1683" t="s">
        <v>8221</v>
      </c>
      <c r="H1683" s="8">
        <v>74.575090497737563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t="s">
        <v>8329</v>
      </c>
      <c r="R1683" s="15" t="s">
        <v>8351</v>
      </c>
      <c r="S1683" s="15">
        <v>42823.083333333328</v>
      </c>
      <c r="T1683" s="16">
        <f t="shared" si="26"/>
        <v>42774.121342592596</v>
      </c>
    </row>
    <row r="1684" spans="1:20" ht="15" customHeight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v>0</v>
      </c>
      <c r="G1684" t="s">
        <v>8221</v>
      </c>
      <c r="H1684" s="8" t="e">
        <v>#DIV/0!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t="s">
        <v>8329</v>
      </c>
      <c r="R1684" s="15" t="s">
        <v>8351</v>
      </c>
      <c r="S1684" s="15">
        <v>42839.171990740739</v>
      </c>
      <c r="T1684" s="16">
        <f t="shared" si="26"/>
        <v>42779.21365740741</v>
      </c>
    </row>
    <row r="1685" spans="1:20" ht="15" customHeight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v>0.21714285714285714</v>
      </c>
      <c r="G1685" t="s">
        <v>8221</v>
      </c>
      <c r="H1685" s="8">
        <v>76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t="s">
        <v>8329</v>
      </c>
      <c r="R1685" s="15" t="s">
        <v>8351</v>
      </c>
      <c r="S1685" s="15">
        <v>42832.781689814816</v>
      </c>
      <c r="T1685" s="16">
        <f t="shared" si="26"/>
        <v>42808.781689814816</v>
      </c>
    </row>
    <row r="1686" spans="1:20" ht="15" customHeight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v>1.0912500000000001</v>
      </c>
      <c r="G1686" t="s">
        <v>8221</v>
      </c>
      <c r="H1686" s="8">
        <v>86.43564356435644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t="s">
        <v>8329</v>
      </c>
      <c r="R1686" s="15" t="s">
        <v>8351</v>
      </c>
      <c r="S1686" s="15">
        <v>42811.773622685185</v>
      </c>
      <c r="T1686" s="16">
        <f t="shared" si="26"/>
        <v>42783.815289351856</v>
      </c>
    </row>
    <row r="1687" spans="1:20" ht="15" customHeight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v>1.0285714285714285</v>
      </c>
      <c r="G1687" t="s">
        <v>8221</v>
      </c>
      <c r="H1687" s="8">
        <v>24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t="s">
        <v>8329</v>
      </c>
      <c r="R1687" s="15" t="s">
        <v>8351</v>
      </c>
      <c r="S1687" s="15">
        <v>42818.208599537036</v>
      </c>
      <c r="T1687" s="16">
        <f t="shared" si="26"/>
        <v>42788.2502662037</v>
      </c>
    </row>
    <row r="1688" spans="1:20" ht="15" customHeight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v>3.5999999999999999E-3</v>
      </c>
      <c r="G1688" t="s">
        <v>8221</v>
      </c>
      <c r="H1688" s="8">
        <v>18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t="s">
        <v>8329</v>
      </c>
      <c r="R1688" s="15" t="s">
        <v>8351</v>
      </c>
      <c r="S1688" s="15">
        <v>42852.802303240736</v>
      </c>
      <c r="T1688" s="16">
        <f t="shared" si="26"/>
        <v>42792.843969907408</v>
      </c>
    </row>
    <row r="1689" spans="1:20" ht="15" customHeight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v>0.3125</v>
      </c>
      <c r="G1689" t="s">
        <v>8221</v>
      </c>
      <c r="H1689" s="8">
        <v>80.128205128205124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t="s">
        <v>8329</v>
      </c>
      <c r="R1689" s="15" t="s">
        <v>8351</v>
      </c>
      <c r="S1689" s="15">
        <v>42835.84375</v>
      </c>
      <c r="T1689" s="16">
        <f t="shared" si="26"/>
        <v>42802.046817129631</v>
      </c>
    </row>
    <row r="1690" spans="1:20" ht="15" customHeight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v>0.443</v>
      </c>
      <c r="G1690" t="s">
        <v>8221</v>
      </c>
      <c r="H1690" s="8">
        <v>253.14285714285714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t="s">
        <v>8329</v>
      </c>
      <c r="R1690" s="15" t="s">
        <v>8351</v>
      </c>
      <c r="S1690" s="15">
        <v>42834.492986111116</v>
      </c>
      <c r="T1690" s="16">
        <f t="shared" si="26"/>
        <v>42804.534652777773</v>
      </c>
    </row>
    <row r="1691" spans="1:20" ht="15" customHeight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v>1</v>
      </c>
      <c r="G1691" t="s">
        <v>8221</v>
      </c>
      <c r="H1691" s="8">
        <v>171.42857142857142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t="s">
        <v>8329</v>
      </c>
      <c r="R1691" s="15" t="s">
        <v>8351</v>
      </c>
      <c r="S1691" s="15">
        <v>42810.900810185187</v>
      </c>
      <c r="T1691" s="16">
        <f t="shared" si="26"/>
        <v>42780.942476851851</v>
      </c>
    </row>
    <row r="1692" spans="1:20" ht="15" customHeight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v>0.254</v>
      </c>
      <c r="G1692" t="s">
        <v>8221</v>
      </c>
      <c r="H1692" s="8">
        <v>57.727272727272727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t="s">
        <v>8329</v>
      </c>
      <c r="R1692" s="15" t="s">
        <v>8351</v>
      </c>
      <c r="S1692" s="15">
        <v>42831.389374999999</v>
      </c>
      <c r="T1692" s="16">
        <f t="shared" si="26"/>
        <v>42801.43104166667</v>
      </c>
    </row>
    <row r="1693" spans="1:20" ht="15" customHeight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v>0.33473333333333333</v>
      </c>
      <c r="G1693" t="s">
        <v>8221</v>
      </c>
      <c r="H1693" s="8">
        <v>264.26315789473682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t="s">
        <v>8329</v>
      </c>
      <c r="R1693" s="15" t="s">
        <v>8351</v>
      </c>
      <c r="S1693" s="15">
        <v>42828.041666666672</v>
      </c>
      <c r="T1693" s="16">
        <f t="shared" si="26"/>
        <v>42795.701481481476</v>
      </c>
    </row>
    <row r="1694" spans="1:20" ht="15" customHeight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v>0.47799999999999998</v>
      </c>
      <c r="G1694" t="s">
        <v>8221</v>
      </c>
      <c r="H1694" s="8">
        <v>159.33333333333334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t="s">
        <v>8329</v>
      </c>
      <c r="R1694" s="15" t="s">
        <v>8351</v>
      </c>
      <c r="S1694" s="15">
        <v>42820.999305555553</v>
      </c>
      <c r="T1694" s="16">
        <f t="shared" si="26"/>
        <v>42788.151238425926</v>
      </c>
    </row>
    <row r="1695" spans="1:20" ht="15" customHeight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v>9.3333333333333338E-2</v>
      </c>
      <c r="G1695" t="s">
        <v>8221</v>
      </c>
      <c r="H1695" s="8">
        <v>35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t="s">
        <v>8329</v>
      </c>
      <c r="R1695" s="15" t="s">
        <v>8351</v>
      </c>
      <c r="S1695" s="15">
        <v>42834.833333333328</v>
      </c>
      <c r="T1695" s="16">
        <f t="shared" si="26"/>
        <v>42803.920277777783</v>
      </c>
    </row>
    <row r="1696" spans="1:20" ht="15" customHeight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v>5.0000000000000001E-4</v>
      </c>
      <c r="G1696" t="s">
        <v>8221</v>
      </c>
      <c r="H1696" s="8">
        <v>5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t="s">
        <v>8329</v>
      </c>
      <c r="R1696" s="15" t="s">
        <v>8351</v>
      </c>
      <c r="S1696" s="15">
        <v>42821.191666666666</v>
      </c>
      <c r="T1696" s="16">
        <f t="shared" si="26"/>
        <v>42791.669837962967</v>
      </c>
    </row>
    <row r="1697" spans="1:20" ht="15" customHeight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v>0.11708333333333333</v>
      </c>
      <c r="G1697" t="s">
        <v>8221</v>
      </c>
      <c r="H1697" s="8">
        <v>61.086956521739133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t="s">
        <v>8329</v>
      </c>
      <c r="R1697" s="15" t="s">
        <v>8351</v>
      </c>
      <c r="S1697" s="15">
        <v>42835.041666666672</v>
      </c>
      <c r="T1697" s="16">
        <f t="shared" si="26"/>
        <v>42801.031412037039</v>
      </c>
    </row>
    <row r="1698" spans="1:20" ht="15" customHeight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v>0</v>
      </c>
      <c r="G1698" t="s">
        <v>8221</v>
      </c>
      <c r="H1698" s="8" t="e">
        <v>#DIV/0!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t="s">
        <v>8329</v>
      </c>
      <c r="R1698" s="15" t="s">
        <v>8351</v>
      </c>
      <c r="S1698" s="15">
        <v>42826.027905092589</v>
      </c>
      <c r="T1698" s="16">
        <f t="shared" si="26"/>
        <v>42796.069571759261</v>
      </c>
    </row>
    <row r="1699" spans="1:20" ht="15" customHeight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v>0.20208000000000001</v>
      </c>
      <c r="G1699" t="s">
        <v>8221</v>
      </c>
      <c r="H1699" s="8">
        <v>114.81818181818181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t="s">
        <v>8329</v>
      </c>
      <c r="R1699" s="15" t="s">
        <v>8351</v>
      </c>
      <c r="S1699" s="15">
        <v>42834.991296296299</v>
      </c>
      <c r="T1699" s="16">
        <f t="shared" si="26"/>
        <v>42805.032962962956</v>
      </c>
    </row>
    <row r="1700" spans="1:20" ht="15" customHeight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v>0</v>
      </c>
      <c r="G1700" t="s">
        <v>8221</v>
      </c>
      <c r="H1700" s="8" t="e">
        <v>#DIV/0!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t="s">
        <v>8329</v>
      </c>
      <c r="R1700" s="15" t="s">
        <v>8351</v>
      </c>
      <c r="S1700" s="15">
        <v>42820.147916666669</v>
      </c>
      <c r="T1700" s="16">
        <f t="shared" si="26"/>
        <v>42796.207870370374</v>
      </c>
    </row>
    <row r="1701" spans="1:20" ht="15" customHeight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v>4.2311459353574929E-2</v>
      </c>
      <c r="G1701" t="s">
        <v>8221</v>
      </c>
      <c r="H1701" s="8">
        <v>54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t="s">
        <v>8329</v>
      </c>
      <c r="R1701" s="15" t="s">
        <v>8351</v>
      </c>
      <c r="S1701" s="15">
        <v>42836.863946759258</v>
      </c>
      <c r="T1701" s="16">
        <f t="shared" si="26"/>
        <v>42806.863946759258</v>
      </c>
    </row>
    <row r="1702" spans="1:20" ht="15" customHeight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v>0.2606</v>
      </c>
      <c r="G1702" t="s">
        <v>8221</v>
      </c>
      <c r="H1702" s="8">
        <v>65.974683544303801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t="s">
        <v>8329</v>
      </c>
      <c r="R1702" s="15" t="s">
        <v>8351</v>
      </c>
      <c r="S1702" s="15">
        <v>42826.166666666672</v>
      </c>
      <c r="T1702" s="16">
        <f t="shared" si="26"/>
        <v>42796.071643518517</v>
      </c>
    </row>
    <row r="1703" spans="1:20" ht="15" customHeight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v>1.9801980198019802E-3</v>
      </c>
      <c r="G1703" t="s">
        <v>8220</v>
      </c>
      <c r="H1703" s="8">
        <v>5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t="s">
        <v>8329</v>
      </c>
      <c r="R1703" s="15" t="s">
        <v>8351</v>
      </c>
      <c r="S1703" s="15">
        <v>42019.664409722223</v>
      </c>
      <c r="T1703" s="16">
        <f t="shared" si="26"/>
        <v>41989.664409722223</v>
      </c>
    </row>
    <row r="1704" spans="1:20" ht="15" customHeight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v>6.0606060606060605E-5</v>
      </c>
      <c r="G1704" t="s">
        <v>8220</v>
      </c>
      <c r="H1704" s="8">
        <v>1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t="s">
        <v>8329</v>
      </c>
      <c r="R1704" s="15" t="s">
        <v>8351</v>
      </c>
      <c r="S1704" s="15">
        <v>42093.828125</v>
      </c>
      <c r="T1704" s="16">
        <f t="shared" si="26"/>
        <v>42063.869791666672</v>
      </c>
    </row>
    <row r="1705" spans="1:20" ht="15" customHeight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v>1.0200000000000001E-2</v>
      </c>
      <c r="G1705" t="s">
        <v>8220</v>
      </c>
      <c r="H1705" s="8">
        <v>25.5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t="s">
        <v>8329</v>
      </c>
      <c r="R1705" s="15" t="s">
        <v>8351</v>
      </c>
      <c r="S1705" s="15">
        <v>42247.281678240746</v>
      </c>
      <c r="T1705" s="16">
        <f t="shared" si="26"/>
        <v>42187.281678240746</v>
      </c>
    </row>
    <row r="1706" spans="1:20" ht="15" customHeight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v>0.65100000000000002</v>
      </c>
      <c r="G1706" t="s">
        <v>8220</v>
      </c>
      <c r="H1706" s="8">
        <v>118.36363636363636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t="s">
        <v>8329</v>
      </c>
      <c r="R1706" s="15" t="s">
        <v>8351</v>
      </c>
      <c r="S1706" s="15">
        <v>42051.139733796299</v>
      </c>
      <c r="T1706" s="16">
        <f t="shared" si="26"/>
        <v>42021.139733796299</v>
      </c>
    </row>
    <row r="1707" spans="1:20" ht="15" customHeight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v>0</v>
      </c>
      <c r="G1707" t="s">
        <v>8220</v>
      </c>
      <c r="H1707" s="8" t="e">
        <v>#DIV/0!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t="s">
        <v>8329</v>
      </c>
      <c r="R1707" s="15" t="s">
        <v>8351</v>
      </c>
      <c r="S1707" s="15">
        <v>42256.666666666672</v>
      </c>
      <c r="T1707" s="16">
        <f t="shared" si="26"/>
        <v>42245.016736111109</v>
      </c>
    </row>
    <row r="1708" spans="1:20" ht="15" customHeight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v>0</v>
      </c>
      <c r="G1708" t="s">
        <v>8220</v>
      </c>
      <c r="H1708" s="8" t="e">
        <v>#DIV/0!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t="s">
        <v>8329</v>
      </c>
      <c r="R1708" s="15" t="s">
        <v>8351</v>
      </c>
      <c r="S1708" s="15">
        <v>42239.306388888886</v>
      </c>
      <c r="T1708" s="16">
        <f t="shared" si="26"/>
        <v>42179.306388888886</v>
      </c>
    </row>
    <row r="1709" spans="1:20" ht="15" customHeight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v>9.74E-2</v>
      </c>
      <c r="G1709" t="s">
        <v>8220</v>
      </c>
      <c r="H1709" s="8">
        <v>54.111111111111114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t="s">
        <v>8329</v>
      </c>
      <c r="R1709" s="15" t="s">
        <v>8351</v>
      </c>
      <c r="S1709" s="15">
        <v>42457.679340277777</v>
      </c>
      <c r="T1709" s="16">
        <f t="shared" si="26"/>
        <v>42427.721006944441</v>
      </c>
    </row>
    <row r="1710" spans="1:20" ht="15" customHeight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v>0</v>
      </c>
      <c r="G1710" t="s">
        <v>8220</v>
      </c>
      <c r="H1710" s="8" t="e">
        <v>#DIV/0!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t="s">
        <v>8329</v>
      </c>
      <c r="R1710" s="15" t="s">
        <v>8351</v>
      </c>
      <c r="S1710" s="15">
        <v>42491.866967592592</v>
      </c>
      <c r="T1710" s="16">
        <f t="shared" si="26"/>
        <v>42451.866967592592</v>
      </c>
    </row>
    <row r="1711" spans="1:20" ht="15" customHeight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v>4.8571428571428571E-2</v>
      </c>
      <c r="G1711" t="s">
        <v>8220</v>
      </c>
      <c r="H1711" s="8">
        <v>21.25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t="s">
        <v>8329</v>
      </c>
      <c r="R1711" s="15" t="s">
        <v>8351</v>
      </c>
      <c r="S1711" s="15">
        <v>41882.818749999999</v>
      </c>
      <c r="T1711" s="16">
        <f t="shared" si="26"/>
        <v>41841.56381944444</v>
      </c>
    </row>
    <row r="1712" spans="1:20" ht="15" customHeight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v>6.7999999999999996E-3</v>
      </c>
      <c r="G1712" t="s">
        <v>8220</v>
      </c>
      <c r="H1712" s="8">
        <v>34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t="s">
        <v>8329</v>
      </c>
      <c r="R1712" s="15" t="s">
        <v>8351</v>
      </c>
      <c r="S1712" s="15">
        <v>42387.541666666672</v>
      </c>
      <c r="T1712" s="16">
        <f t="shared" si="26"/>
        <v>42341.59129629629</v>
      </c>
    </row>
    <row r="1713" spans="1:20" ht="15" customHeight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v>0.105</v>
      </c>
      <c r="G1713" t="s">
        <v>8220</v>
      </c>
      <c r="H1713" s="8">
        <v>525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t="s">
        <v>8329</v>
      </c>
      <c r="R1713" s="15" t="s">
        <v>8351</v>
      </c>
      <c r="S1713" s="15">
        <v>41883.646226851852</v>
      </c>
      <c r="T1713" s="16">
        <f t="shared" si="26"/>
        <v>41852.646226851852</v>
      </c>
    </row>
    <row r="1714" spans="1:20" ht="15" customHeight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v>0</v>
      </c>
      <c r="G1714" t="s">
        <v>8220</v>
      </c>
      <c r="H1714" s="8" t="e">
        <v>#DIV/0!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t="s">
        <v>8329</v>
      </c>
      <c r="R1714" s="15" t="s">
        <v>8351</v>
      </c>
      <c r="S1714" s="15">
        <v>42185.913807870369</v>
      </c>
      <c r="T1714" s="16">
        <f t="shared" si="26"/>
        <v>42125.913807870369</v>
      </c>
    </row>
    <row r="1715" spans="1:20" ht="15" customHeight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v>1.6666666666666666E-2</v>
      </c>
      <c r="G1715" t="s">
        <v>8220</v>
      </c>
      <c r="H1715" s="8">
        <v>50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t="s">
        <v>8329</v>
      </c>
      <c r="R1715" s="15" t="s">
        <v>8351</v>
      </c>
      <c r="S1715" s="15">
        <v>41917.801064814819</v>
      </c>
      <c r="T1715" s="16">
        <f t="shared" si="26"/>
        <v>41887.801064814819</v>
      </c>
    </row>
    <row r="1716" spans="1:20" ht="15" customHeight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v>7.868E-2</v>
      </c>
      <c r="G1716" t="s">
        <v>8220</v>
      </c>
      <c r="H1716" s="8">
        <v>115.70588235294117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t="s">
        <v>8329</v>
      </c>
      <c r="R1716" s="15" t="s">
        <v>8351</v>
      </c>
      <c r="S1716" s="15">
        <v>42125.918530092589</v>
      </c>
      <c r="T1716" s="16">
        <f t="shared" si="26"/>
        <v>42095.918530092589</v>
      </c>
    </row>
    <row r="1717" spans="1:20" ht="15" customHeight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v>2.2000000000000001E-3</v>
      </c>
      <c r="G1717" t="s">
        <v>8220</v>
      </c>
      <c r="H1717" s="8">
        <v>5.5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t="s">
        <v>8329</v>
      </c>
      <c r="R1717" s="15" t="s">
        <v>8351</v>
      </c>
      <c r="S1717" s="15">
        <v>42094.140277777777</v>
      </c>
      <c r="T1717" s="16">
        <f t="shared" si="26"/>
        <v>42064.217418981483</v>
      </c>
    </row>
    <row r="1718" spans="1:20" ht="15" customHeight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v>7.4999999999999997E-2</v>
      </c>
      <c r="G1718" t="s">
        <v>8220</v>
      </c>
      <c r="H1718" s="8">
        <v>50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t="s">
        <v>8329</v>
      </c>
      <c r="R1718" s="15" t="s">
        <v>8351</v>
      </c>
      <c r="S1718" s="15">
        <v>42713.619201388887</v>
      </c>
      <c r="T1718" s="16">
        <f t="shared" si="26"/>
        <v>42673.577534722222</v>
      </c>
    </row>
    <row r="1719" spans="1:20" ht="15" customHeight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v>0.42725880551301687</v>
      </c>
      <c r="G1719" t="s">
        <v>8220</v>
      </c>
      <c r="H1719" s="8">
        <v>34.024390243902438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t="s">
        <v>8329</v>
      </c>
      <c r="R1719" s="15" t="s">
        <v>8351</v>
      </c>
      <c r="S1719" s="15">
        <v>42481.166666666672</v>
      </c>
      <c r="T1719" s="16">
        <f t="shared" si="26"/>
        <v>42460.98192129629</v>
      </c>
    </row>
    <row r="1720" spans="1:20" ht="15" customHeight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v>2.142857142857143E-3</v>
      </c>
      <c r="G1720" t="s">
        <v>8220</v>
      </c>
      <c r="H1720" s="8">
        <v>37.5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t="s">
        <v>8329</v>
      </c>
      <c r="R1720" s="15" t="s">
        <v>8351</v>
      </c>
      <c r="S1720" s="15">
        <v>42504.207638888889</v>
      </c>
      <c r="T1720" s="16">
        <f t="shared" si="26"/>
        <v>42460.610520833332</v>
      </c>
    </row>
    <row r="1721" spans="1:20" ht="15" customHeight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v>8.7500000000000008E-3</v>
      </c>
      <c r="G1721" t="s">
        <v>8220</v>
      </c>
      <c r="H1721" s="8">
        <v>11.666666666666666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t="s">
        <v>8329</v>
      </c>
      <c r="R1721" s="15" t="s">
        <v>8351</v>
      </c>
      <c r="S1721" s="15">
        <v>41899.534618055557</v>
      </c>
      <c r="T1721" s="16">
        <f t="shared" si="26"/>
        <v>41869.534618055557</v>
      </c>
    </row>
    <row r="1722" spans="1:20" ht="15" customHeight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v>5.6250000000000001E-2</v>
      </c>
      <c r="G1722" t="s">
        <v>8220</v>
      </c>
      <c r="H1722" s="8">
        <v>28.125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t="s">
        <v>8329</v>
      </c>
      <c r="R1722" s="15" t="s">
        <v>8351</v>
      </c>
      <c r="S1722" s="15">
        <v>41952.824895833335</v>
      </c>
      <c r="T1722" s="16">
        <f t="shared" si="26"/>
        <v>41922.783229166671</v>
      </c>
    </row>
    <row r="1723" spans="1:20" ht="15" customHeight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v>0</v>
      </c>
      <c r="G1723" t="s">
        <v>8220</v>
      </c>
      <c r="H1723" s="8" t="e">
        <v>#DIV/0!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t="s">
        <v>8329</v>
      </c>
      <c r="R1723" s="15" t="s">
        <v>8351</v>
      </c>
      <c r="S1723" s="15">
        <v>42349.461377314816</v>
      </c>
      <c r="T1723" s="16">
        <f t="shared" si="26"/>
        <v>42319.461377314816</v>
      </c>
    </row>
    <row r="1724" spans="1:20" ht="15" customHeight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v>3.4722222222222224E-4</v>
      </c>
      <c r="G1724" t="s">
        <v>8220</v>
      </c>
      <c r="H1724" s="8">
        <v>1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t="s">
        <v>8329</v>
      </c>
      <c r="R1724" s="15" t="s">
        <v>8351</v>
      </c>
      <c r="S1724" s="15">
        <v>42463.006944444445</v>
      </c>
      <c r="T1724" s="16">
        <f t="shared" si="26"/>
        <v>42425.960983796293</v>
      </c>
    </row>
    <row r="1725" spans="1:20" ht="15" customHeight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v>6.5000000000000002E-2</v>
      </c>
      <c r="G1725" t="s">
        <v>8220</v>
      </c>
      <c r="H1725" s="8">
        <v>216.66666666666666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t="s">
        <v>8329</v>
      </c>
      <c r="R1725" s="15" t="s">
        <v>8351</v>
      </c>
      <c r="S1725" s="15">
        <v>42186.25</v>
      </c>
      <c r="T1725" s="16">
        <f t="shared" si="26"/>
        <v>42129.82540509259</v>
      </c>
    </row>
    <row r="1726" spans="1:20" ht="15" customHeight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v>5.8333333333333336E-3</v>
      </c>
      <c r="G1726" t="s">
        <v>8220</v>
      </c>
      <c r="H1726" s="8">
        <v>8.75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t="s">
        <v>8329</v>
      </c>
      <c r="R1726" s="15" t="s">
        <v>8351</v>
      </c>
      <c r="S1726" s="15">
        <v>41942.932430555556</v>
      </c>
      <c r="T1726" s="16">
        <f t="shared" si="26"/>
        <v>41912.932430555556</v>
      </c>
    </row>
    <row r="1727" spans="1:20" ht="15" customHeight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v>0.10181818181818182</v>
      </c>
      <c r="G1727" t="s">
        <v>8220</v>
      </c>
      <c r="H1727" s="8">
        <v>62.222222222222221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t="s">
        <v>8329</v>
      </c>
      <c r="R1727" s="15" t="s">
        <v>8351</v>
      </c>
      <c r="S1727" s="15">
        <v>41875.968159722222</v>
      </c>
      <c r="T1727" s="16">
        <f t="shared" si="26"/>
        <v>41845.968159722222</v>
      </c>
    </row>
    <row r="1728" spans="1:20" ht="15" customHeight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v>0.33784615384615385</v>
      </c>
      <c r="G1728" t="s">
        <v>8220</v>
      </c>
      <c r="H1728" s="8">
        <v>137.25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t="s">
        <v>8329</v>
      </c>
      <c r="R1728" s="15" t="s">
        <v>8351</v>
      </c>
      <c r="S1728" s="15">
        <v>41817.919722222221</v>
      </c>
      <c r="T1728" s="16">
        <f t="shared" si="26"/>
        <v>41788.919722222221</v>
      </c>
    </row>
    <row r="1729" spans="1:20" ht="15" customHeight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v>3.3333333333333332E-4</v>
      </c>
      <c r="G1729" t="s">
        <v>8220</v>
      </c>
      <c r="H1729" s="8">
        <v>1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t="s">
        <v>8329</v>
      </c>
      <c r="R1729" s="15" t="s">
        <v>8351</v>
      </c>
      <c r="S1729" s="15">
        <v>42099.458333333328</v>
      </c>
      <c r="T1729" s="16">
        <f t="shared" si="26"/>
        <v>42044.927974537044</v>
      </c>
    </row>
    <row r="1730" spans="1:20" ht="15" customHeight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v>0.68400000000000005</v>
      </c>
      <c r="G1730" t="s">
        <v>8220</v>
      </c>
      <c r="H1730" s="8">
        <v>122.14285714285714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t="s">
        <v>8329</v>
      </c>
      <c r="R1730" s="15" t="s">
        <v>8351</v>
      </c>
      <c r="S1730" s="15">
        <v>42298.625856481478</v>
      </c>
      <c r="T1730" s="16">
        <f t="shared" si="26"/>
        <v>42268.625856481478</v>
      </c>
    </row>
    <row r="1731" spans="1:20" ht="15" customHeight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v>0</v>
      </c>
      <c r="G1731" t="s">
        <v>8220</v>
      </c>
      <c r="H1731" s="8" t="e">
        <v>#DIV/0!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t="s">
        <v>8329</v>
      </c>
      <c r="R1731" s="15" t="s">
        <v>8351</v>
      </c>
      <c r="S1731" s="15">
        <v>42531.052152777775</v>
      </c>
      <c r="T1731" s="16">
        <f t="shared" ref="T1731:T1794" si="27">(((L1731/60)/60)/24)+DATE(1970,1,1)</f>
        <v>42471.052152777775</v>
      </c>
    </row>
    <row r="1732" spans="1:20" ht="15" customHeight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v>0</v>
      </c>
      <c r="G1732" t="s">
        <v>8220</v>
      </c>
      <c r="H1732" s="8" t="e">
        <v>#DIV/0!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t="s">
        <v>8329</v>
      </c>
      <c r="R1732" s="15" t="s">
        <v>8351</v>
      </c>
      <c r="S1732" s="15">
        <v>42302.087766203709</v>
      </c>
      <c r="T1732" s="16">
        <f t="shared" si="27"/>
        <v>42272.087766203709</v>
      </c>
    </row>
    <row r="1733" spans="1:20" ht="15" customHeight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v>0</v>
      </c>
      <c r="G1733" t="s">
        <v>8220</v>
      </c>
      <c r="H1733" s="8" t="e">
        <v>#DIV/0!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t="s">
        <v>8329</v>
      </c>
      <c r="R1733" s="15" t="s">
        <v>8351</v>
      </c>
      <c r="S1733" s="15">
        <v>42166.625</v>
      </c>
      <c r="T1733" s="16">
        <f t="shared" si="27"/>
        <v>42152.906851851847</v>
      </c>
    </row>
    <row r="1734" spans="1:20" ht="15" customHeight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v>0</v>
      </c>
      <c r="G1734" t="s">
        <v>8220</v>
      </c>
      <c r="H1734" s="8" t="e">
        <v>#DIV/0!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t="s">
        <v>8329</v>
      </c>
      <c r="R1734" s="15" t="s">
        <v>8351</v>
      </c>
      <c r="S1734" s="15">
        <v>42385.208333333328</v>
      </c>
      <c r="T1734" s="16">
        <f t="shared" si="27"/>
        <v>42325.683807870373</v>
      </c>
    </row>
    <row r="1735" spans="1:20" ht="15" customHeight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v>0</v>
      </c>
      <c r="G1735" t="s">
        <v>8220</v>
      </c>
      <c r="H1735" s="8" t="e">
        <v>#DIV/0!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t="s">
        <v>8329</v>
      </c>
      <c r="R1735" s="15" t="s">
        <v>8351</v>
      </c>
      <c r="S1735" s="15">
        <v>42626.895833333328</v>
      </c>
      <c r="T1735" s="16">
        <f t="shared" si="27"/>
        <v>42614.675625000003</v>
      </c>
    </row>
    <row r="1736" spans="1:20" ht="15" customHeight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v>2.2222222222222223E-4</v>
      </c>
      <c r="G1736" t="s">
        <v>8220</v>
      </c>
      <c r="H1736" s="8">
        <v>1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t="s">
        <v>8329</v>
      </c>
      <c r="R1736" s="15" t="s">
        <v>8351</v>
      </c>
      <c r="S1736" s="15">
        <v>42132.036527777775</v>
      </c>
      <c r="T1736" s="16">
        <f t="shared" si="27"/>
        <v>42102.036527777775</v>
      </c>
    </row>
    <row r="1737" spans="1:20" ht="15" customHeight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v>0.11</v>
      </c>
      <c r="G1737" t="s">
        <v>8220</v>
      </c>
      <c r="H1737" s="8">
        <v>55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t="s">
        <v>8329</v>
      </c>
      <c r="R1737" s="15" t="s">
        <v>8351</v>
      </c>
      <c r="S1737" s="15">
        <v>42589.814178240747</v>
      </c>
      <c r="T1737" s="16">
        <f t="shared" si="27"/>
        <v>42559.814178240747</v>
      </c>
    </row>
    <row r="1738" spans="1:20" ht="15" customHeight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v>7.3333333333333332E-3</v>
      </c>
      <c r="G1738" t="s">
        <v>8220</v>
      </c>
      <c r="H1738" s="8">
        <v>22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t="s">
        <v>8329</v>
      </c>
      <c r="R1738" s="15" t="s">
        <v>8351</v>
      </c>
      <c r="S1738" s="15">
        <v>42316.90315972222</v>
      </c>
      <c r="T1738" s="16">
        <f t="shared" si="27"/>
        <v>42286.861493055556</v>
      </c>
    </row>
    <row r="1739" spans="1:20" ht="15" customHeight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v>0.21249999999999999</v>
      </c>
      <c r="G1739" t="s">
        <v>8220</v>
      </c>
      <c r="H1739" s="8">
        <v>56.666666666666664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t="s">
        <v>8329</v>
      </c>
      <c r="R1739" s="15" t="s">
        <v>8351</v>
      </c>
      <c r="S1739" s="15">
        <v>42205.948981481488</v>
      </c>
      <c r="T1739" s="16">
        <f t="shared" si="27"/>
        <v>42175.948981481488</v>
      </c>
    </row>
    <row r="1740" spans="1:20" ht="15" customHeight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v>4.0000000000000001E-3</v>
      </c>
      <c r="G1740" t="s">
        <v>8220</v>
      </c>
      <c r="H1740" s="8">
        <v>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t="s">
        <v>8329</v>
      </c>
      <c r="R1740" s="15" t="s">
        <v>8351</v>
      </c>
      <c r="S1740" s="15">
        <v>41914.874328703707</v>
      </c>
      <c r="T1740" s="16">
        <f t="shared" si="27"/>
        <v>41884.874328703707</v>
      </c>
    </row>
    <row r="1741" spans="1:20" ht="15" customHeight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v>1E-3</v>
      </c>
      <c r="G1741" t="s">
        <v>8220</v>
      </c>
      <c r="H1741" s="8">
        <v>1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t="s">
        <v>8329</v>
      </c>
      <c r="R1741" s="15" t="s">
        <v>8351</v>
      </c>
      <c r="S1741" s="15">
        <v>42494.832546296297</v>
      </c>
      <c r="T1741" s="16">
        <f t="shared" si="27"/>
        <v>42435.874212962968</v>
      </c>
    </row>
    <row r="1742" spans="1:20" ht="15" customHeight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v>0</v>
      </c>
      <c r="G1742" t="s">
        <v>8220</v>
      </c>
      <c r="H1742" s="8" t="e">
        <v>#DIV/0!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t="s">
        <v>8329</v>
      </c>
      <c r="R1742" s="15" t="s">
        <v>8351</v>
      </c>
      <c r="S1742" s="15">
        <v>42201.817384259266</v>
      </c>
      <c r="T1742" s="16">
        <f t="shared" si="27"/>
        <v>42171.817384259266</v>
      </c>
    </row>
    <row r="1743" spans="1:20" ht="15" customHeight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v>1.1083333333333334</v>
      </c>
      <c r="G1743" t="s">
        <v>8218</v>
      </c>
      <c r="H1743" s="8">
        <v>25.576923076923077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t="s">
        <v>8342</v>
      </c>
      <c r="R1743" s="15" t="s">
        <v>8343</v>
      </c>
      <c r="S1743" s="15">
        <v>42165.628136574072</v>
      </c>
      <c r="T1743" s="16">
        <f t="shared" si="27"/>
        <v>42120.628136574072</v>
      </c>
    </row>
    <row r="1744" spans="1:20" ht="15" customHeight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v>1.0874999999999999</v>
      </c>
      <c r="G1744" t="s">
        <v>8218</v>
      </c>
      <c r="H1744" s="8">
        <v>63.970588235294116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t="s">
        <v>8342</v>
      </c>
      <c r="R1744" s="15" t="s">
        <v>8343</v>
      </c>
      <c r="S1744" s="15">
        <v>42742.875</v>
      </c>
      <c r="T1744" s="16">
        <f t="shared" si="27"/>
        <v>42710.876967592587</v>
      </c>
    </row>
    <row r="1745" spans="1:20" ht="15" customHeight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v>1.0041666666666667</v>
      </c>
      <c r="G1745" t="s">
        <v>8218</v>
      </c>
      <c r="H1745" s="8">
        <v>89.925373134328353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t="s">
        <v>8342</v>
      </c>
      <c r="R1745" s="15" t="s">
        <v>8343</v>
      </c>
      <c r="S1745" s="15">
        <v>42609.165972222225</v>
      </c>
      <c r="T1745" s="16">
        <f t="shared" si="27"/>
        <v>42586.925636574073</v>
      </c>
    </row>
    <row r="1746" spans="1:20" ht="15" customHeight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v>1.1845454545454546</v>
      </c>
      <c r="G1746" t="s">
        <v>8218</v>
      </c>
      <c r="H1746" s="8">
        <v>93.071428571428569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t="s">
        <v>8342</v>
      </c>
      <c r="R1746" s="15" t="s">
        <v>8343</v>
      </c>
      <c r="S1746" s="15">
        <v>42071.563391203701</v>
      </c>
      <c r="T1746" s="16">
        <f t="shared" si="27"/>
        <v>42026.605057870373</v>
      </c>
    </row>
    <row r="1747" spans="1:20" ht="15" customHeight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v>1.1401428571428571</v>
      </c>
      <c r="G1747" t="s">
        <v>8218</v>
      </c>
      <c r="H1747" s="8">
        <v>89.674157303370791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t="s">
        <v>8342</v>
      </c>
      <c r="R1747" s="15" t="s">
        <v>8343</v>
      </c>
      <c r="S1747" s="15">
        <v>42726.083333333328</v>
      </c>
      <c r="T1747" s="16">
        <f t="shared" si="27"/>
        <v>42690.259699074071</v>
      </c>
    </row>
    <row r="1748" spans="1:20" ht="15" customHeight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v>1.4810000000000001</v>
      </c>
      <c r="G1748" t="s">
        <v>8218</v>
      </c>
      <c r="H1748" s="8">
        <v>207.61682242990653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t="s">
        <v>8342</v>
      </c>
      <c r="R1748" s="15" t="s">
        <v>8343</v>
      </c>
      <c r="S1748" s="15">
        <v>42698.083333333328</v>
      </c>
      <c r="T1748" s="16">
        <f t="shared" si="27"/>
        <v>42668.176701388889</v>
      </c>
    </row>
    <row r="1749" spans="1:20" ht="15" customHeight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v>1.0495555555555556</v>
      </c>
      <c r="G1749" t="s">
        <v>8218</v>
      </c>
      <c r="H1749" s="8">
        <v>59.408805031446541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t="s">
        <v>8342</v>
      </c>
      <c r="R1749" s="15" t="s">
        <v>8343</v>
      </c>
      <c r="S1749" s="15">
        <v>42321.625</v>
      </c>
      <c r="T1749" s="16">
        <f t="shared" si="27"/>
        <v>42292.435532407413</v>
      </c>
    </row>
    <row r="1750" spans="1:20" ht="15" customHeight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v>1.29948</v>
      </c>
      <c r="G1750" t="s">
        <v>8218</v>
      </c>
      <c r="H1750" s="8">
        <v>358.97237569060775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t="s">
        <v>8342</v>
      </c>
      <c r="R1750" s="15" t="s">
        <v>8343</v>
      </c>
      <c r="S1750" s="15">
        <v>42249.950729166667</v>
      </c>
      <c r="T1750" s="16">
        <f t="shared" si="27"/>
        <v>42219.950729166667</v>
      </c>
    </row>
    <row r="1751" spans="1:20" ht="15" customHeight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v>1.2348756218905472</v>
      </c>
      <c r="G1751" t="s">
        <v>8218</v>
      </c>
      <c r="H1751" s="8">
        <v>94.736641221374043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t="s">
        <v>8342</v>
      </c>
      <c r="R1751" s="15" t="s">
        <v>8343</v>
      </c>
      <c r="S1751" s="15">
        <v>42795.791666666672</v>
      </c>
      <c r="T1751" s="16">
        <f t="shared" si="27"/>
        <v>42758.975937499999</v>
      </c>
    </row>
    <row r="1752" spans="1:20" ht="15" customHeight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v>2.0162</v>
      </c>
      <c r="G1752" t="s">
        <v>8218</v>
      </c>
      <c r="H1752" s="8">
        <v>80.647999999999996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t="s">
        <v>8342</v>
      </c>
      <c r="R1752" s="15" t="s">
        <v>8343</v>
      </c>
      <c r="S1752" s="15">
        <v>42479.836851851855</v>
      </c>
      <c r="T1752" s="16">
        <f t="shared" si="27"/>
        <v>42454.836851851855</v>
      </c>
    </row>
    <row r="1753" spans="1:20" ht="15" customHeight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v>1.0289999999999999</v>
      </c>
      <c r="G1753" t="s">
        <v>8218</v>
      </c>
      <c r="H1753" s="8">
        <v>168.68852459016392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t="s">
        <v>8342</v>
      </c>
      <c r="R1753" s="15" t="s">
        <v>8343</v>
      </c>
      <c r="S1753" s="15">
        <v>42082.739849537036</v>
      </c>
      <c r="T1753" s="16">
        <f t="shared" si="27"/>
        <v>42052.7815162037</v>
      </c>
    </row>
    <row r="1754" spans="1:20" ht="15" customHeight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v>2.6016666666666666</v>
      </c>
      <c r="G1754" t="s">
        <v>8218</v>
      </c>
      <c r="H1754" s="8">
        <v>34.68888888888889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t="s">
        <v>8342</v>
      </c>
      <c r="R1754" s="15" t="s">
        <v>8343</v>
      </c>
      <c r="S1754" s="15">
        <v>42657.253263888888</v>
      </c>
      <c r="T1754" s="16">
        <f t="shared" si="27"/>
        <v>42627.253263888888</v>
      </c>
    </row>
    <row r="1755" spans="1:20" ht="15" customHeight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v>1.08</v>
      </c>
      <c r="G1755" t="s">
        <v>8218</v>
      </c>
      <c r="H1755" s="8">
        <v>462.85714285714283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t="s">
        <v>8342</v>
      </c>
      <c r="R1755" s="15" t="s">
        <v>8343</v>
      </c>
      <c r="S1755" s="15">
        <v>42450.707962962959</v>
      </c>
      <c r="T1755" s="16">
        <f t="shared" si="27"/>
        <v>42420.74962962963</v>
      </c>
    </row>
    <row r="1756" spans="1:20" ht="15" customHeight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v>1.1052941176470588</v>
      </c>
      <c r="G1756" t="s">
        <v>8218</v>
      </c>
      <c r="H1756" s="8">
        <v>104.38888888888889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t="s">
        <v>8342</v>
      </c>
      <c r="R1756" s="15" t="s">
        <v>8343</v>
      </c>
      <c r="S1756" s="15">
        <v>42097.835104166668</v>
      </c>
      <c r="T1756" s="16">
        <f t="shared" si="27"/>
        <v>42067.876770833333</v>
      </c>
    </row>
    <row r="1757" spans="1:20" ht="15" customHeight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v>1.2</v>
      </c>
      <c r="G1757" t="s">
        <v>8218</v>
      </c>
      <c r="H1757" s="8">
        <v>7.5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t="s">
        <v>8342</v>
      </c>
      <c r="R1757" s="15" t="s">
        <v>8343</v>
      </c>
      <c r="S1757" s="15">
        <v>42282.788900462961</v>
      </c>
      <c r="T1757" s="16">
        <f t="shared" si="27"/>
        <v>42252.788900462961</v>
      </c>
    </row>
    <row r="1758" spans="1:20" ht="15" customHeight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v>1.0282909090909091</v>
      </c>
      <c r="G1758" t="s">
        <v>8218</v>
      </c>
      <c r="H1758" s="8">
        <v>47.13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t="s">
        <v>8342</v>
      </c>
      <c r="R1758" s="15" t="s">
        <v>8343</v>
      </c>
      <c r="S1758" s="15">
        <v>42611.167465277773</v>
      </c>
      <c r="T1758" s="16">
        <f t="shared" si="27"/>
        <v>42571.167465277773</v>
      </c>
    </row>
    <row r="1759" spans="1:20" ht="15" customHeight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v>1.1599999999999999</v>
      </c>
      <c r="G1759" t="s">
        <v>8218</v>
      </c>
      <c r="H1759" s="8">
        <v>414.28571428571428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t="s">
        <v>8342</v>
      </c>
      <c r="R1759" s="15" t="s">
        <v>8343</v>
      </c>
      <c r="S1759" s="15">
        <v>42763.811805555553</v>
      </c>
      <c r="T1759" s="16">
        <f t="shared" si="27"/>
        <v>42733.827349537038</v>
      </c>
    </row>
    <row r="1760" spans="1:20" ht="15" customHeight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v>1.147</v>
      </c>
      <c r="G1760" t="s">
        <v>8218</v>
      </c>
      <c r="H1760" s="8">
        <v>42.481481481481481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t="s">
        <v>8342</v>
      </c>
      <c r="R1760" s="15" t="s">
        <v>8343</v>
      </c>
      <c r="S1760" s="15">
        <v>42565.955925925926</v>
      </c>
      <c r="T1760" s="16">
        <f t="shared" si="27"/>
        <v>42505.955925925926</v>
      </c>
    </row>
    <row r="1761" spans="1:20" ht="15" customHeight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v>1.0660000000000001</v>
      </c>
      <c r="G1761" t="s">
        <v>8218</v>
      </c>
      <c r="H1761" s="8">
        <v>108.77551020408163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t="s">
        <v>8342</v>
      </c>
      <c r="R1761" s="15" t="s">
        <v>8343</v>
      </c>
      <c r="S1761" s="15">
        <v>42088.787372685183</v>
      </c>
      <c r="T1761" s="16">
        <f t="shared" si="27"/>
        <v>42068.829039351855</v>
      </c>
    </row>
    <row r="1762" spans="1:20" ht="15" customHeight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v>1.6544000000000001</v>
      </c>
      <c r="G1762" t="s">
        <v>8218</v>
      </c>
      <c r="H1762" s="8">
        <v>81.098039215686271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t="s">
        <v>8342</v>
      </c>
      <c r="R1762" s="15" t="s">
        <v>8343</v>
      </c>
      <c r="S1762" s="15">
        <v>42425.67260416667</v>
      </c>
      <c r="T1762" s="16">
        <f t="shared" si="27"/>
        <v>42405.67260416667</v>
      </c>
    </row>
    <row r="1763" spans="1:20" ht="15" customHeight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v>1.55</v>
      </c>
      <c r="G1763" t="s">
        <v>8218</v>
      </c>
      <c r="H1763" s="8">
        <v>51.666666666666664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t="s">
        <v>8342</v>
      </c>
      <c r="R1763" s="15" t="s">
        <v>8343</v>
      </c>
      <c r="S1763" s="15">
        <v>42259.567824074074</v>
      </c>
      <c r="T1763" s="16">
        <f t="shared" si="27"/>
        <v>42209.567824074074</v>
      </c>
    </row>
    <row r="1764" spans="1:20" ht="15" customHeight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v>8.85</v>
      </c>
      <c r="G1764" t="s">
        <v>8218</v>
      </c>
      <c r="H1764" s="8">
        <v>35.4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t="s">
        <v>8342</v>
      </c>
      <c r="R1764" s="15" t="s">
        <v>8343</v>
      </c>
      <c r="S1764" s="15">
        <v>42440.982002314813</v>
      </c>
      <c r="T1764" s="16">
        <f t="shared" si="27"/>
        <v>42410.982002314813</v>
      </c>
    </row>
    <row r="1765" spans="1:20" ht="15" customHeight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v>1.0190833333333333</v>
      </c>
      <c r="G1765" t="s">
        <v>8218</v>
      </c>
      <c r="H1765" s="8">
        <v>103.63559322033899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t="s">
        <v>8342</v>
      </c>
      <c r="R1765" s="15" t="s">
        <v>8343</v>
      </c>
      <c r="S1765" s="15">
        <v>42666.868518518517</v>
      </c>
      <c r="T1765" s="16">
        <f t="shared" si="27"/>
        <v>42636.868518518517</v>
      </c>
    </row>
    <row r="1766" spans="1:20" ht="15" customHeight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v>0.19600000000000001</v>
      </c>
      <c r="G1766" t="s">
        <v>8220</v>
      </c>
      <c r="H1766" s="8">
        <v>55.282051282051285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t="s">
        <v>8342</v>
      </c>
      <c r="R1766" s="15" t="s">
        <v>8343</v>
      </c>
      <c r="S1766" s="15">
        <v>41854.485868055555</v>
      </c>
      <c r="T1766" s="16">
        <f t="shared" si="27"/>
        <v>41825.485868055555</v>
      </c>
    </row>
    <row r="1767" spans="1:20" ht="15" customHeight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v>0.59467839999999994</v>
      </c>
      <c r="G1767" t="s">
        <v>8220</v>
      </c>
      <c r="H1767" s="8">
        <v>72.16970873786407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t="s">
        <v>8342</v>
      </c>
      <c r="R1767" s="15" t="s">
        <v>8343</v>
      </c>
      <c r="S1767" s="15">
        <v>41864.980462962965</v>
      </c>
      <c r="T1767" s="16">
        <f t="shared" si="27"/>
        <v>41834.980462962965</v>
      </c>
    </row>
    <row r="1768" spans="1:20" ht="15" customHeight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v>0</v>
      </c>
      <c r="G1768" t="s">
        <v>8220</v>
      </c>
      <c r="H1768" s="8" t="e">
        <v>#DIV/0!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t="s">
        <v>8342</v>
      </c>
      <c r="R1768" s="15" t="s">
        <v>8343</v>
      </c>
      <c r="S1768" s="15">
        <v>41876.859814814816</v>
      </c>
      <c r="T1768" s="16">
        <f t="shared" si="27"/>
        <v>41855.859814814816</v>
      </c>
    </row>
    <row r="1769" spans="1:20" ht="15" customHeight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v>0.4572</v>
      </c>
      <c r="G1769" t="s">
        <v>8220</v>
      </c>
      <c r="H1769" s="8">
        <v>58.615384615384613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t="s">
        <v>8342</v>
      </c>
      <c r="R1769" s="15" t="s">
        <v>8343</v>
      </c>
      <c r="S1769" s="15">
        <v>41854.658379629633</v>
      </c>
      <c r="T1769" s="16">
        <f t="shared" si="27"/>
        <v>41824.658379629633</v>
      </c>
    </row>
    <row r="1770" spans="1:20" ht="15" customHeight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v>3.7400000000000003E-2</v>
      </c>
      <c r="G1770" t="s">
        <v>8220</v>
      </c>
      <c r="H1770" s="8">
        <v>12.466666666666667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t="s">
        <v>8342</v>
      </c>
      <c r="R1770" s="15" t="s">
        <v>8343</v>
      </c>
      <c r="S1770" s="15">
        <v>41909.560694444444</v>
      </c>
      <c r="T1770" s="16">
        <f t="shared" si="27"/>
        <v>41849.560694444444</v>
      </c>
    </row>
    <row r="1771" spans="1:20" ht="15" customHeight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v>2.7025E-2</v>
      </c>
      <c r="G1771" t="s">
        <v>8220</v>
      </c>
      <c r="H1771" s="8">
        <v>49.136363636363633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t="s">
        <v>8342</v>
      </c>
      <c r="R1771" s="15" t="s">
        <v>8343</v>
      </c>
      <c r="S1771" s="15">
        <v>42017.818969907406</v>
      </c>
      <c r="T1771" s="16">
        <f t="shared" si="27"/>
        <v>41987.818969907406</v>
      </c>
    </row>
    <row r="1772" spans="1:20" ht="15" customHeight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v>0.56514285714285717</v>
      </c>
      <c r="G1772" t="s">
        <v>8220</v>
      </c>
      <c r="H1772" s="8">
        <v>150.5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t="s">
        <v>8342</v>
      </c>
      <c r="R1772" s="15" t="s">
        <v>8343</v>
      </c>
      <c r="S1772" s="15">
        <v>41926.780023148152</v>
      </c>
      <c r="T1772" s="16">
        <f t="shared" si="27"/>
        <v>41891.780023148152</v>
      </c>
    </row>
    <row r="1773" spans="1:20" ht="15" customHeight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v>0.21309523809523809</v>
      </c>
      <c r="G1773" t="s">
        <v>8220</v>
      </c>
      <c r="H1773" s="8">
        <v>35.799999999999997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t="s">
        <v>8342</v>
      </c>
      <c r="R1773" s="15" t="s">
        <v>8343</v>
      </c>
      <c r="S1773" s="15">
        <v>41935.979629629634</v>
      </c>
      <c r="T1773" s="16">
        <f t="shared" si="27"/>
        <v>41905.979629629634</v>
      </c>
    </row>
    <row r="1774" spans="1:20" ht="15" customHeight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v>0.156</v>
      </c>
      <c r="G1774" t="s">
        <v>8220</v>
      </c>
      <c r="H1774" s="8">
        <v>45.157894736842103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t="s">
        <v>8342</v>
      </c>
      <c r="R1774" s="15" t="s">
        <v>8343</v>
      </c>
      <c r="S1774" s="15">
        <v>41826.718009259261</v>
      </c>
      <c r="T1774" s="16">
        <f t="shared" si="27"/>
        <v>41766.718009259261</v>
      </c>
    </row>
    <row r="1775" spans="1:20" ht="15" customHeight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v>6.2566666666666673E-2</v>
      </c>
      <c r="G1775" t="s">
        <v>8220</v>
      </c>
      <c r="H1775" s="8">
        <v>98.78947368421052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t="s">
        <v>8342</v>
      </c>
      <c r="R1775" s="15" t="s">
        <v>8343</v>
      </c>
      <c r="S1775" s="15">
        <v>42023.760393518518</v>
      </c>
      <c r="T1775" s="16">
        <f t="shared" si="27"/>
        <v>41978.760393518518</v>
      </c>
    </row>
    <row r="1776" spans="1:20" ht="15" customHeight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v>0.4592</v>
      </c>
      <c r="G1776" t="s">
        <v>8220</v>
      </c>
      <c r="H1776" s="8">
        <v>88.307692307692307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t="s">
        <v>8342</v>
      </c>
      <c r="R1776" s="15" t="s">
        <v>8343</v>
      </c>
      <c r="S1776" s="15">
        <v>41972.624305555553</v>
      </c>
      <c r="T1776" s="16">
        <f t="shared" si="27"/>
        <v>41930.218657407408</v>
      </c>
    </row>
    <row r="1777" spans="1:20" ht="15" customHeight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v>0.65101538461538466</v>
      </c>
      <c r="G1777" t="s">
        <v>8220</v>
      </c>
      <c r="H1777" s="8">
        <v>170.62903225806451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t="s">
        <v>8342</v>
      </c>
      <c r="R1777" s="15" t="s">
        <v>8343</v>
      </c>
      <c r="S1777" s="15">
        <v>41936.976388888892</v>
      </c>
      <c r="T1777" s="16">
        <f t="shared" si="27"/>
        <v>41891.976388888892</v>
      </c>
    </row>
    <row r="1778" spans="1:20" ht="15" customHeight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v>6.7000000000000004E-2</v>
      </c>
      <c r="G1778" t="s">
        <v>8220</v>
      </c>
      <c r="H1778" s="8">
        <v>83.75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t="s">
        <v>8342</v>
      </c>
      <c r="R1778" s="15" t="s">
        <v>8343</v>
      </c>
      <c r="S1778" s="15">
        <v>41941.95684027778</v>
      </c>
      <c r="T1778" s="16">
        <f t="shared" si="27"/>
        <v>41905.95684027778</v>
      </c>
    </row>
    <row r="1779" spans="1:20" ht="15" customHeight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v>0.135625</v>
      </c>
      <c r="G1779" t="s">
        <v>8220</v>
      </c>
      <c r="H1779" s="8">
        <v>65.099999999999994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t="s">
        <v>8342</v>
      </c>
      <c r="R1779" s="15" t="s">
        <v>8343</v>
      </c>
      <c r="S1779" s="15">
        <v>42055.357094907406</v>
      </c>
      <c r="T1779" s="16">
        <f t="shared" si="27"/>
        <v>42025.357094907406</v>
      </c>
    </row>
    <row r="1780" spans="1:20" ht="15" customHeight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v>1.9900000000000001E-2</v>
      </c>
      <c r="G1780" t="s">
        <v>8220</v>
      </c>
      <c r="H1780" s="8">
        <v>66.333333333333329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t="s">
        <v>8342</v>
      </c>
      <c r="R1780" s="15" t="s">
        <v>8343</v>
      </c>
      <c r="S1780" s="15">
        <v>42090.821701388893</v>
      </c>
      <c r="T1780" s="16">
        <f t="shared" si="27"/>
        <v>42045.86336805555</v>
      </c>
    </row>
    <row r="1781" spans="1:20" ht="15" customHeight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v>0.36236363636363639</v>
      </c>
      <c r="G1781" t="s">
        <v>8220</v>
      </c>
      <c r="H1781" s="8">
        <v>104.89473684210526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t="s">
        <v>8342</v>
      </c>
      <c r="R1781" s="15" t="s">
        <v>8343</v>
      </c>
      <c r="S1781" s="15">
        <v>42615.691898148143</v>
      </c>
      <c r="T1781" s="16">
        <f t="shared" si="27"/>
        <v>42585.691898148143</v>
      </c>
    </row>
    <row r="1782" spans="1:20" ht="15" customHeight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v>0.39743333333333336</v>
      </c>
      <c r="G1782" t="s">
        <v>8220</v>
      </c>
      <c r="H1782" s="8">
        <v>78.440789473684205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t="s">
        <v>8342</v>
      </c>
      <c r="R1782" s="15" t="s">
        <v>8343</v>
      </c>
      <c r="S1782" s="15">
        <v>42553.600810185191</v>
      </c>
      <c r="T1782" s="16">
        <f t="shared" si="27"/>
        <v>42493.600810185191</v>
      </c>
    </row>
    <row r="1783" spans="1:20" ht="15" customHeight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v>0.25763636363636366</v>
      </c>
      <c r="G1783" t="s">
        <v>8220</v>
      </c>
      <c r="H1783" s="8">
        <v>59.041666666666664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t="s">
        <v>8342</v>
      </c>
      <c r="R1783" s="15" t="s">
        <v>8343</v>
      </c>
      <c r="S1783" s="15">
        <v>42628.617418981477</v>
      </c>
      <c r="T1783" s="16">
        <f t="shared" si="27"/>
        <v>42597.617418981477</v>
      </c>
    </row>
    <row r="1784" spans="1:20" ht="15" customHeight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v>0.15491428571428573</v>
      </c>
      <c r="G1784" t="s">
        <v>8220</v>
      </c>
      <c r="H1784" s="8">
        <v>71.34210526315789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t="s">
        <v>8342</v>
      </c>
      <c r="R1784" s="15" t="s">
        <v>8343</v>
      </c>
      <c r="S1784" s="15">
        <v>42421.575104166666</v>
      </c>
      <c r="T1784" s="16">
        <f t="shared" si="27"/>
        <v>42388.575104166666</v>
      </c>
    </row>
    <row r="1785" spans="1:20" ht="15" customHeight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v>0.236925</v>
      </c>
      <c r="G1785" t="s">
        <v>8220</v>
      </c>
      <c r="H1785" s="8">
        <v>51.227027027027027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t="s">
        <v>8342</v>
      </c>
      <c r="R1785" s="15" t="s">
        <v>8343</v>
      </c>
      <c r="S1785" s="15">
        <v>42145.949976851851</v>
      </c>
      <c r="T1785" s="16">
        <f t="shared" si="27"/>
        <v>42115.949976851851</v>
      </c>
    </row>
    <row r="1786" spans="1:20" ht="15" customHeight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v>0.39760000000000001</v>
      </c>
      <c r="G1786" t="s">
        <v>8220</v>
      </c>
      <c r="H1786" s="8">
        <v>60.242424242424242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t="s">
        <v>8342</v>
      </c>
      <c r="R1786" s="15" t="s">
        <v>8343</v>
      </c>
      <c r="S1786" s="15">
        <v>42035.142361111109</v>
      </c>
      <c r="T1786" s="16">
        <f t="shared" si="27"/>
        <v>42003.655555555553</v>
      </c>
    </row>
    <row r="1787" spans="1:20" ht="15" customHeight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v>0.20220833333333332</v>
      </c>
      <c r="G1787" t="s">
        <v>8220</v>
      </c>
      <c r="H1787" s="8">
        <v>44.935185185185183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t="s">
        <v>8342</v>
      </c>
      <c r="R1787" s="15" t="s">
        <v>8343</v>
      </c>
      <c r="S1787" s="15">
        <v>41928</v>
      </c>
      <c r="T1787" s="16">
        <f t="shared" si="27"/>
        <v>41897.134895833333</v>
      </c>
    </row>
    <row r="1788" spans="1:20" ht="15" customHeight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v>0.47631578947368419</v>
      </c>
      <c r="G1788" t="s">
        <v>8220</v>
      </c>
      <c r="H1788" s="8">
        <v>31.206896551724139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t="s">
        <v>8342</v>
      </c>
      <c r="R1788" s="15" t="s">
        <v>8343</v>
      </c>
      <c r="S1788" s="15">
        <v>41988.550659722227</v>
      </c>
      <c r="T1788" s="16">
        <f t="shared" si="27"/>
        <v>41958.550659722227</v>
      </c>
    </row>
    <row r="1789" spans="1:20" ht="15" customHeight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v>0.15329999999999999</v>
      </c>
      <c r="G1789" t="s">
        <v>8220</v>
      </c>
      <c r="H1789" s="8">
        <v>63.875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t="s">
        <v>8342</v>
      </c>
      <c r="R1789" s="15" t="s">
        <v>8343</v>
      </c>
      <c r="S1789" s="15">
        <v>42098.613854166666</v>
      </c>
      <c r="T1789" s="16">
        <f t="shared" si="27"/>
        <v>42068.65552083333</v>
      </c>
    </row>
    <row r="1790" spans="1:20" ht="15" customHeight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v>1.3818181818181818E-2</v>
      </c>
      <c r="G1790" t="s">
        <v>8220</v>
      </c>
      <c r="H1790" s="8">
        <v>19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t="s">
        <v>8342</v>
      </c>
      <c r="R1790" s="15" t="s">
        <v>8343</v>
      </c>
      <c r="S1790" s="15">
        <v>41943.94840277778</v>
      </c>
      <c r="T1790" s="16">
        <f t="shared" si="27"/>
        <v>41913.94840277778</v>
      </c>
    </row>
    <row r="1791" spans="1:20" ht="15" customHeight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v>5.0000000000000001E-3</v>
      </c>
      <c r="G1791" t="s">
        <v>8220</v>
      </c>
      <c r="H1791" s="8">
        <v>10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t="s">
        <v>8342</v>
      </c>
      <c r="R1791" s="15" t="s">
        <v>8343</v>
      </c>
      <c r="S1791" s="15">
        <v>42016.250034722223</v>
      </c>
      <c r="T1791" s="16">
        <f t="shared" si="27"/>
        <v>41956.250034722223</v>
      </c>
    </row>
    <row r="1792" spans="1:20" ht="15" customHeight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v>4.9575757575757579E-2</v>
      </c>
      <c r="G1792" t="s">
        <v>8220</v>
      </c>
      <c r="H1792" s="8">
        <v>109.06666666666666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t="s">
        <v>8342</v>
      </c>
      <c r="R1792" s="15" t="s">
        <v>8343</v>
      </c>
      <c r="S1792" s="15">
        <v>42040.674513888895</v>
      </c>
      <c r="T1792" s="16">
        <f t="shared" si="27"/>
        <v>42010.674513888895</v>
      </c>
    </row>
    <row r="1793" spans="1:20" ht="15" customHeight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v>3.5666666666666666E-2</v>
      </c>
      <c r="G1793" t="s">
        <v>8220</v>
      </c>
      <c r="H1793" s="8">
        <v>26.75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t="s">
        <v>8342</v>
      </c>
      <c r="R1793" s="15" t="s">
        <v>8343</v>
      </c>
      <c r="S1793" s="15">
        <v>42033.740335648152</v>
      </c>
      <c r="T1793" s="16">
        <f t="shared" si="27"/>
        <v>41973.740335648152</v>
      </c>
    </row>
    <row r="1794" spans="1:20" ht="15" customHeight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v>0.61124000000000001</v>
      </c>
      <c r="G1794" t="s">
        <v>8220</v>
      </c>
      <c r="H1794" s="8">
        <v>109.93525179856115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t="s">
        <v>8342</v>
      </c>
      <c r="R1794" s="15" t="s">
        <v>8343</v>
      </c>
      <c r="S1794" s="15">
        <v>42226.290972222225</v>
      </c>
      <c r="T1794" s="16">
        <f t="shared" si="27"/>
        <v>42189.031041666662</v>
      </c>
    </row>
    <row r="1795" spans="1:20" ht="15" customHeight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v>1.3333333333333334E-2</v>
      </c>
      <c r="G1795" t="s">
        <v>8220</v>
      </c>
      <c r="H1795" s="8">
        <v>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t="s">
        <v>8342</v>
      </c>
      <c r="R1795" s="15" t="s">
        <v>8343</v>
      </c>
      <c r="S1795" s="15">
        <v>41970.933333333334</v>
      </c>
      <c r="T1795" s="16">
        <f t="shared" ref="T1795:T1858" si="28">(((L1795/60)/60)/24)+DATE(1970,1,1)</f>
        <v>41940.89166666667</v>
      </c>
    </row>
    <row r="1796" spans="1:20" ht="15" customHeight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v>0.11077777777777778</v>
      </c>
      <c r="G1796" t="s">
        <v>8220</v>
      </c>
      <c r="H1796" s="8">
        <v>55.388888888888886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t="s">
        <v>8342</v>
      </c>
      <c r="R1796" s="15" t="s">
        <v>8343</v>
      </c>
      <c r="S1796" s="15">
        <v>42046.551180555558</v>
      </c>
      <c r="T1796" s="16">
        <f t="shared" si="28"/>
        <v>42011.551180555558</v>
      </c>
    </row>
    <row r="1797" spans="1:20" ht="15" customHeight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v>0.38735714285714284</v>
      </c>
      <c r="G1797" t="s">
        <v>8220</v>
      </c>
      <c r="H1797" s="8">
        <v>133.90123456790124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t="s">
        <v>8342</v>
      </c>
      <c r="R1797" s="15" t="s">
        <v>8343</v>
      </c>
      <c r="S1797" s="15">
        <v>42657.666666666672</v>
      </c>
      <c r="T1797" s="16">
        <f t="shared" si="28"/>
        <v>42628.288668981477</v>
      </c>
    </row>
    <row r="1798" spans="1:20" ht="15" customHeight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v>0.22052631578947368</v>
      </c>
      <c r="G1798" t="s">
        <v>8220</v>
      </c>
      <c r="H1798" s="8">
        <v>48.720930232558139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t="s">
        <v>8342</v>
      </c>
      <c r="R1798" s="15" t="s">
        <v>8343</v>
      </c>
      <c r="S1798" s="15">
        <v>42575.439421296294</v>
      </c>
      <c r="T1798" s="16">
        <f t="shared" si="28"/>
        <v>42515.439421296294</v>
      </c>
    </row>
    <row r="1799" spans="1:20" ht="15" customHeight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v>0.67549999999999999</v>
      </c>
      <c r="G1799" t="s">
        <v>8220</v>
      </c>
      <c r="H1799" s="8">
        <v>48.25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t="s">
        <v>8342</v>
      </c>
      <c r="R1799" s="15" t="s">
        <v>8343</v>
      </c>
      <c r="S1799" s="15">
        <v>42719.56931712963</v>
      </c>
      <c r="T1799" s="16">
        <f t="shared" si="28"/>
        <v>42689.56931712963</v>
      </c>
    </row>
    <row r="1800" spans="1:20" ht="15" customHeight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v>0.136375</v>
      </c>
      <c r="G1800" t="s">
        <v>8220</v>
      </c>
      <c r="H1800" s="8">
        <v>58.972972972972975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t="s">
        <v>8342</v>
      </c>
      <c r="R1800" s="15" t="s">
        <v>8343</v>
      </c>
      <c r="S1800" s="15">
        <v>42404.32677083333</v>
      </c>
      <c r="T1800" s="16">
        <f t="shared" si="28"/>
        <v>42344.32677083333</v>
      </c>
    </row>
    <row r="1801" spans="1:20" ht="15" customHeight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v>1.7457500000000001E-2</v>
      </c>
      <c r="G1801" t="s">
        <v>8220</v>
      </c>
      <c r="H1801" s="8">
        <v>11.638333333333334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t="s">
        <v>8342</v>
      </c>
      <c r="R1801" s="15" t="s">
        <v>8343</v>
      </c>
      <c r="S1801" s="15">
        <v>41954.884351851855</v>
      </c>
      <c r="T1801" s="16">
        <f t="shared" si="28"/>
        <v>41934.842685185184</v>
      </c>
    </row>
    <row r="1802" spans="1:20" ht="15" customHeight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v>0.20449632511889321</v>
      </c>
      <c r="G1802" t="s">
        <v>8220</v>
      </c>
      <c r="H1802" s="8">
        <v>83.716814159292042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t="s">
        <v>8342</v>
      </c>
      <c r="R1802" s="15" t="s">
        <v>8343</v>
      </c>
      <c r="S1802" s="15">
        <v>42653.606134259258</v>
      </c>
      <c r="T1802" s="16">
        <f t="shared" si="28"/>
        <v>42623.606134259258</v>
      </c>
    </row>
    <row r="1803" spans="1:20" ht="15" customHeight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v>0.13852941176470587</v>
      </c>
      <c r="G1803" t="s">
        <v>8220</v>
      </c>
      <c r="H1803" s="8">
        <v>63.648648648648646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t="s">
        <v>8342</v>
      </c>
      <c r="R1803" s="15" t="s">
        <v>8343</v>
      </c>
      <c r="S1803" s="15">
        <v>42353.506944444445</v>
      </c>
      <c r="T1803" s="16">
        <f t="shared" si="28"/>
        <v>42321.660509259258</v>
      </c>
    </row>
    <row r="1804" spans="1:20" ht="15" customHeight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v>0.48485714285714288</v>
      </c>
      <c r="G1804" t="s">
        <v>8220</v>
      </c>
      <c r="H1804" s="8">
        <v>94.277777777777771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t="s">
        <v>8342</v>
      </c>
      <c r="R1804" s="15" t="s">
        <v>8343</v>
      </c>
      <c r="S1804" s="15">
        <v>42182.915972222225</v>
      </c>
      <c r="T1804" s="16">
        <f t="shared" si="28"/>
        <v>42159.47256944445</v>
      </c>
    </row>
    <row r="1805" spans="1:20" ht="15" customHeight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v>0.308</v>
      </c>
      <c r="G1805" t="s">
        <v>8220</v>
      </c>
      <c r="H1805" s="8">
        <v>71.86666666666666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t="s">
        <v>8342</v>
      </c>
      <c r="R1805" s="15" t="s">
        <v>8343</v>
      </c>
      <c r="S1805" s="15">
        <v>42049.071550925932</v>
      </c>
      <c r="T1805" s="16">
        <f t="shared" si="28"/>
        <v>42018.071550925932</v>
      </c>
    </row>
    <row r="1806" spans="1:20" ht="15" customHeight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v>0.35174193548387095</v>
      </c>
      <c r="G1806" t="s">
        <v>8220</v>
      </c>
      <c r="H1806" s="8">
        <v>104.84615384615384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t="s">
        <v>8342</v>
      </c>
      <c r="R1806" s="15" t="s">
        <v>8343</v>
      </c>
      <c r="S1806" s="15">
        <v>42322.719953703709</v>
      </c>
      <c r="T1806" s="16">
        <f t="shared" si="28"/>
        <v>42282.678287037037</v>
      </c>
    </row>
    <row r="1807" spans="1:20" ht="15" customHeight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v>0.36404444444444445</v>
      </c>
      <c r="G1807" t="s">
        <v>8220</v>
      </c>
      <c r="H1807" s="8">
        <v>67.139344262295083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t="s">
        <v>8342</v>
      </c>
      <c r="R1807" s="15" t="s">
        <v>8343</v>
      </c>
      <c r="S1807" s="15">
        <v>42279.75</v>
      </c>
      <c r="T1807" s="16">
        <f t="shared" si="28"/>
        <v>42247.803912037038</v>
      </c>
    </row>
    <row r="1808" spans="1:20" ht="15" customHeight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v>2.955E-2</v>
      </c>
      <c r="G1808" t="s">
        <v>8220</v>
      </c>
      <c r="H1808" s="8">
        <v>73.875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t="s">
        <v>8342</v>
      </c>
      <c r="R1808" s="15" t="s">
        <v>8343</v>
      </c>
      <c r="S1808" s="15">
        <v>41912.638298611113</v>
      </c>
      <c r="T1808" s="16">
        <f t="shared" si="28"/>
        <v>41877.638298611113</v>
      </c>
    </row>
    <row r="1809" spans="1:20" ht="15" customHeight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v>0.1106</v>
      </c>
      <c r="G1809" t="s">
        <v>8220</v>
      </c>
      <c r="H1809" s="8">
        <v>69.125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t="s">
        <v>8342</v>
      </c>
      <c r="R1809" s="15" t="s">
        <v>8343</v>
      </c>
      <c r="S1809" s="15">
        <v>41910.068437499998</v>
      </c>
      <c r="T1809" s="16">
        <f t="shared" si="28"/>
        <v>41880.068437499998</v>
      </c>
    </row>
    <row r="1810" spans="1:20" ht="15" customHeight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v>0.41407142857142859</v>
      </c>
      <c r="G1810" t="s">
        <v>8220</v>
      </c>
      <c r="H1810" s="8">
        <v>120.77083333333333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t="s">
        <v>8342</v>
      </c>
      <c r="R1810" s="15" t="s">
        <v>8343</v>
      </c>
      <c r="S1810" s="15">
        <v>42777.680902777778</v>
      </c>
      <c r="T1810" s="16">
        <f t="shared" si="28"/>
        <v>42742.680902777778</v>
      </c>
    </row>
    <row r="1811" spans="1:20" ht="15" customHeight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v>0.10857142857142857</v>
      </c>
      <c r="G1811" t="s">
        <v>8220</v>
      </c>
      <c r="H1811" s="8">
        <v>42.222222222222221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t="s">
        <v>8342</v>
      </c>
      <c r="R1811" s="15" t="s">
        <v>8343</v>
      </c>
      <c r="S1811" s="15">
        <v>42064.907858796301</v>
      </c>
      <c r="T1811" s="16">
        <f t="shared" si="28"/>
        <v>42029.907858796301</v>
      </c>
    </row>
    <row r="1812" spans="1:20" ht="15" customHeight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v>3.3333333333333333E-2</v>
      </c>
      <c r="G1812" t="s">
        <v>8220</v>
      </c>
      <c r="H1812" s="8">
        <v>7.5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t="s">
        <v>8342</v>
      </c>
      <c r="R1812" s="15" t="s">
        <v>8343</v>
      </c>
      <c r="S1812" s="15">
        <v>41872.91002314815</v>
      </c>
      <c r="T1812" s="16">
        <f t="shared" si="28"/>
        <v>41860.91002314815</v>
      </c>
    </row>
    <row r="1813" spans="1:20" ht="15" customHeight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v>7.407407407407407E-4</v>
      </c>
      <c r="G1813" t="s">
        <v>8220</v>
      </c>
      <c r="H1813" s="8">
        <v>1.5384615384615385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t="s">
        <v>8342</v>
      </c>
      <c r="R1813" s="15" t="s">
        <v>8343</v>
      </c>
      <c r="S1813" s="15">
        <v>41936.166666666664</v>
      </c>
      <c r="T1813" s="16">
        <f t="shared" si="28"/>
        <v>41876.433680555558</v>
      </c>
    </row>
    <row r="1814" spans="1:20" ht="15" customHeight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v>0.13307692307692306</v>
      </c>
      <c r="G1814" t="s">
        <v>8220</v>
      </c>
      <c r="H1814" s="8">
        <v>37.608695652173914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t="s">
        <v>8342</v>
      </c>
      <c r="R1814" s="15" t="s">
        <v>8343</v>
      </c>
      <c r="S1814" s="15">
        <v>42554.318703703699</v>
      </c>
      <c r="T1814" s="16">
        <f t="shared" si="28"/>
        <v>42524.318703703699</v>
      </c>
    </row>
    <row r="1815" spans="1:20" ht="15" customHeight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v>0</v>
      </c>
      <c r="G1815" t="s">
        <v>8220</v>
      </c>
      <c r="H1815" s="8" t="e">
        <v>#DIV/0!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t="s">
        <v>8342</v>
      </c>
      <c r="R1815" s="15" t="s">
        <v>8343</v>
      </c>
      <c r="S1815" s="15">
        <v>41859.889027777775</v>
      </c>
      <c r="T1815" s="16">
        <f t="shared" si="28"/>
        <v>41829.889027777775</v>
      </c>
    </row>
    <row r="1816" spans="1:20" ht="15" customHeight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v>0.49183333333333334</v>
      </c>
      <c r="G1816" t="s">
        <v>8220</v>
      </c>
      <c r="H1816" s="8">
        <v>42.157142857142858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t="s">
        <v>8342</v>
      </c>
      <c r="R1816" s="15" t="s">
        <v>8343</v>
      </c>
      <c r="S1816" s="15">
        <v>42063.314074074078</v>
      </c>
      <c r="T1816" s="16">
        <f t="shared" si="28"/>
        <v>42033.314074074078</v>
      </c>
    </row>
    <row r="1817" spans="1:20" ht="15" customHeight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v>0</v>
      </c>
      <c r="G1817" t="s">
        <v>8220</v>
      </c>
      <c r="H1817" s="8" t="e">
        <v>#DIV/0!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t="s">
        <v>8342</v>
      </c>
      <c r="R1817" s="15" t="s">
        <v>8343</v>
      </c>
      <c r="S1817" s="15">
        <v>42186.906678240746</v>
      </c>
      <c r="T1817" s="16">
        <f t="shared" si="28"/>
        <v>42172.906678240746</v>
      </c>
    </row>
    <row r="1818" spans="1:20" ht="15" customHeight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v>2.036E-2</v>
      </c>
      <c r="G1818" t="s">
        <v>8220</v>
      </c>
      <c r="H1818" s="8">
        <v>84.833333333333329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t="s">
        <v>8342</v>
      </c>
      <c r="R1818" s="15" t="s">
        <v>8343</v>
      </c>
      <c r="S1818" s="15">
        <v>42576.791666666672</v>
      </c>
      <c r="T1818" s="16">
        <f t="shared" si="28"/>
        <v>42548.876192129625</v>
      </c>
    </row>
    <row r="1819" spans="1:20" ht="15" customHeight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v>0.52327777777777773</v>
      </c>
      <c r="G1819" t="s">
        <v>8220</v>
      </c>
      <c r="H1819" s="8">
        <v>94.19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t="s">
        <v>8342</v>
      </c>
      <c r="R1819" s="15" t="s">
        <v>8343</v>
      </c>
      <c r="S1819" s="15">
        <v>42765.290972222225</v>
      </c>
      <c r="T1819" s="16">
        <f t="shared" si="28"/>
        <v>42705.662118055552</v>
      </c>
    </row>
    <row r="1820" spans="1:20" ht="15" customHeight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v>0</v>
      </c>
      <c r="G1820" t="s">
        <v>8220</v>
      </c>
      <c r="H1820" s="8" t="e">
        <v>#DIV/0!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t="s">
        <v>8342</v>
      </c>
      <c r="R1820" s="15" t="s">
        <v>8343</v>
      </c>
      <c r="S1820" s="15">
        <v>42097.192708333328</v>
      </c>
      <c r="T1820" s="16">
        <f t="shared" si="28"/>
        <v>42067.234375</v>
      </c>
    </row>
    <row r="1821" spans="1:20" ht="15" customHeight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v>2.0833333333333332E-2</v>
      </c>
      <c r="G1821" t="s">
        <v>8220</v>
      </c>
      <c r="H1821" s="8">
        <v>6.25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t="s">
        <v>8342</v>
      </c>
      <c r="R1821" s="15" t="s">
        <v>8343</v>
      </c>
      <c r="S1821" s="15">
        <v>41850.752268518518</v>
      </c>
      <c r="T1821" s="16">
        <f t="shared" si="28"/>
        <v>41820.752268518518</v>
      </c>
    </row>
    <row r="1822" spans="1:20" ht="15" customHeight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v>6.565384615384616E-2</v>
      </c>
      <c r="G1822" t="s">
        <v>8220</v>
      </c>
      <c r="H1822" s="8">
        <v>213.375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t="s">
        <v>8342</v>
      </c>
      <c r="R1822" s="15" t="s">
        <v>8343</v>
      </c>
      <c r="S1822" s="15">
        <v>42095.042708333334</v>
      </c>
      <c r="T1822" s="16">
        <f t="shared" si="28"/>
        <v>42065.084375000006</v>
      </c>
    </row>
    <row r="1823" spans="1:20" ht="15" customHeight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v>1.3489</v>
      </c>
      <c r="G1823" t="s">
        <v>8218</v>
      </c>
      <c r="H1823" s="8">
        <v>59.162280701754383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t="s">
        <v>8329</v>
      </c>
      <c r="R1823" s="15" t="s">
        <v>8330</v>
      </c>
      <c r="S1823" s="15">
        <v>40971.319062499999</v>
      </c>
      <c r="T1823" s="16">
        <f t="shared" si="28"/>
        <v>40926.319062499999</v>
      </c>
    </row>
    <row r="1824" spans="1:20" ht="15" customHeight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v>1</v>
      </c>
      <c r="G1824" t="s">
        <v>8218</v>
      </c>
      <c r="H1824" s="8">
        <v>27.272727272727273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t="s">
        <v>8329</v>
      </c>
      <c r="R1824" s="15" t="s">
        <v>8330</v>
      </c>
      <c r="S1824" s="15">
        <v>41670.792361111111</v>
      </c>
      <c r="T1824" s="16">
        <f t="shared" si="28"/>
        <v>41634.797013888885</v>
      </c>
    </row>
    <row r="1825" spans="1:20" ht="15" customHeight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v>1.1585714285714286</v>
      </c>
      <c r="G1825" t="s">
        <v>8218</v>
      </c>
      <c r="H1825" s="8">
        <v>24.575757575757574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t="s">
        <v>8329</v>
      </c>
      <c r="R1825" s="15" t="s">
        <v>8330</v>
      </c>
      <c r="S1825" s="15">
        <v>41206.684907407405</v>
      </c>
      <c r="T1825" s="16">
        <f t="shared" si="28"/>
        <v>41176.684907407405</v>
      </c>
    </row>
    <row r="1826" spans="1:20" ht="15" customHeight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v>1.0006666666666666</v>
      </c>
      <c r="G1826" t="s">
        <v>8218</v>
      </c>
      <c r="H1826" s="8">
        <v>75.05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t="s">
        <v>8329</v>
      </c>
      <c r="R1826" s="15" t="s">
        <v>8330</v>
      </c>
      <c r="S1826" s="15">
        <v>41647.088888888888</v>
      </c>
      <c r="T1826" s="16">
        <f t="shared" si="28"/>
        <v>41626.916284722225</v>
      </c>
    </row>
    <row r="1827" spans="1:20" ht="15" customHeight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v>1.0505</v>
      </c>
      <c r="G1827" t="s">
        <v>8218</v>
      </c>
      <c r="H1827" s="8">
        <v>42.02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t="s">
        <v>8329</v>
      </c>
      <c r="R1827" s="15" t="s">
        <v>8330</v>
      </c>
      <c r="S1827" s="15">
        <v>41466.83452546296</v>
      </c>
      <c r="T1827" s="16">
        <f t="shared" si="28"/>
        <v>41443.83452546296</v>
      </c>
    </row>
    <row r="1828" spans="1:20" ht="15" customHeight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v>1.01</v>
      </c>
      <c r="G1828" t="s">
        <v>8218</v>
      </c>
      <c r="H1828" s="8">
        <v>53.157894736842103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t="s">
        <v>8329</v>
      </c>
      <c r="R1828" s="15" t="s">
        <v>8330</v>
      </c>
      <c r="S1828" s="15">
        <v>41687.923807870371</v>
      </c>
      <c r="T1828" s="16">
        <f t="shared" si="28"/>
        <v>41657.923807870371</v>
      </c>
    </row>
    <row r="1829" spans="1:20" ht="15" customHeight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v>1.0066250000000001</v>
      </c>
      <c r="G1829" t="s">
        <v>8218</v>
      </c>
      <c r="H1829" s="8">
        <v>83.885416666666671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t="s">
        <v>8329</v>
      </c>
      <c r="R1829" s="15" t="s">
        <v>8330</v>
      </c>
      <c r="S1829" s="15">
        <v>40605.325937499998</v>
      </c>
      <c r="T1829" s="16">
        <f t="shared" si="28"/>
        <v>40555.325937499998</v>
      </c>
    </row>
    <row r="1830" spans="1:20" ht="15" customHeight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v>1.0016</v>
      </c>
      <c r="G1830" t="s">
        <v>8218</v>
      </c>
      <c r="H1830" s="8">
        <v>417.33333333333331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t="s">
        <v>8329</v>
      </c>
      <c r="R1830" s="15" t="s">
        <v>8330</v>
      </c>
      <c r="S1830" s="15">
        <v>41768.916666666664</v>
      </c>
      <c r="T1830" s="16">
        <f t="shared" si="28"/>
        <v>41736.899652777778</v>
      </c>
    </row>
    <row r="1831" spans="1:20" ht="15" customHeight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v>1.6668333333333334</v>
      </c>
      <c r="G1831" t="s">
        <v>8218</v>
      </c>
      <c r="H1831" s="8">
        <v>75.765151515151516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t="s">
        <v>8329</v>
      </c>
      <c r="R1831" s="15" t="s">
        <v>8330</v>
      </c>
      <c r="S1831" s="15">
        <v>40564.916666666664</v>
      </c>
      <c r="T1831" s="16">
        <f t="shared" si="28"/>
        <v>40516.087627314817</v>
      </c>
    </row>
    <row r="1832" spans="1:20" ht="15" customHeight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v>1.0153333333333334</v>
      </c>
      <c r="G1832" t="s">
        <v>8218</v>
      </c>
      <c r="H1832" s="8">
        <v>67.389380530973455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t="s">
        <v>8329</v>
      </c>
      <c r="R1832" s="15" t="s">
        <v>8330</v>
      </c>
      <c r="S1832" s="15">
        <v>41694.684108796297</v>
      </c>
      <c r="T1832" s="16">
        <f t="shared" si="28"/>
        <v>41664.684108796297</v>
      </c>
    </row>
    <row r="1833" spans="1:20" ht="15" customHeight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v>1.03</v>
      </c>
      <c r="G1833" t="s">
        <v>8218</v>
      </c>
      <c r="H1833" s="8">
        <v>73.571428571428569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t="s">
        <v>8329</v>
      </c>
      <c r="R1833" s="15" t="s">
        <v>8330</v>
      </c>
      <c r="S1833" s="15">
        <v>41041.996099537035</v>
      </c>
      <c r="T1833" s="16">
        <f t="shared" si="28"/>
        <v>41026.996099537035</v>
      </c>
    </row>
    <row r="1834" spans="1:20" ht="15" customHeight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v>1.4285714285714286</v>
      </c>
      <c r="G1834" t="s">
        <v>8218</v>
      </c>
      <c r="H1834" s="8">
        <v>25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t="s">
        <v>8329</v>
      </c>
      <c r="R1834" s="15" t="s">
        <v>8330</v>
      </c>
      <c r="S1834" s="15">
        <v>40606.539664351854</v>
      </c>
      <c r="T1834" s="16">
        <f t="shared" si="28"/>
        <v>40576.539664351854</v>
      </c>
    </row>
    <row r="1835" spans="1:20" ht="15" customHeight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v>2.625</v>
      </c>
      <c r="G1835" t="s">
        <v>8218</v>
      </c>
      <c r="H1835" s="8">
        <v>42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t="s">
        <v>8329</v>
      </c>
      <c r="R1835" s="15" t="s">
        <v>8330</v>
      </c>
      <c r="S1835" s="15">
        <v>41335.332638888889</v>
      </c>
      <c r="T1835" s="16">
        <f t="shared" si="28"/>
        <v>41303.044016203705</v>
      </c>
    </row>
    <row r="1836" spans="1:20" ht="15" customHeight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v>1.1805000000000001</v>
      </c>
      <c r="G1836" t="s">
        <v>8218</v>
      </c>
      <c r="H1836" s="8">
        <v>131.16666666666666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t="s">
        <v>8329</v>
      </c>
      <c r="R1836" s="15" t="s">
        <v>8330</v>
      </c>
      <c r="S1836" s="15">
        <v>42028.964062500003</v>
      </c>
      <c r="T1836" s="16">
        <f t="shared" si="28"/>
        <v>41988.964062500003</v>
      </c>
    </row>
    <row r="1837" spans="1:20" ht="15" customHeight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v>1.04</v>
      </c>
      <c r="G1837" t="s">
        <v>8218</v>
      </c>
      <c r="H1837" s="8">
        <v>47.272727272727273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t="s">
        <v>8329</v>
      </c>
      <c r="R1837" s="15" t="s">
        <v>8330</v>
      </c>
      <c r="S1837" s="15">
        <v>42460.660543981481</v>
      </c>
      <c r="T1837" s="16">
        <f t="shared" si="28"/>
        <v>42430.702210648145</v>
      </c>
    </row>
    <row r="1838" spans="1:20" ht="15" customHeight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v>2.0034000000000001</v>
      </c>
      <c r="G1838" t="s">
        <v>8218</v>
      </c>
      <c r="H1838" s="8">
        <v>182.12727272727273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t="s">
        <v>8329</v>
      </c>
      <c r="R1838" s="15" t="s">
        <v>8330</v>
      </c>
      <c r="S1838" s="15">
        <v>41322.809363425928</v>
      </c>
      <c r="T1838" s="16">
        <f t="shared" si="28"/>
        <v>41305.809363425928</v>
      </c>
    </row>
    <row r="1839" spans="1:20" ht="15" customHeight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v>3.0683333333333334</v>
      </c>
      <c r="G1839" t="s">
        <v>8218</v>
      </c>
      <c r="H1839" s="8">
        <v>61.366666666666667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t="s">
        <v>8329</v>
      </c>
      <c r="R1839" s="15" t="s">
        <v>8330</v>
      </c>
      <c r="S1839" s="15">
        <v>40986.006192129629</v>
      </c>
      <c r="T1839" s="16">
        <f t="shared" si="28"/>
        <v>40926.047858796301</v>
      </c>
    </row>
    <row r="1840" spans="1:20" ht="15" customHeight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v>1.00149</v>
      </c>
      <c r="G1840" t="s">
        <v>8218</v>
      </c>
      <c r="H1840" s="8">
        <v>35.767499999999998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t="s">
        <v>8329</v>
      </c>
      <c r="R1840" s="15" t="s">
        <v>8330</v>
      </c>
      <c r="S1840" s="15">
        <v>40817.125</v>
      </c>
      <c r="T1840" s="16">
        <f t="shared" si="28"/>
        <v>40788.786539351851</v>
      </c>
    </row>
    <row r="1841" spans="1:20" ht="15" customHeight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v>2.0529999999999999</v>
      </c>
      <c r="G1841" t="s">
        <v>8218</v>
      </c>
      <c r="H1841" s="8">
        <v>45.62222222222222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t="s">
        <v>8329</v>
      </c>
      <c r="R1841" s="15" t="s">
        <v>8330</v>
      </c>
      <c r="S1841" s="15">
        <v>42644.722013888888</v>
      </c>
      <c r="T1841" s="16">
        <f t="shared" si="28"/>
        <v>42614.722013888888</v>
      </c>
    </row>
    <row r="1842" spans="1:20" ht="15" customHeight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v>1.0888888888888888</v>
      </c>
      <c r="G1842" t="s">
        <v>8218</v>
      </c>
      <c r="H1842" s="8">
        <v>75.384615384615387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t="s">
        <v>8329</v>
      </c>
      <c r="R1842" s="15" t="s">
        <v>8330</v>
      </c>
      <c r="S1842" s="15">
        <v>41401.207638888889</v>
      </c>
      <c r="T1842" s="16">
        <f t="shared" si="28"/>
        <v>41382.096180555556</v>
      </c>
    </row>
    <row r="1843" spans="1:20" ht="15" customHeight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v>1.0175000000000001</v>
      </c>
      <c r="G1843" t="s">
        <v>8218</v>
      </c>
      <c r="H1843" s="8">
        <v>50.875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t="s">
        <v>8329</v>
      </c>
      <c r="R1843" s="15" t="s">
        <v>8330</v>
      </c>
      <c r="S1843" s="15">
        <v>41779.207638888889</v>
      </c>
      <c r="T1843" s="16">
        <f t="shared" si="28"/>
        <v>41745.84542824074</v>
      </c>
    </row>
    <row r="1844" spans="1:20" ht="15" customHeight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v>1.2524999999999999</v>
      </c>
      <c r="G1844" t="s">
        <v>8218</v>
      </c>
      <c r="H1844" s="8">
        <v>119.28571428571429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t="s">
        <v>8329</v>
      </c>
      <c r="R1844" s="15" t="s">
        <v>8330</v>
      </c>
      <c r="S1844" s="15">
        <v>42065.249305555553</v>
      </c>
      <c r="T1844" s="16">
        <f t="shared" si="28"/>
        <v>42031.631724537037</v>
      </c>
    </row>
    <row r="1845" spans="1:20" ht="15" customHeight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v>1.2400610000000001</v>
      </c>
      <c r="G1845" t="s">
        <v>8218</v>
      </c>
      <c r="H1845" s="8">
        <v>92.541865671641801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t="s">
        <v>8329</v>
      </c>
      <c r="R1845" s="15" t="s">
        <v>8330</v>
      </c>
      <c r="S1845" s="15">
        <v>40594.994837962964</v>
      </c>
      <c r="T1845" s="16">
        <f t="shared" si="28"/>
        <v>40564.994837962964</v>
      </c>
    </row>
    <row r="1846" spans="1:20" ht="15" customHeight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v>1.014</v>
      </c>
      <c r="G1846" t="s">
        <v>8218</v>
      </c>
      <c r="H1846" s="8">
        <v>76.05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t="s">
        <v>8329</v>
      </c>
      <c r="R1846" s="15" t="s">
        <v>8330</v>
      </c>
      <c r="S1846" s="15">
        <v>40705.125</v>
      </c>
      <c r="T1846" s="16">
        <f t="shared" si="28"/>
        <v>40666.973541666666</v>
      </c>
    </row>
    <row r="1847" spans="1:20" ht="15" customHeight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v>1</v>
      </c>
      <c r="G1847" t="s">
        <v>8218</v>
      </c>
      <c r="H1847" s="8">
        <v>52.631578947368418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t="s">
        <v>8329</v>
      </c>
      <c r="R1847" s="15" t="s">
        <v>8330</v>
      </c>
      <c r="S1847" s="15">
        <v>42538.204861111109</v>
      </c>
      <c r="T1847" s="16">
        <f t="shared" si="28"/>
        <v>42523.333310185189</v>
      </c>
    </row>
    <row r="1848" spans="1:20" ht="15" customHeight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v>1.3792666666666666</v>
      </c>
      <c r="G1848" t="s">
        <v>8218</v>
      </c>
      <c r="H1848" s="8">
        <v>98.990430622009569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t="s">
        <v>8329</v>
      </c>
      <c r="R1848" s="15" t="s">
        <v>8330</v>
      </c>
      <c r="S1848" s="15">
        <v>41258.650196759263</v>
      </c>
      <c r="T1848" s="16">
        <f t="shared" si="28"/>
        <v>41228.650196759263</v>
      </c>
    </row>
    <row r="1849" spans="1:20" ht="15" customHeight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v>1.2088000000000001</v>
      </c>
      <c r="G1849" t="s">
        <v>8218</v>
      </c>
      <c r="H1849" s="8">
        <v>79.526315789473685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t="s">
        <v>8329</v>
      </c>
      <c r="R1849" s="15" t="s">
        <v>8330</v>
      </c>
      <c r="S1849" s="15">
        <v>42115.236481481479</v>
      </c>
      <c r="T1849" s="16">
        <f t="shared" si="28"/>
        <v>42094.236481481479</v>
      </c>
    </row>
    <row r="1850" spans="1:20" ht="15" customHeight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v>1.0736666666666668</v>
      </c>
      <c r="G1850" t="s">
        <v>8218</v>
      </c>
      <c r="H1850" s="8">
        <v>134.20833333333334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t="s">
        <v>8329</v>
      </c>
      <c r="R1850" s="15" t="s">
        <v>8330</v>
      </c>
      <c r="S1850" s="15">
        <v>40755.290972222225</v>
      </c>
      <c r="T1850" s="16">
        <f t="shared" si="28"/>
        <v>40691.788055555553</v>
      </c>
    </row>
    <row r="1851" spans="1:20" ht="15" customHeight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v>1.0033333333333334</v>
      </c>
      <c r="G1851" t="s">
        <v>8218</v>
      </c>
      <c r="H1851" s="8">
        <v>37.625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t="s">
        <v>8329</v>
      </c>
      <c r="R1851" s="15" t="s">
        <v>8330</v>
      </c>
      <c r="S1851" s="15">
        <v>41199.845590277779</v>
      </c>
      <c r="T1851" s="16">
        <f t="shared" si="28"/>
        <v>41169.845590277779</v>
      </c>
    </row>
    <row r="1852" spans="1:20" ht="15" customHeight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v>1.0152222222222222</v>
      </c>
      <c r="G1852" t="s">
        <v>8218</v>
      </c>
      <c r="H1852" s="8">
        <v>51.044692737430168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t="s">
        <v>8329</v>
      </c>
      <c r="R1852" s="15" t="s">
        <v>8330</v>
      </c>
      <c r="S1852" s="15">
        <v>41830.959490740745</v>
      </c>
      <c r="T1852" s="16">
        <f t="shared" si="28"/>
        <v>41800.959490740745</v>
      </c>
    </row>
    <row r="1853" spans="1:20" ht="15" customHeight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v>1.0007692307692309</v>
      </c>
      <c r="G1853" t="s">
        <v>8218</v>
      </c>
      <c r="H1853" s="8">
        <v>50.03846153846154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t="s">
        <v>8329</v>
      </c>
      <c r="R1853" s="15" t="s">
        <v>8330</v>
      </c>
      <c r="S1853" s="15">
        <v>41848.041666666664</v>
      </c>
      <c r="T1853" s="16">
        <f t="shared" si="28"/>
        <v>41827.906689814816</v>
      </c>
    </row>
    <row r="1854" spans="1:20" ht="15" customHeight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v>1.1696666666666666</v>
      </c>
      <c r="G1854" t="s">
        <v>8218</v>
      </c>
      <c r="H1854" s="8">
        <v>133.93129770992365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t="s">
        <v>8329</v>
      </c>
      <c r="R1854" s="15" t="s">
        <v>8330</v>
      </c>
      <c r="S1854" s="15">
        <v>42119</v>
      </c>
      <c r="T1854" s="16">
        <f t="shared" si="28"/>
        <v>42081.77143518519</v>
      </c>
    </row>
    <row r="1855" spans="1:20" ht="15" customHeight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v>1.01875</v>
      </c>
      <c r="G1855" t="s">
        <v>8218</v>
      </c>
      <c r="H1855" s="8">
        <v>58.214285714285715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t="s">
        <v>8329</v>
      </c>
      <c r="R1855" s="15" t="s">
        <v>8330</v>
      </c>
      <c r="S1855" s="15">
        <v>41227.102048611108</v>
      </c>
      <c r="T1855" s="16">
        <f t="shared" si="28"/>
        <v>41177.060381944444</v>
      </c>
    </row>
    <row r="1856" spans="1:20" ht="15" customHeight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v>1.0212366666666666</v>
      </c>
      <c r="G1856" t="s">
        <v>8218</v>
      </c>
      <c r="H1856" s="8">
        <v>88.037643678160919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t="s">
        <v>8329</v>
      </c>
      <c r="R1856" s="15" t="s">
        <v>8330</v>
      </c>
      <c r="S1856" s="15">
        <v>41418.021261574075</v>
      </c>
      <c r="T1856" s="16">
        <f t="shared" si="28"/>
        <v>41388.021261574075</v>
      </c>
    </row>
    <row r="1857" spans="1:20" ht="15" customHeight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v>1.5405897142857143</v>
      </c>
      <c r="G1857" t="s">
        <v>8218</v>
      </c>
      <c r="H1857" s="8">
        <v>70.576753926701571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t="s">
        <v>8329</v>
      </c>
      <c r="R1857" s="15" t="s">
        <v>8330</v>
      </c>
      <c r="S1857" s="15">
        <v>41645.538657407407</v>
      </c>
      <c r="T1857" s="16">
        <f t="shared" si="28"/>
        <v>41600.538657407407</v>
      </c>
    </row>
    <row r="1858" spans="1:20" ht="15" customHeight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v>1.0125</v>
      </c>
      <c r="G1858" t="s">
        <v>8218</v>
      </c>
      <c r="H1858" s="8">
        <v>53.289473684210527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t="s">
        <v>8329</v>
      </c>
      <c r="R1858" s="15" t="s">
        <v>8330</v>
      </c>
      <c r="S1858" s="15">
        <v>41838.854999999996</v>
      </c>
      <c r="T1858" s="16">
        <f t="shared" si="28"/>
        <v>41817.854999999996</v>
      </c>
    </row>
    <row r="1859" spans="1:20" ht="15" customHeight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v>1</v>
      </c>
      <c r="G1859" t="s">
        <v>8218</v>
      </c>
      <c r="H1859" s="8">
        <v>136.36363636363637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t="s">
        <v>8329</v>
      </c>
      <c r="R1859" s="15" t="s">
        <v>8330</v>
      </c>
      <c r="S1859" s="15">
        <v>41894.76866898148</v>
      </c>
      <c r="T1859" s="16">
        <f t="shared" ref="T1859:T1922" si="29">(((L1859/60)/60)/24)+DATE(1970,1,1)</f>
        <v>41864.76866898148</v>
      </c>
    </row>
    <row r="1860" spans="1:20" ht="15" customHeight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v>1.0874800874800874</v>
      </c>
      <c r="G1860" t="s">
        <v>8218</v>
      </c>
      <c r="H1860" s="8">
        <v>40.547315436241611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t="s">
        <v>8329</v>
      </c>
      <c r="R1860" s="15" t="s">
        <v>8330</v>
      </c>
      <c r="S1860" s="15">
        <v>40893.242141203707</v>
      </c>
      <c r="T1860" s="16">
        <f t="shared" si="29"/>
        <v>40833.200474537036</v>
      </c>
    </row>
    <row r="1861" spans="1:20" ht="15" customHeight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v>1.3183333333333334</v>
      </c>
      <c r="G1861" t="s">
        <v>8218</v>
      </c>
      <c r="H1861" s="8">
        <v>70.625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t="s">
        <v>8329</v>
      </c>
      <c r="R1861" s="15" t="s">
        <v>8330</v>
      </c>
      <c r="S1861" s="15">
        <v>40808.770011574074</v>
      </c>
      <c r="T1861" s="16">
        <f t="shared" si="29"/>
        <v>40778.770011574074</v>
      </c>
    </row>
    <row r="1862" spans="1:20" ht="15" customHeight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v>1.3346666666666667</v>
      </c>
      <c r="G1862" t="s">
        <v>8218</v>
      </c>
      <c r="H1862" s="8">
        <v>52.684210526315788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t="s">
        <v>8329</v>
      </c>
      <c r="R1862" s="15" t="s">
        <v>8330</v>
      </c>
      <c r="S1862" s="15">
        <v>41676.709305555552</v>
      </c>
      <c r="T1862" s="16">
        <f t="shared" si="29"/>
        <v>41655.709305555552</v>
      </c>
    </row>
    <row r="1863" spans="1:20" ht="15" customHeight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v>0</v>
      </c>
      <c r="G1863" t="s">
        <v>8220</v>
      </c>
      <c r="H1863" s="8" t="e">
        <v>#DIV/0!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t="s">
        <v>8337</v>
      </c>
      <c r="R1863" s="15" t="s">
        <v>8339</v>
      </c>
      <c r="S1863" s="15">
        <v>42030.300243055557</v>
      </c>
      <c r="T1863" s="16">
        <f t="shared" si="29"/>
        <v>42000.300243055557</v>
      </c>
    </row>
    <row r="1864" spans="1:20" ht="15" customHeight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v>8.0833333333333326E-2</v>
      </c>
      <c r="G1864" t="s">
        <v>8220</v>
      </c>
      <c r="H1864" s="8">
        <v>90.9375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t="s">
        <v>8337</v>
      </c>
      <c r="R1864" s="15" t="s">
        <v>8339</v>
      </c>
      <c r="S1864" s="15">
        <v>42802.3125</v>
      </c>
      <c r="T1864" s="16">
        <f t="shared" si="29"/>
        <v>42755.492754629624</v>
      </c>
    </row>
    <row r="1865" spans="1:20" ht="15" customHeight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v>4.0000000000000001E-3</v>
      </c>
      <c r="G1865" t="s">
        <v>8220</v>
      </c>
      <c r="H1865" s="8">
        <v>5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t="s">
        <v>8337</v>
      </c>
      <c r="R1865" s="15" t="s">
        <v>8339</v>
      </c>
      <c r="S1865" s="15">
        <v>41802.797280092593</v>
      </c>
      <c r="T1865" s="16">
        <f t="shared" si="29"/>
        <v>41772.797280092593</v>
      </c>
    </row>
    <row r="1866" spans="1:20" ht="15" customHeight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v>0.42892307692307691</v>
      </c>
      <c r="G1866" t="s">
        <v>8220</v>
      </c>
      <c r="H1866" s="8">
        <v>58.083333333333336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t="s">
        <v>8337</v>
      </c>
      <c r="R1866" s="15" t="s">
        <v>8339</v>
      </c>
      <c r="S1866" s="15">
        <v>41763.716435185182</v>
      </c>
      <c r="T1866" s="16">
        <f t="shared" si="29"/>
        <v>41733.716435185182</v>
      </c>
    </row>
    <row r="1867" spans="1:20" ht="15" customHeight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v>3.6363636363636364E-5</v>
      </c>
      <c r="G1867" t="s">
        <v>8220</v>
      </c>
      <c r="H1867" s="8">
        <v>2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t="s">
        <v>8337</v>
      </c>
      <c r="R1867" s="15" t="s">
        <v>8339</v>
      </c>
      <c r="S1867" s="15">
        <v>42680.409108796302</v>
      </c>
      <c r="T1867" s="16">
        <f t="shared" si="29"/>
        <v>42645.367442129631</v>
      </c>
    </row>
    <row r="1868" spans="1:20" ht="15" customHeight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v>5.0000000000000001E-3</v>
      </c>
      <c r="G1868" t="s">
        <v>8220</v>
      </c>
      <c r="H1868" s="8">
        <v>62.5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t="s">
        <v>8337</v>
      </c>
      <c r="R1868" s="15" t="s">
        <v>8339</v>
      </c>
      <c r="S1868" s="15">
        <v>42795.166666666672</v>
      </c>
      <c r="T1868" s="16">
        <f t="shared" si="29"/>
        <v>42742.246493055558</v>
      </c>
    </row>
    <row r="1869" spans="1:20" ht="15" customHeight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v>5.0000000000000001E-4</v>
      </c>
      <c r="G1869" t="s">
        <v>8220</v>
      </c>
      <c r="H1869" s="8">
        <v>10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t="s">
        <v>8337</v>
      </c>
      <c r="R1869" s="15" t="s">
        <v>8339</v>
      </c>
      <c r="S1869" s="15">
        <v>42679.924907407403</v>
      </c>
      <c r="T1869" s="16">
        <f t="shared" si="29"/>
        <v>42649.924907407403</v>
      </c>
    </row>
    <row r="1870" spans="1:20" ht="15" customHeight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v>4.8680000000000001E-2</v>
      </c>
      <c r="G1870" t="s">
        <v>8220</v>
      </c>
      <c r="H1870" s="8">
        <v>71.588235294117652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t="s">
        <v>8337</v>
      </c>
      <c r="R1870" s="15" t="s">
        <v>8339</v>
      </c>
      <c r="S1870" s="15">
        <v>42353.332638888889</v>
      </c>
      <c r="T1870" s="16">
        <f t="shared" si="29"/>
        <v>42328.779224537036</v>
      </c>
    </row>
    <row r="1871" spans="1:20" ht="15" customHeight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v>0</v>
      </c>
      <c r="G1871" t="s">
        <v>8220</v>
      </c>
      <c r="H1871" s="8" t="e">
        <v>#DIV/0!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t="s">
        <v>8337</v>
      </c>
      <c r="R1871" s="15" t="s">
        <v>8339</v>
      </c>
      <c r="S1871" s="15">
        <v>42739.002881944441</v>
      </c>
      <c r="T1871" s="16">
        <f t="shared" si="29"/>
        <v>42709.002881944441</v>
      </c>
    </row>
    <row r="1872" spans="1:20" ht="15" customHeight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v>0.10314285714285715</v>
      </c>
      <c r="G1872" t="s">
        <v>8220</v>
      </c>
      <c r="H1872" s="8">
        <v>32.81818181818182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t="s">
        <v>8337</v>
      </c>
      <c r="R1872" s="15" t="s">
        <v>8339</v>
      </c>
      <c r="S1872" s="15">
        <v>42400.178472222222</v>
      </c>
      <c r="T1872" s="16">
        <f t="shared" si="29"/>
        <v>42371.355729166666</v>
      </c>
    </row>
    <row r="1873" spans="1:20" ht="15" customHeight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v>0.7178461538461538</v>
      </c>
      <c r="G1873" t="s">
        <v>8220</v>
      </c>
      <c r="H1873" s="8">
        <v>49.11578947368421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t="s">
        <v>8337</v>
      </c>
      <c r="R1873" s="15" t="s">
        <v>8339</v>
      </c>
      <c r="S1873" s="15">
        <v>41963.825243055559</v>
      </c>
      <c r="T1873" s="16">
        <f t="shared" si="29"/>
        <v>41923.783576388887</v>
      </c>
    </row>
    <row r="1874" spans="1:20" ht="15" customHeight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v>1.06E-2</v>
      </c>
      <c r="G1874" t="s">
        <v>8220</v>
      </c>
      <c r="H1874" s="8">
        <v>16.307692307692307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t="s">
        <v>8337</v>
      </c>
      <c r="R1874" s="15" t="s">
        <v>8339</v>
      </c>
      <c r="S1874" s="15">
        <v>42185.129652777774</v>
      </c>
      <c r="T1874" s="16">
        <f t="shared" si="29"/>
        <v>42155.129652777774</v>
      </c>
    </row>
    <row r="1875" spans="1:20" ht="15" customHeight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v>4.4999999999999997E-3</v>
      </c>
      <c r="G1875" t="s">
        <v>8220</v>
      </c>
      <c r="H1875" s="8">
        <v>18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t="s">
        <v>8337</v>
      </c>
      <c r="R1875" s="15" t="s">
        <v>8339</v>
      </c>
      <c r="S1875" s="15">
        <v>42193.697916666672</v>
      </c>
      <c r="T1875" s="16">
        <f t="shared" si="29"/>
        <v>42164.615856481483</v>
      </c>
    </row>
    <row r="1876" spans="1:20" ht="15" customHeight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v>1.6249999999999999E-4</v>
      </c>
      <c r="G1876" t="s">
        <v>8220</v>
      </c>
      <c r="H1876" s="8">
        <v>13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t="s">
        <v>8337</v>
      </c>
      <c r="R1876" s="15" t="s">
        <v>8339</v>
      </c>
      <c r="S1876" s="15">
        <v>42549.969131944439</v>
      </c>
      <c r="T1876" s="16">
        <f t="shared" si="29"/>
        <v>42529.969131944439</v>
      </c>
    </row>
    <row r="1877" spans="1:20" ht="15" customHeight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v>5.1000000000000004E-3</v>
      </c>
      <c r="G1877" t="s">
        <v>8220</v>
      </c>
      <c r="H1877" s="8">
        <v>17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t="s">
        <v>8337</v>
      </c>
      <c r="R1877" s="15" t="s">
        <v>8339</v>
      </c>
      <c r="S1877" s="15">
        <v>42588.899398148147</v>
      </c>
      <c r="T1877" s="16">
        <f t="shared" si="29"/>
        <v>42528.899398148147</v>
      </c>
    </row>
    <row r="1878" spans="1:20" ht="15" customHeight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v>0</v>
      </c>
      <c r="G1878" t="s">
        <v>8220</v>
      </c>
      <c r="H1878" s="8" t="e">
        <v>#DIV/0!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t="s">
        <v>8337</v>
      </c>
      <c r="R1878" s="15" t="s">
        <v>8339</v>
      </c>
      <c r="S1878" s="15">
        <v>41806.284780092588</v>
      </c>
      <c r="T1878" s="16">
        <f t="shared" si="29"/>
        <v>41776.284780092588</v>
      </c>
    </row>
    <row r="1879" spans="1:20" ht="15" customHeight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v>0</v>
      </c>
      <c r="G1879" t="s">
        <v>8220</v>
      </c>
      <c r="H1879" s="8" t="e">
        <v>#DIV/0!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t="s">
        <v>8337</v>
      </c>
      <c r="R1879" s="15" t="s">
        <v>8339</v>
      </c>
      <c r="S1879" s="15">
        <v>42064.029224537036</v>
      </c>
      <c r="T1879" s="16">
        <f t="shared" si="29"/>
        <v>42035.029224537036</v>
      </c>
    </row>
    <row r="1880" spans="1:20" ht="15" customHeight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v>0</v>
      </c>
      <c r="G1880" t="s">
        <v>8220</v>
      </c>
      <c r="H1880" s="8" t="e">
        <v>#DIV/0!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t="s">
        <v>8337</v>
      </c>
      <c r="R1880" s="15" t="s">
        <v>8339</v>
      </c>
      <c r="S1880" s="15">
        <v>41803.008738425924</v>
      </c>
      <c r="T1880" s="16">
        <f t="shared" si="29"/>
        <v>41773.008738425924</v>
      </c>
    </row>
    <row r="1881" spans="1:20" ht="15" customHeight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v>1.1999999999999999E-3</v>
      </c>
      <c r="G1881" t="s">
        <v>8220</v>
      </c>
      <c r="H1881" s="8">
        <v>3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t="s">
        <v>8337</v>
      </c>
      <c r="R1881" s="15" t="s">
        <v>8339</v>
      </c>
      <c r="S1881" s="15">
        <v>42443.607974537037</v>
      </c>
      <c r="T1881" s="16">
        <f t="shared" si="29"/>
        <v>42413.649641203709</v>
      </c>
    </row>
    <row r="1882" spans="1:20" ht="15" customHeight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v>0.20080000000000001</v>
      </c>
      <c r="G1882" t="s">
        <v>8220</v>
      </c>
      <c r="H1882" s="8">
        <v>41.833333333333336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t="s">
        <v>8337</v>
      </c>
      <c r="R1882" s="15" t="s">
        <v>8339</v>
      </c>
      <c r="S1882" s="15">
        <v>42459.525231481486</v>
      </c>
      <c r="T1882" s="16">
        <f t="shared" si="29"/>
        <v>42430.566898148143</v>
      </c>
    </row>
    <row r="1883" spans="1:20" ht="15" customHeight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v>1.726845</v>
      </c>
      <c r="G1883" t="s">
        <v>8218</v>
      </c>
      <c r="H1883" s="8">
        <v>49.338428571428572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t="s">
        <v>8329</v>
      </c>
      <c r="R1883" s="15" t="s">
        <v>8333</v>
      </c>
      <c r="S1883" s="15">
        <v>42073.110983796301</v>
      </c>
      <c r="T1883" s="16">
        <f t="shared" si="29"/>
        <v>42043.152650462958</v>
      </c>
    </row>
    <row r="1884" spans="1:20" ht="15" customHeight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v>1.008955223880597</v>
      </c>
      <c r="G1884" t="s">
        <v>8218</v>
      </c>
      <c r="H1884" s="8">
        <v>41.728395061728392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t="s">
        <v>8329</v>
      </c>
      <c r="R1884" s="15" t="s">
        <v>8333</v>
      </c>
      <c r="S1884" s="15">
        <v>41100.991666666669</v>
      </c>
      <c r="T1884" s="16">
        <f t="shared" si="29"/>
        <v>41067.949212962965</v>
      </c>
    </row>
    <row r="1885" spans="1:20" ht="15" customHeight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v>1.0480480480480481</v>
      </c>
      <c r="G1885" t="s">
        <v>8218</v>
      </c>
      <c r="H1885" s="8">
        <v>32.71875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t="s">
        <v>8329</v>
      </c>
      <c r="R1885" s="15" t="s">
        <v>8333</v>
      </c>
      <c r="S1885" s="15">
        <v>41007.906342592592</v>
      </c>
      <c r="T1885" s="16">
        <f t="shared" si="29"/>
        <v>40977.948009259257</v>
      </c>
    </row>
    <row r="1886" spans="1:20" ht="15" customHeight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v>1.351</v>
      </c>
      <c r="G1886" t="s">
        <v>8218</v>
      </c>
      <c r="H1886" s="8">
        <v>51.96153846153846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t="s">
        <v>8329</v>
      </c>
      <c r="R1886" s="15" t="s">
        <v>8333</v>
      </c>
      <c r="S1886" s="15">
        <v>41240.5</v>
      </c>
      <c r="T1886" s="16">
        <f t="shared" si="29"/>
        <v>41205.198321759257</v>
      </c>
    </row>
    <row r="1887" spans="1:20" ht="15" customHeight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v>1.1632786885245903</v>
      </c>
      <c r="G1887" t="s">
        <v>8218</v>
      </c>
      <c r="H1887" s="8">
        <v>50.685714285714283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t="s">
        <v>8329</v>
      </c>
      <c r="R1887" s="15" t="s">
        <v>8333</v>
      </c>
      <c r="S1887" s="15">
        <v>41131.916666666664</v>
      </c>
      <c r="T1887" s="16">
        <f t="shared" si="29"/>
        <v>41099.093865740739</v>
      </c>
    </row>
    <row r="1888" spans="1:20" ht="15" customHeight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v>1.0208333333333333</v>
      </c>
      <c r="G1888" t="s">
        <v>8218</v>
      </c>
      <c r="H1888" s="8">
        <v>42.241379310344826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t="s">
        <v>8329</v>
      </c>
      <c r="R1888" s="15" t="s">
        <v>8333</v>
      </c>
      <c r="S1888" s="15">
        <v>41955.94835648148</v>
      </c>
      <c r="T1888" s="16">
        <f t="shared" si="29"/>
        <v>41925.906689814816</v>
      </c>
    </row>
    <row r="1889" spans="1:20" ht="15" customHeight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v>1.1116666666666666</v>
      </c>
      <c r="G1889" t="s">
        <v>8218</v>
      </c>
      <c r="H1889" s="8">
        <v>416.875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t="s">
        <v>8329</v>
      </c>
      <c r="R1889" s="15" t="s">
        <v>8333</v>
      </c>
      <c r="S1889" s="15">
        <v>42341.895833333328</v>
      </c>
      <c r="T1889" s="16">
        <f t="shared" si="29"/>
        <v>42323.800138888888</v>
      </c>
    </row>
    <row r="1890" spans="1:20" ht="15" customHeight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v>1.6608000000000001</v>
      </c>
      <c r="G1890" t="s">
        <v>8218</v>
      </c>
      <c r="H1890" s="8">
        <v>46.651685393258425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t="s">
        <v>8329</v>
      </c>
      <c r="R1890" s="15" t="s">
        <v>8333</v>
      </c>
      <c r="S1890" s="15">
        <v>40330.207638888889</v>
      </c>
      <c r="T1890" s="16">
        <f t="shared" si="29"/>
        <v>40299.239953703705</v>
      </c>
    </row>
    <row r="1891" spans="1:20" ht="15" customHeight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v>1.0660000000000001</v>
      </c>
      <c r="G1891" t="s">
        <v>8218</v>
      </c>
      <c r="H1891" s="8">
        <v>48.454545454545453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t="s">
        <v>8329</v>
      </c>
      <c r="R1891" s="15" t="s">
        <v>8333</v>
      </c>
      <c r="S1891" s="15">
        <v>41344.751689814817</v>
      </c>
      <c r="T1891" s="16">
        <f t="shared" si="29"/>
        <v>41299.793356481481</v>
      </c>
    </row>
    <row r="1892" spans="1:20" ht="15" customHeight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v>1.4458441666666668</v>
      </c>
      <c r="G1892" t="s">
        <v>8218</v>
      </c>
      <c r="H1892" s="8">
        <v>70.5289837398374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t="s">
        <v>8329</v>
      </c>
      <c r="R1892" s="15" t="s">
        <v>8333</v>
      </c>
      <c r="S1892" s="15">
        <v>41258.786203703705</v>
      </c>
      <c r="T1892" s="16">
        <f t="shared" si="29"/>
        <v>41228.786203703705</v>
      </c>
    </row>
    <row r="1893" spans="1:20" ht="15" customHeight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v>1.0555000000000001</v>
      </c>
      <c r="G1893" t="s">
        <v>8218</v>
      </c>
      <c r="H1893" s="8">
        <v>87.958333333333329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t="s">
        <v>8329</v>
      </c>
      <c r="R1893" s="15" t="s">
        <v>8333</v>
      </c>
      <c r="S1893" s="15">
        <v>40381.25</v>
      </c>
      <c r="T1893" s="16">
        <f t="shared" si="29"/>
        <v>40335.798078703701</v>
      </c>
    </row>
    <row r="1894" spans="1:20" ht="15" customHeight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v>1.3660000000000001</v>
      </c>
      <c r="G1894" t="s">
        <v>8218</v>
      </c>
      <c r="H1894" s="8">
        <v>26.26923076923077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t="s">
        <v>8329</v>
      </c>
      <c r="R1894" s="15" t="s">
        <v>8333</v>
      </c>
      <c r="S1894" s="15">
        <v>40701.637511574074</v>
      </c>
      <c r="T1894" s="16">
        <f t="shared" si="29"/>
        <v>40671.637511574074</v>
      </c>
    </row>
    <row r="1895" spans="1:20" ht="15" customHeight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v>1.04</v>
      </c>
      <c r="G1895" t="s">
        <v>8218</v>
      </c>
      <c r="H1895" s="8">
        <v>57.777777777777779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t="s">
        <v>8329</v>
      </c>
      <c r="R1895" s="15" t="s">
        <v>8333</v>
      </c>
      <c r="S1895" s="15">
        <v>40649.165972222225</v>
      </c>
      <c r="T1895" s="16">
        <f t="shared" si="29"/>
        <v>40632.94195601852</v>
      </c>
    </row>
    <row r="1896" spans="1:20" ht="15" customHeight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v>1.145</v>
      </c>
      <c r="G1896" t="s">
        <v>8218</v>
      </c>
      <c r="H1896" s="8">
        <v>57.25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t="s">
        <v>8329</v>
      </c>
      <c r="R1896" s="15" t="s">
        <v>8333</v>
      </c>
      <c r="S1896" s="15">
        <v>40951.904895833337</v>
      </c>
      <c r="T1896" s="16">
        <f t="shared" si="29"/>
        <v>40920.904895833337</v>
      </c>
    </row>
    <row r="1897" spans="1:20" ht="15" customHeight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v>1.0171957671957672</v>
      </c>
      <c r="G1897" t="s">
        <v>8218</v>
      </c>
      <c r="H1897" s="8">
        <v>196.34042553191489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t="s">
        <v>8329</v>
      </c>
      <c r="R1897" s="15" t="s">
        <v>8333</v>
      </c>
      <c r="S1897" s="15">
        <v>42297.746782407412</v>
      </c>
      <c r="T1897" s="16">
        <f t="shared" si="29"/>
        <v>42267.746782407412</v>
      </c>
    </row>
    <row r="1898" spans="1:20" ht="15" customHeight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v>1.2394678492239468</v>
      </c>
      <c r="G1898" t="s">
        <v>8218</v>
      </c>
      <c r="H1898" s="8">
        <v>43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t="s">
        <v>8329</v>
      </c>
      <c r="R1898" s="15" t="s">
        <v>8333</v>
      </c>
      <c r="S1898" s="15">
        <v>41011.710243055553</v>
      </c>
      <c r="T1898" s="16">
        <f t="shared" si="29"/>
        <v>40981.710243055553</v>
      </c>
    </row>
    <row r="1899" spans="1:20" ht="15" customHeight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v>1.0245669291338582</v>
      </c>
      <c r="G1899" t="s">
        <v>8218</v>
      </c>
      <c r="H1899" s="8">
        <v>35.551912568306008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t="s">
        <v>8329</v>
      </c>
      <c r="R1899" s="15" t="s">
        <v>8333</v>
      </c>
      <c r="S1899" s="15">
        <v>41702.875</v>
      </c>
      <c r="T1899" s="16">
        <f t="shared" si="29"/>
        <v>41680.583402777782</v>
      </c>
    </row>
    <row r="1900" spans="1:20" ht="15" customHeight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v>1.4450000000000001</v>
      </c>
      <c r="G1900" t="s">
        <v>8218</v>
      </c>
      <c r="H1900" s="8">
        <v>68.80952380952381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t="s">
        <v>8329</v>
      </c>
      <c r="R1900" s="15" t="s">
        <v>8333</v>
      </c>
      <c r="S1900" s="15">
        <v>42401.75</v>
      </c>
      <c r="T1900" s="16">
        <f t="shared" si="29"/>
        <v>42366.192974537036</v>
      </c>
    </row>
    <row r="1901" spans="1:20" ht="15" customHeight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v>1.3333333333333333</v>
      </c>
      <c r="G1901" t="s">
        <v>8218</v>
      </c>
      <c r="H1901" s="8">
        <v>28.571428571428573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t="s">
        <v>8329</v>
      </c>
      <c r="R1901" s="15" t="s">
        <v>8333</v>
      </c>
      <c r="S1901" s="15">
        <v>42088.90006944444</v>
      </c>
      <c r="T1901" s="16">
        <f t="shared" si="29"/>
        <v>42058.941736111112</v>
      </c>
    </row>
    <row r="1902" spans="1:20" ht="15" customHeight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v>1.0936440000000001</v>
      </c>
      <c r="G1902" t="s">
        <v>8218</v>
      </c>
      <c r="H1902" s="8">
        <v>50.631666666666668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t="s">
        <v>8329</v>
      </c>
      <c r="R1902" s="15" t="s">
        <v>8333</v>
      </c>
      <c r="S1902" s="15">
        <v>41188.415972222225</v>
      </c>
      <c r="T1902" s="16">
        <f t="shared" si="29"/>
        <v>41160.871886574074</v>
      </c>
    </row>
    <row r="1903" spans="1:20" ht="15" customHeight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v>2.696969696969697E-2</v>
      </c>
      <c r="G1903" t="s">
        <v>8220</v>
      </c>
      <c r="H1903" s="8">
        <v>106.8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t="s">
        <v>8323</v>
      </c>
      <c r="R1903" s="15" t="s">
        <v>8352</v>
      </c>
      <c r="S1903" s="15">
        <v>42146.541666666672</v>
      </c>
      <c r="T1903" s="16">
        <f t="shared" si="29"/>
        <v>42116.54315972222</v>
      </c>
    </row>
    <row r="1904" spans="1:20" ht="15" customHeight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v>1.2E-2</v>
      </c>
      <c r="G1904" t="s">
        <v>8220</v>
      </c>
      <c r="H1904" s="8">
        <v>4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t="s">
        <v>8323</v>
      </c>
      <c r="R1904" s="15" t="s">
        <v>8352</v>
      </c>
      <c r="S1904" s="15">
        <v>42067.789895833332</v>
      </c>
      <c r="T1904" s="16">
        <f t="shared" si="29"/>
        <v>42037.789895833332</v>
      </c>
    </row>
    <row r="1905" spans="1:20" ht="15" customHeight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v>0.46600000000000003</v>
      </c>
      <c r="G1905" t="s">
        <v>8220</v>
      </c>
      <c r="H1905" s="8">
        <v>34.097560975609753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t="s">
        <v>8323</v>
      </c>
      <c r="R1905" s="15" t="s">
        <v>8352</v>
      </c>
      <c r="S1905" s="15">
        <v>42762.770729166667</v>
      </c>
      <c r="T1905" s="16">
        <f t="shared" si="29"/>
        <v>42702.770729166667</v>
      </c>
    </row>
    <row r="1906" spans="1:20" ht="15" customHeight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v>1E-3</v>
      </c>
      <c r="G1906" t="s">
        <v>8220</v>
      </c>
      <c r="H1906" s="8">
        <v>25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t="s">
        <v>8323</v>
      </c>
      <c r="R1906" s="15" t="s">
        <v>8352</v>
      </c>
      <c r="S1906" s="15">
        <v>42371.685428240744</v>
      </c>
      <c r="T1906" s="16">
        <f t="shared" si="29"/>
        <v>42326.685428240744</v>
      </c>
    </row>
    <row r="1907" spans="1:20" ht="15" customHeight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v>1.6800000000000001E-3</v>
      </c>
      <c r="G1907" t="s">
        <v>8220</v>
      </c>
      <c r="H1907" s="8">
        <v>10.5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t="s">
        <v>8323</v>
      </c>
      <c r="R1907" s="15" t="s">
        <v>8352</v>
      </c>
      <c r="S1907" s="15">
        <v>41889.925856481481</v>
      </c>
      <c r="T1907" s="16">
        <f t="shared" si="29"/>
        <v>41859.925856481481</v>
      </c>
    </row>
    <row r="1908" spans="1:20" ht="15" customHeight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v>0.42759999999999998</v>
      </c>
      <c r="G1908" t="s">
        <v>8220</v>
      </c>
      <c r="H1908" s="8">
        <v>215.95959595959596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t="s">
        <v>8323</v>
      </c>
      <c r="R1908" s="15" t="s">
        <v>8352</v>
      </c>
      <c r="S1908" s="15">
        <v>42544.671099537038</v>
      </c>
      <c r="T1908" s="16">
        <f t="shared" si="29"/>
        <v>42514.671099537038</v>
      </c>
    </row>
    <row r="1909" spans="1:20" ht="15" customHeight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v>2.8333333333333335E-3</v>
      </c>
      <c r="G1909" t="s">
        <v>8220</v>
      </c>
      <c r="H1909" s="8">
        <v>21.25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t="s">
        <v>8323</v>
      </c>
      <c r="R1909" s="15" t="s">
        <v>8352</v>
      </c>
      <c r="S1909" s="15">
        <v>41782.587094907409</v>
      </c>
      <c r="T1909" s="16">
        <f t="shared" si="29"/>
        <v>41767.587094907409</v>
      </c>
    </row>
    <row r="1910" spans="1:20" ht="15" customHeight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v>1.7319999999999999E-2</v>
      </c>
      <c r="G1910" t="s">
        <v>8220</v>
      </c>
      <c r="H1910" s="8">
        <v>108.25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t="s">
        <v>8323</v>
      </c>
      <c r="R1910" s="15" t="s">
        <v>8352</v>
      </c>
      <c r="S1910" s="15">
        <v>42733.917824074073</v>
      </c>
      <c r="T1910" s="16">
        <f t="shared" si="29"/>
        <v>42703.917824074073</v>
      </c>
    </row>
    <row r="1911" spans="1:20" ht="15" customHeight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v>0.14111428571428572</v>
      </c>
      <c r="G1911" t="s">
        <v>8220</v>
      </c>
      <c r="H1911" s="8">
        <v>129.97368421052633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t="s">
        <v>8323</v>
      </c>
      <c r="R1911" s="15" t="s">
        <v>8352</v>
      </c>
      <c r="S1911" s="15">
        <v>41935.429155092592</v>
      </c>
      <c r="T1911" s="16">
        <f t="shared" si="29"/>
        <v>41905.429155092592</v>
      </c>
    </row>
    <row r="1912" spans="1:20" ht="15" customHeight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v>0.39395294117647056</v>
      </c>
      <c r="G1912" t="s">
        <v>8220</v>
      </c>
      <c r="H1912" s="8">
        <v>117.49473684210527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t="s">
        <v>8323</v>
      </c>
      <c r="R1912" s="15" t="s">
        <v>8352</v>
      </c>
      <c r="S1912" s="15">
        <v>42308.947916666672</v>
      </c>
      <c r="T1912" s="16">
        <f t="shared" si="29"/>
        <v>42264.963159722218</v>
      </c>
    </row>
    <row r="1913" spans="1:20" ht="15" customHeight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v>2.3529411764705883E-4</v>
      </c>
      <c r="G1913" t="s">
        <v>8220</v>
      </c>
      <c r="H1913" s="8">
        <v>10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t="s">
        <v>8323</v>
      </c>
      <c r="R1913" s="15" t="s">
        <v>8352</v>
      </c>
      <c r="S1913" s="15">
        <v>41860.033958333333</v>
      </c>
      <c r="T1913" s="16">
        <f t="shared" si="29"/>
        <v>41830.033958333333</v>
      </c>
    </row>
    <row r="1914" spans="1:20" ht="15" customHeight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v>0.59299999999999997</v>
      </c>
      <c r="G1914" t="s">
        <v>8220</v>
      </c>
      <c r="H1914" s="8">
        <v>70.595238095238102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t="s">
        <v>8323</v>
      </c>
      <c r="R1914" s="15" t="s">
        <v>8352</v>
      </c>
      <c r="S1914" s="15">
        <v>42159.226388888885</v>
      </c>
      <c r="T1914" s="16">
        <f t="shared" si="29"/>
        <v>42129.226388888885</v>
      </c>
    </row>
    <row r="1915" spans="1:20" ht="15" customHeight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v>1.3270833333333334E-2</v>
      </c>
      <c r="G1915" t="s">
        <v>8220</v>
      </c>
      <c r="H1915" s="8">
        <v>24.5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t="s">
        <v>8323</v>
      </c>
      <c r="R1915" s="15" t="s">
        <v>8352</v>
      </c>
      <c r="S1915" s="15">
        <v>41920.511319444442</v>
      </c>
      <c r="T1915" s="16">
        <f t="shared" si="29"/>
        <v>41890.511319444442</v>
      </c>
    </row>
    <row r="1916" spans="1:20" ht="15" customHeight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v>9.0090090090090086E-2</v>
      </c>
      <c r="G1916" t="s">
        <v>8220</v>
      </c>
      <c r="H1916" s="8">
        <v>30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t="s">
        <v>8323</v>
      </c>
      <c r="R1916" s="15" t="s">
        <v>8352</v>
      </c>
      <c r="S1916" s="15">
        <v>41944.165972222225</v>
      </c>
      <c r="T1916" s="16">
        <f t="shared" si="29"/>
        <v>41929.174456018518</v>
      </c>
    </row>
    <row r="1917" spans="1:20" ht="15" customHeight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v>1.6E-2</v>
      </c>
      <c r="G1917" t="s">
        <v>8220</v>
      </c>
      <c r="H1917" s="8">
        <v>2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t="s">
        <v>8323</v>
      </c>
      <c r="R1917" s="15" t="s">
        <v>8352</v>
      </c>
      <c r="S1917" s="15">
        <v>41884.04886574074</v>
      </c>
      <c r="T1917" s="16">
        <f t="shared" si="29"/>
        <v>41864.04886574074</v>
      </c>
    </row>
    <row r="1918" spans="1:20" ht="15" customHeight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v>5.1000000000000004E-3</v>
      </c>
      <c r="G1918" t="s">
        <v>8220</v>
      </c>
      <c r="H1918" s="8">
        <v>17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t="s">
        <v>8323</v>
      </c>
      <c r="R1918" s="15" t="s">
        <v>8352</v>
      </c>
      <c r="S1918" s="15">
        <v>42681.758969907409</v>
      </c>
      <c r="T1918" s="16">
        <f t="shared" si="29"/>
        <v>42656.717303240745</v>
      </c>
    </row>
    <row r="1919" spans="1:20" ht="15" customHeight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v>0.52570512820512816</v>
      </c>
      <c r="G1919" t="s">
        <v>8220</v>
      </c>
      <c r="H1919" s="8">
        <v>2928.9285714285716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t="s">
        <v>8323</v>
      </c>
      <c r="R1919" s="15" t="s">
        <v>8352</v>
      </c>
      <c r="S1919" s="15">
        <v>42776.270057870366</v>
      </c>
      <c r="T1919" s="16">
        <f t="shared" si="29"/>
        <v>42746.270057870366</v>
      </c>
    </row>
    <row r="1920" spans="1:20" ht="15" customHeight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v>1.04E-2</v>
      </c>
      <c r="G1920" t="s">
        <v>8220</v>
      </c>
      <c r="H1920" s="8">
        <v>28.888888888888889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t="s">
        <v>8323</v>
      </c>
      <c r="R1920" s="15" t="s">
        <v>8352</v>
      </c>
      <c r="S1920" s="15">
        <v>41863.789942129632</v>
      </c>
      <c r="T1920" s="16">
        <f t="shared" si="29"/>
        <v>41828.789942129632</v>
      </c>
    </row>
    <row r="1921" spans="1:20" ht="15" customHeight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v>0.47399999999999998</v>
      </c>
      <c r="G1921" t="s">
        <v>8220</v>
      </c>
      <c r="H1921" s="8">
        <v>29.625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t="s">
        <v>8323</v>
      </c>
      <c r="R1921" s="15" t="s">
        <v>8352</v>
      </c>
      <c r="S1921" s="15">
        <v>42143.875567129624</v>
      </c>
      <c r="T1921" s="16">
        <f t="shared" si="29"/>
        <v>42113.875567129624</v>
      </c>
    </row>
    <row r="1922" spans="1:20" ht="15" customHeight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v>0.43030000000000002</v>
      </c>
      <c r="G1922" t="s">
        <v>8220</v>
      </c>
      <c r="H1922" s="8">
        <v>40.980952380952381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t="s">
        <v>8323</v>
      </c>
      <c r="R1922" s="15" t="s">
        <v>8352</v>
      </c>
      <c r="S1922" s="15">
        <v>42298.958333333328</v>
      </c>
      <c r="T1922" s="16">
        <f t="shared" si="29"/>
        <v>42270.875706018516</v>
      </c>
    </row>
    <row r="1923" spans="1:20" ht="15" customHeight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v>1.3680000000000001</v>
      </c>
      <c r="G1923" t="s">
        <v>8218</v>
      </c>
      <c r="H1923" s="8">
        <v>54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t="s">
        <v>8329</v>
      </c>
      <c r="R1923" s="15" t="s">
        <v>8333</v>
      </c>
      <c r="S1923" s="15">
        <v>41104.221562500003</v>
      </c>
      <c r="T1923" s="16">
        <f t="shared" ref="T1923:T1986" si="30">(((L1923/60)/60)/24)+DATE(1970,1,1)</f>
        <v>41074.221562500003</v>
      </c>
    </row>
    <row r="1924" spans="1:20" ht="15" customHeight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v>1.1555</v>
      </c>
      <c r="G1924" t="s">
        <v>8218</v>
      </c>
      <c r="H1924" s="8">
        <v>36.109375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t="s">
        <v>8329</v>
      </c>
      <c r="R1924" s="15" t="s">
        <v>8333</v>
      </c>
      <c r="S1924" s="15">
        <v>41620.255868055552</v>
      </c>
      <c r="T1924" s="16">
        <f t="shared" si="30"/>
        <v>41590.255868055552</v>
      </c>
    </row>
    <row r="1925" spans="1:20" ht="15" customHeight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v>2.4079999999999999</v>
      </c>
      <c r="G1925" t="s">
        <v>8218</v>
      </c>
      <c r="H1925" s="8">
        <v>23.153846153846153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t="s">
        <v>8329</v>
      </c>
      <c r="R1925" s="15" t="s">
        <v>8333</v>
      </c>
      <c r="S1925" s="15">
        <v>40813.207638888889</v>
      </c>
      <c r="T1925" s="16">
        <f t="shared" si="30"/>
        <v>40772.848749999997</v>
      </c>
    </row>
    <row r="1926" spans="1:20" ht="15" customHeight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v>1.1439999999999999</v>
      </c>
      <c r="G1926" t="s">
        <v>8218</v>
      </c>
      <c r="H1926" s="8">
        <v>104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t="s">
        <v>8329</v>
      </c>
      <c r="R1926" s="15" t="s">
        <v>8333</v>
      </c>
      <c r="S1926" s="15">
        <v>41654.814583333333</v>
      </c>
      <c r="T1926" s="16">
        <f t="shared" si="30"/>
        <v>41626.761053240742</v>
      </c>
    </row>
    <row r="1927" spans="1:20" ht="15" customHeight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v>1.1033333333333333</v>
      </c>
      <c r="G1927" t="s">
        <v>8218</v>
      </c>
      <c r="H1927" s="8">
        <v>31.826923076923077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t="s">
        <v>8329</v>
      </c>
      <c r="R1927" s="15" t="s">
        <v>8333</v>
      </c>
      <c r="S1927" s="15">
        <v>41558</v>
      </c>
      <c r="T1927" s="16">
        <f t="shared" si="30"/>
        <v>41535.90148148148</v>
      </c>
    </row>
    <row r="1928" spans="1:20" ht="15" customHeight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v>1.9537933333333333</v>
      </c>
      <c r="G1928" t="s">
        <v>8218</v>
      </c>
      <c r="H1928" s="8">
        <v>27.3896261682243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t="s">
        <v>8329</v>
      </c>
      <c r="R1928" s="15" t="s">
        <v>8333</v>
      </c>
      <c r="S1928" s="15">
        <v>40484.018055555556</v>
      </c>
      <c r="T1928" s="16">
        <f t="shared" si="30"/>
        <v>40456.954351851848</v>
      </c>
    </row>
    <row r="1929" spans="1:20" ht="15" customHeight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v>1.0333333333333334</v>
      </c>
      <c r="G1929" t="s">
        <v>8218</v>
      </c>
      <c r="H1929" s="8">
        <v>56.363636363636367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t="s">
        <v>8329</v>
      </c>
      <c r="R1929" s="15" t="s">
        <v>8333</v>
      </c>
      <c r="S1929" s="15">
        <v>40976.207638888889</v>
      </c>
      <c r="T1929" s="16">
        <f t="shared" si="30"/>
        <v>40960.861562500002</v>
      </c>
    </row>
    <row r="1930" spans="1:20" ht="15" customHeight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v>1.031372549019608</v>
      </c>
      <c r="G1930" t="s">
        <v>8218</v>
      </c>
      <c r="H1930" s="8">
        <v>77.352941176470594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t="s">
        <v>8329</v>
      </c>
      <c r="R1930" s="15" t="s">
        <v>8333</v>
      </c>
      <c r="S1930" s="15">
        <v>41401.648078703707</v>
      </c>
      <c r="T1930" s="16">
        <f t="shared" si="30"/>
        <v>41371.648078703707</v>
      </c>
    </row>
    <row r="1931" spans="1:20" ht="15" customHeight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v>1.003125</v>
      </c>
      <c r="G1931" t="s">
        <v>8218</v>
      </c>
      <c r="H1931" s="8">
        <v>42.8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t="s">
        <v>8329</v>
      </c>
      <c r="R1931" s="15" t="s">
        <v>8333</v>
      </c>
      <c r="S1931" s="15">
        <v>40729.021597222221</v>
      </c>
      <c r="T1931" s="16">
        <f t="shared" si="30"/>
        <v>40687.021597222221</v>
      </c>
    </row>
    <row r="1932" spans="1:20" ht="15" customHeight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v>1.27</v>
      </c>
      <c r="G1932" t="s">
        <v>8218</v>
      </c>
      <c r="H1932" s="8">
        <v>48.846153846153847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t="s">
        <v>8329</v>
      </c>
      <c r="R1932" s="15" t="s">
        <v>8333</v>
      </c>
      <c r="S1932" s="15">
        <v>41462.558819444443</v>
      </c>
      <c r="T1932" s="16">
        <f t="shared" si="30"/>
        <v>41402.558819444443</v>
      </c>
    </row>
    <row r="1933" spans="1:20" ht="15" customHeight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v>1.20601</v>
      </c>
      <c r="G1933" t="s">
        <v>8218</v>
      </c>
      <c r="H1933" s="8">
        <v>48.240400000000001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t="s">
        <v>8329</v>
      </c>
      <c r="R1933" s="15" t="s">
        <v>8333</v>
      </c>
      <c r="S1933" s="15">
        <v>41051.145833333336</v>
      </c>
      <c r="T1933" s="16">
        <f t="shared" si="30"/>
        <v>41037.892465277779</v>
      </c>
    </row>
    <row r="1934" spans="1:20" ht="15" customHeight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v>1.0699047619047619</v>
      </c>
      <c r="G1934" t="s">
        <v>8218</v>
      </c>
      <c r="H1934" s="8">
        <v>70.212500000000006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t="s">
        <v>8329</v>
      </c>
      <c r="R1934" s="15" t="s">
        <v>8333</v>
      </c>
      <c r="S1934" s="15">
        <v>40932.809872685182</v>
      </c>
      <c r="T1934" s="16">
        <f t="shared" si="30"/>
        <v>40911.809872685182</v>
      </c>
    </row>
    <row r="1935" spans="1:20" ht="15" customHeight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v>1.7243333333333333</v>
      </c>
      <c r="G1935" t="s">
        <v>8218</v>
      </c>
      <c r="H1935" s="8">
        <v>94.054545454545448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t="s">
        <v>8329</v>
      </c>
      <c r="R1935" s="15" t="s">
        <v>8333</v>
      </c>
      <c r="S1935" s="15">
        <v>41909.130868055552</v>
      </c>
      <c r="T1935" s="16">
        <f t="shared" si="30"/>
        <v>41879.130868055552</v>
      </c>
    </row>
    <row r="1936" spans="1:20" ht="15" customHeight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v>1.2362</v>
      </c>
      <c r="G1936" t="s">
        <v>8218</v>
      </c>
      <c r="H1936" s="8">
        <v>80.272727272727266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t="s">
        <v>8329</v>
      </c>
      <c r="R1936" s="15" t="s">
        <v>8333</v>
      </c>
      <c r="S1936" s="15">
        <v>40902.208333333336</v>
      </c>
      <c r="T1936" s="16">
        <f t="shared" si="30"/>
        <v>40865.867141203707</v>
      </c>
    </row>
    <row r="1937" spans="1:20" ht="15" customHeight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v>1.0840000000000001</v>
      </c>
      <c r="G1937" t="s">
        <v>8218</v>
      </c>
      <c r="H1937" s="8">
        <v>54.2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t="s">
        <v>8329</v>
      </c>
      <c r="R1937" s="15" t="s">
        <v>8333</v>
      </c>
      <c r="S1937" s="15">
        <v>41811.207638888889</v>
      </c>
      <c r="T1937" s="16">
        <f t="shared" si="30"/>
        <v>41773.932534722226</v>
      </c>
    </row>
    <row r="1938" spans="1:20" ht="15" customHeight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v>1.1652013333333333</v>
      </c>
      <c r="G1938" t="s">
        <v>8218</v>
      </c>
      <c r="H1938" s="8">
        <v>60.26903448275862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t="s">
        <v>8329</v>
      </c>
      <c r="R1938" s="15" t="s">
        <v>8333</v>
      </c>
      <c r="S1938" s="15">
        <v>40883.249305555553</v>
      </c>
      <c r="T1938" s="16">
        <f t="shared" si="30"/>
        <v>40852.889699074076</v>
      </c>
    </row>
    <row r="1939" spans="1:20" ht="15" customHeight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v>1.8724499999999999</v>
      </c>
      <c r="G1939" t="s">
        <v>8218</v>
      </c>
      <c r="H1939" s="8">
        <v>38.740344827586206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t="s">
        <v>8329</v>
      </c>
      <c r="R1939" s="15" t="s">
        <v>8333</v>
      </c>
      <c r="S1939" s="15">
        <v>41075.165972222225</v>
      </c>
      <c r="T1939" s="16">
        <f t="shared" si="30"/>
        <v>41059.118993055556</v>
      </c>
    </row>
    <row r="1940" spans="1:20" ht="15" customHeight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v>1.1593333333333333</v>
      </c>
      <c r="G1940" t="s">
        <v>8218</v>
      </c>
      <c r="H1940" s="8">
        <v>152.54385964912279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t="s">
        <v>8329</v>
      </c>
      <c r="R1940" s="15" t="s">
        <v>8333</v>
      </c>
      <c r="S1940" s="15">
        <v>41457.208333333336</v>
      </c>
      <c r="T1940" s="16">
        <f t="shared" si="30"/>
        <v>41426.259618055556</v>
      </c>
    </row>
    <row r="1941" spans="1:20" ht="15" customHeight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v>1.107</v>
      </c>
      <c r="G1941" t="s">
        <v>8218</v>
      </c>
      <c r="H1941" s="8">
        <v>115.3125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t="s">
        <v>8329</v>
      </c>
      <c r="R1941" s="15" t="s">
        <v>8333</v>
      </c>
      <c r="S1941" s="15">
        <v>41343.943379629629</v>
      </c>
      <c r="T1941" s="16">
        <f t="shared" si="30"/>
        <v>41313.985046296293</v>
      </c>
    </row>
    <row r="1942" spans="1:20" ht="15" customHeight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v>1.7092307692307693</v>
      </c>
      <c r="G1942" t="s">
        <v>8218</v>
      </c>
      <c r="H1942" s="8">
        <v>35.838709677419352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t="s">
        <v>8329</v>
      </c>
      <c r="R1942" s="15" t="s">
        <v>8333</v>
      </c>
      <c r="S1942" s="15">
        <v>40709.165972222225</v>
      </c>
      <c r="T1942" s="16">
        <f t="shared" si="30"/>
        <v>40670.507326388892</v>
      </c>
    </row>
    <row r="1943" spans="1:20" ht="15" customHeight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v>1.2611835600000001</v>
      </c>
      <c r="G1943" t="s">
        <v>8218</v>
      </c>
      <c r="H1943" s="8">
        <v>64.570118779438872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t="s">
        <v>8323</v>
      </c>
      <c r="R1943" s="15" t="s">
        <v>8353</v>
      </c>
      <c r="S1943" s="15">
        <v>41774.290868055556</v>
      </c>
      <c r="T1943" s="16">
        <f t="shared" si="30"/>
        <v>41744.290868055556</v>
      </c>
    </row>
    <row r="1944" spans="1:20" ht="15" customHeight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v>1.3844033333333334</v>
      </c>
      <c r="G1944" t="s">
        <v>8218</v>
      </c>
      <c r="H1944" s="8">
        <v>87.436000000000007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t="s">
        <v>8323</v>
      </c>
      <c r="R1944" s="15" t="s">
        <v>8353</v>
      </c>
      <c r="S1944" s="15">
        <v>40728.828009259261</v>
      </c>
      <c r="T1944" s="16">
        <f t="shared" si="30"/>
        <v>40638.828009259261</v>
      </c>
    </row>
    <row r="1945" spans="1:20" ht="15" customHeight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v>17.052499999999998</v>
      </c>
      <c r="G1945" t="s">
        <v>8218</v>
      </c>
      <c r="H1945" s="8">
        <v>68.815577078288939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t="s">
        <v>8323</v>
      </c>
      <c r="R1945" s="15" t="s">
        <v>8353</v>
      </c>
      <c r="S1945" s="15">
        <v>42593.269861111112</v>
      </c>
      <c r="T1945" s="16">
        <f t="shared" si="30"/>
        <v>42548.269861111112</v>
      </c>
    </row>
    <row r="1946" spans="1:20" ht="15" customHeight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v>7.8805550000000002</v>
      </c>
      <c r="G1946" t="s">
        <v>8218</v>
      </c>
      <c r="H1946" s="8">
        <v>176.200223588597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t="s">
        <v>8323</v>
      </c>
      <c r="R1946" s="15" t="s">
        <v>8353</v>
      </c>
      <c r="S1946" s="15">
        <v>41760.584374999999</v>
      </c>
      <c r="T1946" s="16">
        <f t="shared" si="30"/>
        <v>41730.584374999999</v>
      </c>
    </row>
    <row r="1947" spans="1:20" ht="15" customHeight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v>3.4801799999999998</v>
      </c>
      <c r="G1947" t="s">
        <v>8218</v>
      </c>
      <c r="H1947" s="8">
        <v>511.79117647058825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t="s">
        <v>8323</v>
      </c>
      <c r="R1947" s="15" t="s">
        <v>8353</v>
      </c>
      <c r="S1947" s="15">
        <v>42197.251828703709</v>
      </c>
      <c r="T1947" s="16">
        <f t="shared" si="30"/>
        <v>42157.251828703709</v>
      </c>
    </row>
    <row r="1948" spans="1:20" ht="15" customHeight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v>1.4974666666666667</v>
      </c>
      <c r="G1948" t="s">
        <v>8218</v>
      </c>
      <c r="H1948" s="8">
        <v>160.44285714285715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t="s">
        <v>8323</v>
      </c>
      <c r="R1948" s="15" t="s">
        <v>8353</v>
      </c>
      <c r="S1948" s="15">
        <v>41749.108344907407</v>
      </c>
      <c r="T1948" s="16">
        <f t="shared" si="30"/>
        <v>41689.150011574071</v>
      </c>
    </row>
    <row r="1949" spans="1:20" ht="15" customHeight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v>1.0063375000000001</v>
      </c>
      <c r="G1949" t="s">
        <v>8218</v>
      </c>
      <c r="H1949" s="8">
        <v>35.003043478260871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t="s">
        <v>8323</v>
      </c>
      <c r="R1949" s="15" t="s">
        <v>8353</v>
      </c>
      <c r="S1949" s="15">
        <v>40140.249305555553</v>
      </c>
      <c r="T1949" s="16">
        <f t="shared" si="30"/>
        <v>40102.918055555558</v>
      </c>
    </row>
    <row r="1950" spans="1:20" ht="15" customHeight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v>8.0021100000000001</v>
      </c>
      <c r="G1950" t="s">
        <v>8218</v>
      </c>
      <c r="H1950" s="8">
        <v>188.50671378091872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t="s">
        <v>8323</v>
      </c>
      <c r="R1950" s="15" t="s">
        <v>8353</v>
      </c>
      <c r="S1950" s="15">
        <v>42527.709722222222</v>
      </c>
      <c r="T1950" s="16">
        <f t="shared" si="30"/>
        <v>42473.604270833333</v>
      </c>
    </row>
    <row r="1951" spans="1:20" ht="15" customHeight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v>1.0600260000000001</v>
      </c>
      <c r="G1951" t="s">
        <v>8218</v>
      </c>
      <c r="H1951" s="8">
        <v>56.204984093319197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t="s">
        <v>8323</v>
      </c>
      <c r="R1951" s="15" t="s">
        <v>8353</v>
      </c>
      <c r="S1951" s="15">
        <v>41830.423043981478</v>
      </c>
      <c r="T1951" s="16">
        <f t="shared" si="30"/>
        <v>41800.423043981478</v>
      </c>
    </row>
    <row r="1952" spans="1:20" ht="15" customHeight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v>2.0051866666666669</v>
      </c>
      <c r="G1952" t="s">
        <v>8218</v>
      </c>
      <c r="H1952" s="8">
        <v>51.3054157782516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t="s">
        <v>8323</v>
      </c>
      <c r="R1952" s="15" t="s">
        <v>8353</v>
      </c>
      <c r="S1952" s="15">
        <v>40655.181400462963</v>
      </c>
      <c r="T1952" s="16">
        <f t="shared" si="30"/>
        <v>40624.181400462963</v>
      </c>
    </row>
    <row r="1953" spans="1:20" ht="15" customHeight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v>2.1244399999999999</v>
      </c>
      <c r="G1953" t="s">
        <v>8218</v>
      </c>
      <c r="H1953" s="8">
        <v>127.36450839328538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t="s">
        <v>8323</v>
      </c>
      <c r="R1953" s="15" t="s">
        <v>8353</v>
      </c>
      <c r="S1953" s="15">
        <v>42681.462233796294</v>
      </c>
      <c r="T1953" s="16">
        <f t="shared" si="30"/>
        <v>42651.420567129629</v>
      </c>
    </row>
    <row r="1954" spans="1:20" ht="15" customHeight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v>1.9847237142857144</v>
      </c>
      <c r="G1954" t="s">
        <v>8218</v>
      </c>
      <c r="H1954" s="8">
        <v>101.85532258064516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t="s">
        <v>8323</v>
      </c>
      <c r="R1954" s="15" t="s">
        <v>8353</v>
      </c>
      <c r="S1954" s="15">
        <v>41563.60665509259</v>
      </c>
      <c r="T1954" s="16">
        <f t="shared" si="30"/>
        <v>41526.60665509259</v>
      </c>
    </row>
    <row r="1955" spans="1:20" ht="15" customHeight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v>2.2594666666666665</v>
      </c>
      <c r="G1955" t="s">
        <v>8218</v>
      </c>
      <c r="H1955" s="8">
        <v>230.55782312925169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t="s">
        <v>8323</v>
      </c>
      <c r="R1955" s="15" t="s">
        <v>8353</v>
      </c>
      <c r="S1955" s="15">
        <v>40970.125</v>
      </c>
      <c r="T1955" s="16">
        <f t="shared" si="30"/>
        <v>40941.199826388889</v>
      </c>
    </row>
    <row r="1956" spans="1:20" ht="15" customHeight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v>6.9894800000000004</v>
      </c>
      <c r="G1956" t="s">
        <v>8218</v>
      </c>
      <c r="H1956" s="8">
        <v>842.10602409638557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t="s">
        <v>8323</v>
      </c>
      <c r="R1956" s="15" t="s">
        <v>8353</v>
      </c>
      <c r="S1956" s="15">
        <v>42441.208333333328</v>
      </c>
      <c r="T1956" s="16">
        <f t="shared" si="30"/>
        <v>42394.580740740741</v>
      </c>
    </row>
    <row r="1957" spans="1:20" ht="15" customHeight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v>3.9859528571428569</v>
      </c>
      <c r="G1957" t="s">
        <v>8218</v>
      </c>
      <c r="H1957" s="8">
        <v>577.27593103448271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t="s">
        <v>8323</v>
      </c>
      <c r="R1957" s="15" t="s">
        <v>8353</v>
      </c>
      <c r="S1957" s="15">
        <v>41052.791666666664</v>
      </c>
      <c r="T1957" s="16">
        <f t="shared" si="30"/>
        <v>41020.271770833337</v>
      </c>
    </row>
    <row r="1958" spans="1:20" ht="15" customHeight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v>2.9403333333333332</v>
      </c>
      <c r="G1958" t="s">
        <v>8218</v>
      </c>
      <c r="H1958" s="8">
        <v>483.34246575342468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t="s">
        <v>8323</v>
      </c>
      <c r="R1958" s="15" t="s">
        <v>8353</v>
      </c>
      <c r="S1958" s="15">
        <v>42112.882002314815</v>
      </c>
      <c r="T1958" s="16">
        <f t="shared" si="30"/>
        <v>42067.923668981486</v>
      </c>
    </row>
    <row r="1959" spans="1:20" ht="15" customHeight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v>1.6750470000000002</v>
      </c>
      <c r="G1959" t="s">
        <v>8218</v>
      </c>
      <c r="H1959" s="8">
        <v>76.138500000000008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t="s">
        <v>8323</v>
      </c>
      <c r="R1959" s="15" t="s">
        <v>8353</v>
      </c>
      <c r="S1959" s="15">
        <v>41209.098530092589</v>
      </c>
      <c r="T1959" s="16">
        <f t="shared" si="30"/>
        <v>41179.098530092589</v>
      </c>
    </row>
    <row r="1960" spans="1:20" ht="15" customHeight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v>14.355717142857143</v>
      </c>
      <c r="G1960" t="s">
        <v>8218</v>
      </c>
      <c r="H1960" s="8">
        <v>74.107684365781708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t="s">
        <v>8323</v>
      </c>
      <c r="R1960" s="15" t="s">
        <v>8353</v>
      </c>
      <c r="S1960" s="15">
        <v>41356.94630787037</v>
      </c>
      <c r="T1960" s="16">
        <f t="shared" si="30"/>
        <v>41326.987974537034</v>
      </c>
    </row>
    <row r="1961" spans="1:20" ht="15" customHeight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v>1.5673440000000001</v>
      </c>
      <c r="G1961" t="s">
        <v>8218</v>
      </c>
      <c r="H1961" s="8">
        <v>36.965660377358489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t="s">
        <v>8323</v>
      </c>
      <c r="R1961" s="15" t="s">
        <v>8353</v>
      </c>
      <c r="S1961" s="15">
        <v>41913</v>
      </c>
      <c r="T1961" s="16">
        <f t="shared" si="30"/>
        <v>41871.845601851855</v>
      </c>
    </row>
    <row r="1962" spans="1:20" ht="15" customHeight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v>1.1790285714285715</v>
      </c>
      <c r="G1962" t="s">
        <v>8218</v>
      </c>
      <c r="H1962" s="8">
        <v>2500.969696969697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t="s">
        <v>8323</v>
      </c>
      <c r="R1962" s="15" t="s">
        <v>8353</v>
      </c>
      <c r="S1962" s="15">
        <v>41994.362743055557</v>
      </c>
      <c r="T1962" s="16">
        <f t="shared" si="30"/>
        <v>41964.362743055557</v>
      </c>
    </row>
    <row r="1963" spans="1:20" ht="15" customHeight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v>11.053811999999999</v>
      </c>
      <c r="G1963" t="s">
        <v>8218</v>
      </c>
      <c r="H1963" s="8">
        <v>67.690214329454989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t="s">
        <v>8323</v>
      </c>
      <c r="R1963" s="15" t="s">
        <v>8353</v>
      </c>
      <c r="S1963" s="15">
        <v>41188.165972222225</v>
      </c>
      <c r="T1963" s="16">
        <f t="shared" si="30"/>
        <v>41148.194641203707</v>
      </c>
    </row>
    <row r="1964" spans="1:20" ht="15" customHeight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v>1.9292499999999999</v>
      </c>
      <c r="G1964" t="s">
        <v>8218</v>
      </c>
      <c r="H1964" s="8">
        <v>63.04738562091503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t="s">
        <v>8323</v>
      </c>
      <c r="R1964" s="15" t="s">
        <v>8353</v>
      </c>
      <c r="S1964" s="15">
        <v>41772.780509259261</v>
      </c>
      <c r="T1964" s="16">
        <f t="shared" si="30"/>
        <v>41742.780509259261</v>
      </c>
    </row>
    <row r="1965" spans="1:20" ht="15" customHeight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v>1.268842105263158</v>
      </c>
      <c r="G1965" t="s">
        <v>8218</v>
      </c>
      <c r="H1965" s="8">
        <v>117.6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t="s">
        <v>8323</v>
      </c>
      <c r="R1965" s="15" t="s">
        <v>8353</v>
      </c>
      <c r="S1965" s="15">
        <v>41898.429791666669</v>
      </c>
      <c r="T1965" s="16">
        <f t="shared" si="30"/>
        <v>41863.429791666669</v>
      </c>
    </row>
    <row r="1966" spans="1:20" ht="15" customHeight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v>2.5957748878923765</v>
      </c>
      <c r="G1966" t="s">
        <v>8218</v>
      </c>
      <c r="H1966" s="8">
        <v>180.75185011709601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t="s">
        <v>8323</v>
      </c>
      <c r="R1966" s="15" t="s">
        <v>8353</v>
      </c>
      <c r="S1966" s="15">
        <v>42482.272824074069</v>
      </c>
      <c r="T1966" s="16">
        <f t="shared" si="30"/>
        <v>42452.272824074069</v>
      </c>
    </row>
    <row r="1967" spans="1:20" ht="15" customHeight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v>2.6227999999999998</v>
      </c>
      <c r="G1967" t="s">
        <v>8218</v>
      </c>
      <c r="H1967" s="8">
        <v>127.32038834951456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t="s">
        <v>8323</v>
      </c>
      <c r="R1967" s="15" t="s">
        <v>8353</v>
      </c>
      <c r="S1967" s="15">
        <v>40920.041666666664</v>
      </c>
      <c r="T1967" s="16">
        <f t="shared" si="30"/>
        <v>40898.089236111111</v>
      </c>
    </row>
    <row r="1968" spans="1:20" ht="15" customHeight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v>2.0674309000000002</v>
      </c>
      <c r="G1968" t="s">
        <v>8218</v>
      </c>
      <c r="H1968" s="8">
        <v>136.6444745538665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t="s">
        <v>8323</v>
      </c>
      <c r="R1968" s="15" t="s">
        <v>8353</v>
      </c>
      <c r="S1968" s="15">
        <v>41865.540486111109</v>
      </c>
      <c r="T1968" s="16">
        <f t="shared" si="30"/>
        <v>41835.540486111109</v>
      </c>
    </row>
    <row r="1969" spans="1:20" ht="15" customHeight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v>3.7012999999999998</v>
      </c>
      <c r="G1969" t="s">
        <v>8218</v>
      </c>
      <c r="H1969" s="8">
        <v>182.78024691358024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t="s">
        <v>8323</v>
      </c>
      <c r="R1969" s="15" t="s">
        <v>8353</v>
      </c>
      <c r="S1969" s="15">
        <v>41760.663530092592</v>
      </c>
      <c r="T1969" s="16">
        <f t="shared" si="30"/>
        <v>41730.663530092592</v>
      </c>
    </row>
    <row r="1970" spans="1:20" ht="15" customHeight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v>2.8496600000000001</v>
      </c>
      <c r="G1970" t="s">
        <v>8218</v>
      </c>
      <c r="H1970" s="8">
        <v>279.37843137254902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t="s">
        <v>8323</v>
      </c>
      <c r="R1970" s="15" t="s">
        <v>8353</v>
      </c>
      <c r="S1970" s="15">
        <v>42707.628645833334</v>
      </c>
      <c r="T1970" s="16">
        <f t="shared" si="30"/>
        <v>42676.586979166663</v>
      </c>
    </row>
    <row r="1971" spans="1:20" ht="15" customHeight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v>5.7907999999999999</v>
      </c>
      <c r="G1971" t="s">
        <v>8218</v>
      </c>
      <c r="H1971" s="8">
        <v>61.375728669846318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t="s">
        <v>8323</v>
      </c>
      <c r="R1971" s="15" t="s">
        <v>8353</v>
      </c>
      <c r="S1971" s="15">
        <v>42587.792453703703</v>
      </c>
      <c r="T1971" s="16">
        <f t="shared" si="30"/>
        <v>42557.792453703703</v>
      </c>
    </row>
    <row r="1972" spans="1:20" ht="15" customHeight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v>11.318</v>
      </c>
      <c r="G1972" t="s">
        <v>8218</v>
      </c>
      <c r="H1972" s="8">
        <v>80.727532097004286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t="s">
        <v>8323</v>
      </c>
      <c r="R1972" s="15" t="s">
        <v>8353</v>
      </c>
      <c r="S1972" s="15">
        <v>41384.151631944449</v>
      </c>
      <c r="T1972" s="16">
        <f t="shared" si="30"/>
        <v>41324.193298611113</v>
      </c>
    </row>
    <row r="1973" spans="1:20" ht="15" customHeight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v>2.6302771750000002</v>
      </c>
      <c r="G1973" t="s">
        <v>8218</v>
      </c>
      <c r="H1973" s="8">
        <v>272.35590732591254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t="s">
        <v>8323</v>
      </c>
      <c r="R1973" s="15" t="s">
        <v>8353</v>
      </c>
      <c r="S1973" s="15">
        <v>41593.166666666664</v>
      </c>
      <c r="T1973" s="16">
        <f t="shared" si="30"/>
        <v>41561.500706018516</v>
      </c>
    </row>
    <row r="1974" spans="1:20" ht="15" customHeight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v>6.7447999999999997</v>
      </c>
      <c r="G1974" t="s">
        <v>8218</v>
      </c>
      <c r="H1974" s="8">
        <v>70.848739495798313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t="s">
        <v>8323</v>
      </c>
      <c r="R1974" s="15" t="s">
        <v>8353</v>
      </c>
      <c r="S1974" s="15">
        <v>41231.053749999999</v>
      </c>
      <c r="T1974" s="16">
        <f t="shared" si="30"/>
        <v>41201.012083333335</v>
      </c>
    </row>
    <row r="1975" spans="1:20" ht="15" customHeight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v>2.5683081313131315</v>
      </c>
      <c r="G1975" t="s">
        <v>8218</v>
      </c>
      <c r="H1975" s="8">
        <v>247.94003412969283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t="s">
        <v>8323</v>
      </c>
      <c r="R1975" s="15" t="s">
        <v>8353</v>
      </c>
      <c r="S1975" s="15">
        <v>42588.291666666672</v>
      </c>
      <c r="T1975" s="16">
        <f t="shared" si="30"/>
        <v>42549.722962962958</v>
      </c>
    </row>
    <row r="1976" spans="1:20" ht="15" customHeight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v>3.7549600000000001</v>
      </c>
      <c r="G1976" t="s">
        <v>8218</v>
      </c>
      <c r="H1976" s="8">
        <v>186.81393034825871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t="s">
        <v>8323</v>
      </c>
      <c r="R1976" s="15" t="s">
        <v>8353</v>
      </c>
      <c r="S1976" s="15">
        <v>41505.334131944444</v>
      </c>
      <c r="T1976" s="16">
        <f t="shared" si="30"/>
        <v>41445.334131944444</v>
      </c>
    </row>
    <row r="1977" spans="1:20" ht="15" customHeight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v>2.0870837499999997</v>
      </c>
      <c r="G1977" t="s">
        <v>8218</v>
      </c>
      <c r="H1977" s="8">
        <v>131.98948616600788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t="s">
        <v>8323</v>
      </c>
      <c r="R1977" s="15" t="s">
        <v>8353</v>
      </c>
      <c r="S1977" s="15">
        <v>41343.755219907405</v>
      </c>
      <c r="T1977" s="16">
        <f t="shared" si="30"/>
        <v>41313.755219907405</v>
      </c>
    </row>
    <row r="1978" spans="1:20" ht="15" customHeight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v>3.4660000000000002</v>
      </c>
      <c r="G1978" t="s">
        <v>8218</v>
      </c>
      <c r="H1978" s="8">
        <v>29.310782241014799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t="s">
        <v>8323</v>
      </c>
      <c r="R1978" s="15" t="s">
        <v>8353</v>
      </c>
      <c r="S1978" s="15">
        <v>41468.899594907409</v>
      </c>
      <c r="T1978" s="16">
        <f t="shared" si="30"/>
        <v>41438.899594907409</v>
      </c>
    </row>
    <row r="1979" spans="1:20" ht="15" customHeight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v>4.0232999999999999</v>
      </c>
      <c r="G1979" t="s">
        <v>8218</v>
      </c>
      <c r="H1979" s="8">
        <v>245.02436053593178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t="s">
        <v>8323</v>
      </c>
      <c r="R1979" s="15" t="s">
        <v>8353</v>
      </c>
      <c r="S1979" s="15">
        <v>42357.332638888889</v>
      </c>
      <c r="T1979" s="16">
        <f t="shared" si="30"/>
        <v>42311.216898148152</v>
      </c>
    </row>
    <row r="1980" spans="1:20" ht="15" customHeight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v>10.2684514</v>
      </c>
      <c r="G1980" t="s">
        <v>8218</v>
      </c>
      <c r="H1980" s="8">
        <v>1323.2540463917526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t="s">
        <v>8323</v>
      </c>
      <c r="R1980" s="15" t="s">
        <v>8353</v>
      </c>
      <c r="S1980" s="15">
        <v>41072.291666666664</v>
      </c>
      <c r="T1980" s="16">
        <f t="shared" si="30"/>
        <v>41039.225601851853</v>
      </c>
    </row>
    <row r="1981" spans="1:20" ht="15" customHeight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v>1.14901155</v>
      </c>
      <c r="G1981" t="s">
        <v>8218</v>
      </c>
      <c r="H1981" s="8">
        <v>282.65966789667897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t="s">
        <v>8323</v>
      </c>
      <c r="R1981" s="15" t="s">
        <v>8353</v>
      </c>
      <c r="S1981" s="15">
        <v>42327.207638888889</v>
      </c>
      <c r="T1981" s="16">
        <f t="shared" si="30"/>
        <v>42290.460023148145</v>
      </c>
    </row>
    <row r="1982" spans="1:20" ht="15" customHeight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v>3.5482402000000004</v>
      </c>
      <c r="G1982" t="s">
        <v>8218</v>
      </c>
      <c r="H1982" s="8">
        <v>91.214401028277635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t="s">
        <v>8323</v>
      </c>
      <c r="R1982" s="15" t="s">
        <v>8353</v>
      </c>
      <c r="S1982" s="15">
        <v>42463.500717592593</v>
      </c>
      <c r="T1982" s="16">
        <f t="shared" si="30"/>
        <v>42423.542384259257</v>
      </c>
    </row>
    <row r="1983" spans="1:20" ht="15" customHeight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v>5.0799999999999998E-2</v>
      </c>
      <c r="G1983" t="s">
        <v>8220</v>
      </c>
      <c r="H1983" s="8">
        <v>31.75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t="s">
        <v>8342</v>
      </c>
      <c r="R1983" s="15" t="s">
        <v>8354</v>
      </c>
      <c r="S1983" s="15">
        <v>41829.725289351853</v>
      </c>
      <c r="T1983" s="16">
        <f t="shared" si="30"/>
        <v>41799.725289351853</v>
      </c>
    </row>
    <row r="1984" spans="1:20" ht="15" customHeight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v>0</v>
      </c>
      <c r="G1984" t="s">
        <v>8220</v>
      </c>
      <c r="H1984" s="8" t="e">
        <v>#DIV/0!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t="s">
        <v>8342</v>
      </c>
      <c r="R1984" s="15" t="s">
        <v>8354</v>
      </c>
      <c r="S1984" s="15">
        <v>42708.628321759257</v>
      </c>
      <c r="T1984" s="16">
        <f t="shared" si="30"/>
        <v>42678.586655092593</v>
      </c>
    </row>
    <row r="1985" spans="1:20" ht="15" customHeight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v>4.2999999999999997E-2</v>
      </c>
      <c r="G1985" t="s">
        <v>8220</v>
      </c>
      <c r="H1985" s="8">
        <v>88.6875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t="s">
        <v>8342</v>
      </c>
      <c r="R1985" s="15" t="s">
        <v>8354</v>
      </c>
      <c r="S1985" s="15">
        <v>42615.291666666672</v>
      </c>
      <c r="T1985" s="16">
        <f t="shared" si="30"/>
        <v>42593.011782407411</v>
      </c>
    </row>
    <row r="1986" spans="1:20" ht="15" customHeight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v>0.21146666666666666</v>
      </c>
      <c r="G1986" t="s">
        <v>8220</v>
      </c>
      <c r="H1986" s="8">
        <v>453.14285714285717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t="s">
        <v>8342</v>
      </c>
      <c r="R1986" s="15" t="s">
        <v>8354</v>
      </c>
      <c r="S1986" s="15">
        <v>41973.831956018519</v>
      </c>
      <c r="T1986" s="16">
        <f t="shared" si="30"/>
        <v>41913.790289351848</v>
      </c>
    </row>
    <row r="1987" spans="1:20" ht="15" customHeight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v>3.1875000000000001E-2</v>
      </c>
      <c r="G1987" t="s">
        <v>8220</v>
      </c>
      <c r="H1987" s="8">
        <v>12.75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t="s">
        <v>8342</v>
      </c>
      <c r="R1987" s="15" t="s">
        <v>8354</v>
      </c>
      <c r="S1987" s="15">
        <v>42584.958333333328</v>
      </c>
      <c r="T1987" s="16">
        <f t="shared" ref="T1987:T2050" si="31">(((L1987/60)/60)/24)+DATE(1970,1,1)</f>
        <v>42555.698738425926</v>
      </c>
    </row>
    <row r="1988" spans="1:20" ht="15" customHeight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v>5.0000000000000001E-4</v>
      </c>
      <c r="G1988" t="s">
        <v>8220</v>
      </c>
      <c r="H1988" s="8">
        <v>1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t="s">
        <v>8342</v>
      </c>
      <c r="R1988" s="15" t="s">
        <v>8354</v>
      </c>
      <c r="S1988" s="15">
        <v>42443.392164351855</v>
      </c>
      <c r="T1988" s="16">
        <f t="shared" si="31"/>
        <v>42413.433831018512</v>
      </c>
    </row>
    <row r="1989" spans="1:20" ht="15" customHeight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v>0.42472727272727273</v>
      </c>
      <c r="G1989" t="s">
        <v>8220</v>
      </c>
      <c r="H1989" s="8">
        <v>83.428571428571431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t="s">
        <v>8342</v>
      </c>
      <c r="R1989" s="15" t="s">
        <v>8354</v>
      </c>
      <c r="S1989" s="15">
        <v>42064.639768518522</v>
      </c>
      <c r="T1989" s="16">
        <f t="shared" si="31"/>
        <v>42034.639768518522</v>
      </c>
    </row>
    <row r="1990" spans="1:20" ht="15" customHeight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v>4.1666666666666666E-3</v>
      </c>
      <c r="G1990" t="s">
        <v>8220</v>
      </c>
      <c r="H1990" s="8">
        <v>25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t="s">
        <v>8342</v>
      </c>
      <c r="R1990" s="15" t="s">
        <v>8354</v>
      </c>
      <c r="S1990" s="15">
        <v>42236.763217592597</v>
      </c>
      <c r="T1990" s="16">
        <f t="shared" si="31"/>
        <v>42206.763217592597</v>
      </c>
    </row>
    <row r="1991" spans="1:20" ht="15" customHeight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v>0.01</v>
      </c>
      <c r="G1991" t="s">
        <v>8220</v>
      </c>
      <c r="H1991" s="8">
        <v>50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t="s">
        <v>8342</v>
      </c>
      <c r="R1991" s="15" t="s">
        <v>8354</v>
      </c>
      <c r="S1991" s="15">
        <v>42715.680648148147</v>
      </c>
      <c r="T1991" s="16">
        <f t="shared" si="31"/>
        <v>42685.680648148147</v>
      </c>
    </row>
    <row r="1992" spans="1:20" ht="15" customHeight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v>0.16966666666666666</v>
      </c>
      <c r="G1992" t="s">
        <v>8220</v>
      </c>
      <c r="H1992" s="8">
        <v>101.8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t="s">
        <v>8342</v>
      </c>
      <c r="R1992" s="15" t="s">
        <v>8354</v>
      </c>
      <c r="S1992" s="15">
        <v>42413.195972222224</v>
      </c>
      <c r="T1992" s="16">
        <f t="shared" si="31"/>
        <v>42398.195972222224</v>
      </c>
    </row>
    <row r="1993" spans="1:20" ht="15" customHeight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v>7.0000000000000007E-2</v>
      </c>
      <c r="G1993" t="s">
        <v>8220</v>
      </c>
      <c r="H1993" s="8">
        <v>46.666666666666664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t="s">
        <v>8342</v>
      </c>
      <c r="R1993" s="15" t="s">
        <v>8354</v>
      </c>
      <c r="S1993" s="15">
        <v>42188.89335648148</v>
      </c>
      <c r="T1993" s="16">
        <f t="shared" si="31"/>
        <v>42167.89335648148</v>
      </c>
    </row>
    <row r="1994" spans="1:20" ht="15" customHeight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v>1.3333333333333333E-3</v>
      </c>
      <c r="G1994" t="s">
        <v>8220</v>
      </c>
      <c r="H1994" s="8">
        <v>1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t="s">
        <v>8342</v>
      </c>
      <c r="R1994" s="15" t="s">
        <v>8354</v>
      </c>
      <c r="S1994" s="15">
        <v>42053.143414351856</v>
      </c>
      <c r="T1994" s="16">
        <f t="shared" si="31"/>
        <v>42023.143414351856</v>
      </c>
    </row>
    <row r="1995" spans="1:20" ht="15" customHeight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v>0</v>
      </c>
      <c r="G1995" t="s">
        <v>8220</v>
      </c>
      <c r="H1995" s="8" t="e">
        <v>#DIV/0!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t="s">
        <v>8342</v>
      </c>
      <c r="R1995" s="15" t="s">
        <v>8354</v>
      </c>
      <c r="S1995" s="15">
        <v>42359.58839120371</v>
      </c>
      <c r="T1995" s="16">
        <f t="shared" si="31"/>
        <v>42329.58839120371</v>
      </c>
    </row>
    <row r="1996" spans="1:20" ht="15" customHeight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v>0</v>
      </c>
      <c r="G1996" t="s">
        <v>8220</v>
      </c>
      <c r="H1996" s="8" t="e">
        <v>#DIV/0!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t="s">
        <v>8342</v>
      </c>
      <c r="R1996" s="15" t="s">
        <v>8354</v>
      </c>
      <c r="S1996" s="15">
        <v>42711.047939814816</v>
      </c>
      <c r="T1996" s="16">
        <f t="shared" si="31"/>
        <v>42651.006273148145</v>
      </c>
    </row>
    <row r="1997" spans="1:20" ht="15" customHeight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v>7.8E-2</v>
      </c>
      <c r="G1997" t="s">
        <v>8220</v>
      </c>
      <c r="H1997" s="8">
        <v>26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t="s">
        <v>8342</v>
      </c>
      <c r="R1997" s="15" t="s">
        <v>8354</v>
      </c>
      <c r="S1997" s="15">
        <v>42201.902037037042</v>
      </c>
      <c r="T1997" s="16">
        <f t="shared" si="31"/>
        <v>42181.902037037042</v>
      </c>
    </row>
    <row r="1998" spans="1:20" ht="15" customHeight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v>0</v>
      </c>
      <c r="G1998" t="s">
        <v>8220</v>
      </c>
      <c r="H1998" s="8" t="e">
        <v>#DIV/0!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t="s">
        <v>8342</v>
      </c>
      <c r="R1998" s="15" t="s">
        <v>8354</v>
      </c>
      <c r="S1998" s="15">
        <v>41830.819571759261</v>
      </c>
      <c r="T1998" s="16">
        <f t="shared" si="31"/>
        <v>41800.819571759261</v>
      </c>
    </row>
    <row r="1999" spans="1:20" ht="15" customHeight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v>0</v>
      </c>
      <c r="G1999" t="s">
        <v>8220</v>
      </c>
      <c r="H1999" s="8" t="e">
        <v>#DIV/0!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t="s">
        <v>8342</v>
      </c>
      <c r="R1999" s="15" t="s">
        <v>8354</v>
      </c>
      <c r="S1999" s="15">
        <v>41877.930694444447</v>
      </c>
      <c r="T1999" s="16">
        <f t="shared" si="31"/>
        <v>41847.930694444447</v>
      </c>
    </row>
    <row r="2000" spans="1:20" ht="15" customHeight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v>0.26200000000000001</v>
      </c>
      <c r="G2000" t="s">
        <v>8220</v>
      </c>
      <c r="H2000" s="8">
        <v>218.33333333333334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t="s">
        <v>8342</v>
      </c>
      <c r="R2000" s="15" t="s">
        <v>8354</v>
      </c>
      <c r="S2000" s="15">
        <v>41852.118495370371</v>
      </c>
      <c r="T2000" s="16">
        <f t="shared" si="31"/>
        <v>41807.118495370371</v>
      </c>
    </row>
    <row r="2001" spans="1:20" ht="15" customHeight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v>7.6129032258064515E-3</v>
      </c>
      <c r="G2001" t="s">
        <v>8220</v>
      </c>
      <c r="H2001" s="8">
        <v>33.714285714285715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t="s">
        <v>8342</v>
      </c>
      <c r="R2001" s="15" t="s">
        <v>8354</v>
      </c>
      <c r="S2001" s="15">
        <v>41956.524398148147</v>
      </c>
      <c r="T2001" s="16">
        <f t="shared" si="31"/>
        <v>41926.482731481483</v>
      </c>
    </row>
    <row r="2002" spans="1:20" ht="15" customHeight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v>0.125</v>
      </c>
      <c r="G2002" t="s">
        <v>8220</v>
      </c>
      <c r="H2002" s="8">
        <v>25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t="s">
        <v>8342</v>
      </c>
      <c r="R2002" s="15" t="s">
        <v>8354</v>
      </c>
      <c r="S2002" s="15">
        <v>42375.951539351852</v>
      </c>
      <c r="T2002" s="16">
        <f t="shared" si="31"/>
        <v>42345.951539351852</v>
      </c>
    </row>
    <row r="2003" spans="1:20" ht="15" customHeight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v>3.8212909090909091</v>
      </c>
      <c r="G2003" t="s">
        <v>8218</v>
      </c>
      <c r="H2003" s="8">
        <v>128.38790470372632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t="s">
        <v>8323</v>
      </c>
      <c r="R2003" s="15" t="s">
        <v>8353</v>
      </c>
      <c r="S2003" s="15">
        <v>42167.833333333328</v>
      </c>
      <c r="T2003" s="16">
        <f t="shared" si="31"/>
        <v>42136.209675925929</v>
      </c>
    </row>
    <row r="2004" spans="1:20" ht="15" customHeight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v>2.1679422000000002</v>
      </c>
      <c r="G2004" t="s">
        <v>8218</v>
      </c>
      <c r="H2004" s="8">
        <v>78.834261818181815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t="s">
        <v>8323</v>
      </c>
      <c r="R2004" s="15" t="s">
        <v>8353</v>
      </c>
      <c r="S2004" s="15">
        <v>42758.71230324074</v>
      </c>
      <c r="T2004" s="16">
        <f t="shared" si="31"/>
        <v>42728.71230324074</v>
      </c>
    </row>
    <row r="2005" spans="1:20" ht="15" customHeight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v>3.12</v>
      </c>
      <c r="G2005" t="s">
        <v>8218</v>
      </c>
      <c r="H2005" s="8">
        <v>91.764705882352942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t="s">
        <v>8323</v>
      </c>
      <c r="R2005" s="15" t="s">
        <v>8353</v>
      </c>
      <c r="S2005" s="15">
        <v>40361.958333333336</v>
      </c>
      <c r="T2005" s="16">
        <f t="shared" si="31"/>
        <v>40347.125601851854</v>
      </c>
    </row>
    <row r="2006" spans="1:20" ht="15" customHeight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v>2.3442048</v>
      </c>
      <c r="G2006" t="s">
        <v>8218</v>
      </c>
      <c r="H2006" s="8">
        <v>331.10237288135596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t="s">
        <v>8323</v>
      </c>
      <c r="R2006" s="15" t="s">
        <v>8353</v>
      </c>
      <c r="S2006" s="15">
        <v>41830.604895833334</v>
      </c>
      <c r="T2006" s="16">
        <f t="shared" si="31"/>
        <v>41800.604895833334</v>
      </c>
    </row>
    <row r="2007" spans="1:20" ht="15" customHeight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v>1.236801</v>
      </c>
      <c r="G2007" t="s">
        <v>8218</v>
      </c>
      <c r="H2007" s="8">
        <v>194.26193717277485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t="s">
        <v>8323</v>
      </c>
      <c r="R2007" s="15" t="s">
        <v>8353</v>
      </c>
      <c r="S2007" s="15">
        <v>41563.165972222225</v>
      </c>
      <c r="T2007" s="16">
        <f t="shared" si="31"/>
        <v>41535.812708333331</v>
      </c>
    </row>
    <row r="2008" spans="1:20" ht="15" customHeight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v>2.4784000000000002</v>
      </c>
      <c r="G2008" t="s">
        <v>8218</v>
      </c>
      <c r="H2008" s="8">
        <v>408.97689768976898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t="s">
        <v>8323</v>
      </c>
      <c r="R2008" s="15" t="s">
        <v>8353</v>
      </c>
      <c r="S2008" s="15">
        <v>41976.542187500003</v>
      </c>
      <c r="T2008" s="16">
        <f t="shared" si="31"/>
        <v>41941.500520833331</v>
      </c>
    </row>
    <row r="2009" spans="1:20" ht="15" customHeight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v>1.157092</v>
      </c>
      <c r="G2009" t="s">
        <v>8218</v>
      </c>
      <c r="H2009" s="8">
        <v>84.459270072992695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t="s">
        <v>8323</v>
      </c>
      <c r="R2009" s="15" t="s">
        <v>8353</v>
      </c>
      <c r="S2009" s="15">
        <v>40414.166666666664</v>
      </c>
      <c r="T2009" s="16">
        <f t="shared" si="31"/>
        <v>40347.837800925925</v>
      </c>
    </row>
    <row r="2010" spans="1:20" ht="15" customHeight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v>1.1707484768810599</v>
      </c>
      <c r="G2010" t="s">
        <v>8218</v>
      </c>
      <c r="H2010" s="8">
        <v>44.853658536585364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t="s">
        <v>8323</v>
      </c>
      <c r="R2010" s="15" t="s">
        <v>8353</v>
      </c>
      <c r="S2010" s="15">
        <v>40805.604421296295</v>
      </c>
      <c r="T2010" s="16">
        <f t="shared" si="31"/>
        <v>40761.604421296295</v>
      </c>
    </row>
    <row r="2011" spans="1:20" ht="15" customHeight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v>3.05158</v>
      </c>
      <c r="G2011" t="s">
        <v>8218</v>
      </c>
      <c r="H2011" s="8">
        <v>383.3643216080402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t="s">
        <v>8323</v>
      </c>
      <c r="R2011" s="15" t="s">
        <v>8353</v>
      </c>
      <c r="S2011" s="15">
        <v>42697.365081018521</v>
      </c>
      <c r="T2011" s="16">
        <f t="shared" si="31"/>
        <v>42661.323414351849</v>
      </c>
    </row>
    <row r="2012" spans="1:20" ht="15" customHeight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v>3.2005299999999997</v>
      </c>
      <c r="G2012" t="s">
        <v>8218</v>
      </c>
      <c r="H2012" s="8">
        <v>55.276856649395505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t="s">
        <v>8323</v>
      </c>
      <c r="R2012" s="15" t="s">
        <v>8353</v>
      </c>
      <c r="S2012" s="15">
        <v>42600.996423611112</v>
      </c>
      <c r="T2012" s="16">
        <f t="shared" si="31"/>
        <v>42570.996423611112</v>
      </c>
    </row>
    <row r="2013" spans="1:20" ht="15" customHeight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v>8.1956399999999991</v>
      </c>
      <c r="G2013" t="s">
        <v>8218</v>
      </c>
      <c r="H2013" s="8">
        <v>422.02059732234807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t="s">
        <v>8323</v>
      </c>
      <c r="R2013" s="15" t="s">
        <v>8353</v>
      </c>
      <c r="S2013" s="15">
        <v>42380.958333333328</v>
      </c>
      <c r="T2013" s="16">
        <f t="shared" si="31"/>
        <v>42347.358483796299</v>
      </c>
    </row>
    <row r="2014" spans="1:20" ht="15" customHeight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v>2.3490000000000002</v>
      </c>
      <c r="G2014" t="s">
        <v>8218</v>
      </c>
      <c r="H2014" s="8">
        <v>64.180327868852459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t="s">
        <v>8323</v>
      </c>
      <c r="R2014" s="15" t="s">
        <v>8353</v>
      </c>
      <c r="S2014" s="15">
        <v>42040.822233796294</v>
      </c>
      <c r="T2014" s="16">
        <f t="shared" si="31"/>
        <v>42010.822233796294</v>
      </c>
    </row>
    <row r="2015" spans="1:20" ht="15" customHeight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v>4.9491375</v>
      </c>
      <c r="G2015" t="s">
        <v>8218</v>
      </c>
      <c r="H2015" s="8">
        <v>173.57781674704077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t="s">
        <v>8323</v>
      </c>
      <c r="R2015" s="15" t="s">
        <v>8353</v>
      </c>
      <c r="S2015" s="15">
        <v>42559.960810185185</v>
      </c>
      <c r="T2015" s="16">
        <f t="shared" si="31"/>
        <v>42499.960810185185</v>
      </c>
    </row>
    <row r="2016" spans="1:20" ht="15" customHeight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v>78.137822333333332</v>
      </c>
      <c r="G2016" t="s">
        <v>8218</v>
      </c>
      <c r="H2016" s="8">
        <v>88.601680840609291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t="s">
        <v>8323</v>
      </c>
      <c r="R2016" s="15" t="s">
        <v>8353</v>
      </c>
      <c r="S2016" s="15">
        <v>41358.172905092593</v>
      </c>
      <c r="T2016" s="16">
        <f t="shared" si="31"/>
        <v>41324.214571759258</v>
      </c>
    </row>
    <row r="2017" spans="1:20" ht="15" customHeight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v>1.1300013888888889</v>
      </c>
      <c r="G2017" t="s">
        <v>8218</v>
      </c>
      <c r="H2017" s="8">
        <v>50.222283950617282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t="s">
        <v>8323</v>
      </c>
      <c r="R2017" s="15" t="s">
        <v>8353</v>
      </c>
      <c r="S2017" s="15">
        <v>40795.876886574071</v>
      </c>
      <c r="T2017" s="16">
        <f t="shared" si="31"/>
        <v>40765.876886574071</v>
      </c>
    </row>
    <row r="2018" spans="1:20" ht="15" customHeight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v>9.2154220000000002</v>
      </c>
      <c r="G2018" t="s">
        <v>8218</v>
      </c>
      <c r="H2018" s="8">
        <v>192.38876826722338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t="s">
        <v>8323</v>
      </c>
      <c r="R2018" s="15" t="s">
        <v>8353</v>
      </c>
      <c r="S2018" s="15">
        <v>41342.88077546296</v>
      </c>
      <c r="T2018" s="16">
        <f t="shared" si="31"/>
        <v>41312.88077546296</v>
      </c>
    </row>
    <row r="2019" spans="1:20" ht="15" customHeight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v>1.2510239999999999</v>
      </c>
      <c r="G2019" t="s">
        <v>8218</v>
      </c>
      <c r="H2019" s="8">
        <v>73.416901408450698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t="s">
        <v>8323</v>
      </c>
      <c r="R2019" s="15" t="s">
        <v>8353</v>
      </c>
      <c r="S2019" s="15">
        <v>40992.166666666664</v>
      </c>
      <c r="T2019" s="16">
        <f t="shared" si="31"/>
        <v>40961.057349537034</v>
      </c>
    </row>
    <row r="2020" spans="1:20" ht="15" customHeight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v>1.0224343076923077</v>
      </c>
      <c r="G2020" t="s">
        <v>8218</v>
      </c>
      <c r="H2020" s="8">
        <v>147.68495555555555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t="s">
        <v>8323</v>
      </c>
      <c r="R2020" s="15" t="s">
        <v>8353</v>
      </c>
      <c r="S2020" s="15">
        <v>42229.365844907406</v>
      </c>
      <c r="T2020" s="16">
        <f t="shared" si="31"/>
        <v>42199.365844907406</v>
      </c>
    </row>
    <row r="2021" spans="1:20" ht="15" customHeight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v>4.8490975000000001</v>
      </c>
      <c r="G2021" t="s">
        <v>8218</v>
      </c>
      <c r="H2021" s="8">
        <v>108.96848314606741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t="s">
        <v>8323</v>
      </c>
      <c r="R2021" s="15" t="s">
        <v>8353</v>
      </c>
      <c r="S2021" s="15">
        <v>42635.70857638889</v>
      </c>
      <c r="T2021" s="16">
        <f t="shared" si="31"/>
        <v>42605.70857638889</v>
      </c>
    </row>
    <row r="2022" spans="1:20" ht="15" customHeight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v>1.9233333333333333</v>
      </c>
      <c r="G2022" t="s">
        <v>8218</v>
      </c>
      <c r="H2022" s="8">
        <v>23.647540983606557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t="s">
        <v>8323</v>
      </c>
      <c r="R2022" s="15" t="s">
        <v>8353</v>
      </c>
      <c r="S2022" s="15">
        <v>41773.961111111108</v>
      </c>
      <c r="T2022" s="16">
        <f t="shared" si="31"/>
        <v>41737.097499999996</v>
      </c>
    </row>
    <row r="2023" spans="1:20" ht="15" customHeight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v>2.8109999999999999</v>
      </c>
      <c r="G2023" t="s">
        <v>8218</v>
      </c>
      <c r="H2023" s="8">
        <v>147.94736842105263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t="s">
        <v>8323</v>
      </c>
      <c r="R2023" s="15" t="s">
        <v>8353</v>
      </c>
      <c r="S2023" s="15">
        <v>41906.070567129631</v>
      </c>
      <c r="T2023" s="16">
        <f t="shared" si="31"/>
        <v>41861.070567129631</v>
      </c>
    </row>
    <row r="2024" spans="1:20" ht="15" customHeight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v>1.2513700000000001</v>
      </c>
      <c r="G2024" t="s">
        <v>8218</v>
      </c>
      <c r="H2024" s="8">
        <v>385.03692307692307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t="s">
        <v>8323</v>
      </c>
      <c r="R2024" s="15" t="s">
        <v>8353</v>
      </c>
      <c r="S2024" s="15">
        <v>42532.569120370375</v>
      </c>
      <c r="T2024" s="16">
        <f t="shared" si="31"/>
        <v>42502.569120370375</v>
      </c>
    </row>
    <row r="2025" spans="1:20" ht="15" customHeight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v>1.61459</v>
      </c>
      <c r="G2025" t="s">
        <v>8218</v>
      </c>
      <c r="H2025" s="8">
        <v>457.39093484419266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t="s">
        <v>8323</v>
      </c>
      <c r="R2025" s="15" t="s">
        <v>8353</v>
      </c>
      <c r="S2025" s="15">
        <v>42166.420752314814</v>
      </c>
      <c r="T2025" s="16">
        <f t="shared" si="31"/>
        <v>42136.420752314814</v>
      </c>
    </row>
    <row r="2026" spans="1:20" ht="15" customHeight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v>5.8535000000000004</v>
      </c>
      <c r="G2026" t="s">
        <v>8218</v>
      </c>
      <c r="H2026" s="8">
        <v>222.99047619047619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t="s">
        <v>8323</v>
      </c>
      <c r="R2026" s="15" t="s">
        <v>8353</v>
      </c>
      <c r="S2026" s="15">
        <v>41134.125</v>
      </c>
      <c r="T2026" s="16">
        <f t="shared" si="31"/>
        <v>41099.966944444444</v>
      </c>
    </row>
    <row r="2027" spans="1:20" ht="15" customHeight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v>2.0114999999999998</v>
      </c>
      <c r="G2027" t="s">
        <v>8218</v>
      </c>
      <c r="H2027" s="8">
        <v>220.74074074074073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t="s">
        <v>8323</v>
      </c>
      <c r="R2027" s="15" t="s">
        <v>8353</v>
      </c>
      <c r="S2027" s="15">
        <v>42166.184560185182</v>
      </c>
      <c r="T2027" s="16">
        <f t="shared" si="31"/>
        <v>42136.184560185182</v>
      </c>
    </row>
    <row r="2028" spans="1:20" ht="15" customHeight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v>1.3348307999999998</v>
      </c>
      <c r="G2028" t="s">
        <v>8218</v>
      </c>
      <c r="H2028" s="8">
        <v>73.503898678414089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t="s">
        <v>8323</v>
      </c>
      <c r="R2028" s="15" t="s">
        <v>8353</v>
      </c>
      <c r="S2028" s="15">
        <v>41750.165972222225</v>
      </c>
      <c r="T2028" s="16">
        <f t="shared" si="31"/>
        <v>41704.735937500001</v>
      </c>
    </row>
    <row r="2029" spans="1:20" ht="15" customHeight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v>1.2024900000000001</v>
      </c>
      <c r="G2029" t="s">
        <v>8218</v>
      </c>
      <c r="H2029" s="8">
        <v>223.09647495361781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t="s">
        <v>8323</v>
      </c>
      <c r="R2029" s="15" t="s">
        <v>8353</v>
      </c>
      <c r="S2029" s="15">
        <v>42093.772210648152</v>
      </c>
      <c r="T2029" s="16">
        <f t="shared" si="31"/>
        <v>42048.813877314817</v>
      </c>
    </row>
    <row r="2030" spans="1:20" ht="15" customHeight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v>1.2616666666666667</v>
      </c>
      <c r="G2030" t="s">
        <v>8218</v>
      </c>
      <c r="H2030" s="8">
        <v>47.911392405063289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t="s">
        <v>8323</v>
      </c>
      <c r="R2030" s="15" t="s">
        <v>8353</v>
      </c>
      <c r="S2030" s="15">
        <v>40252.913194444445</v>
      </c>
      <c r="T2030" s="16">
        <f t="shared" si="31"/>
        <v>40215.919050925928</v>
      </c>
    </row>
    <row r="2031" spans="1:20" ht="15" customHeight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v>3.6120000000000001</v>
      </c>
      <c r="G2031" t="s">
        <v>8218</v>
      </c>
      <c r="H2031" s="8">
        <v>96.063829787234042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t="s">
        <v>8323</v>
      </c>
      <c r="R2031" s="15" t="s">
        <v>8353</v>
      </c>
      <c r="S2031" s="15">
        <v>41878.021770833337</v>
      </c>
      <c r="T2031" s="16">
        <f t="shared" si="31"/>
        <v>41848.021770833337</v>
      </c>
    </row>
    <row r="2032" spans="1:20" ht="15" customHeight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v>2.26239013671875</v>
      </c>
      <c r="G2032" t="s">
        <v>8218</v>
      </c>
      <c r="H2032" s="8">
        <v>118.6144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t="s">
        <v>8323</v>
      </c>
      <c r="R2032" s="15" t="s">
        <v>8353</v>
      </c>
      <c r="S2032" s="15">
        <v>41242.996481481481</v>
      </c>
      <c r="T2032" s="16">
        <f t="shared" si="31"/>
        <v>41212.996481481481</v>
      </c>
    </row>
    <row r="2033" spans="1:20" ht="15" customHeight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v>1.2035</v>
      </c>
      <c r="G2033" t="s">
        <v>8218</v>
      </c>
      <c r="H2033" s="8">
        <v>118.45472440944881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t="s">
        <v>8323</v>
      </c>
      <c r="R2033" s="15" t="s">
        <v>8353</v>
      </c>
      <c r="S2033" s="15">
        <v>42013.041666666672</v>
      </c>
      <c r="T2033" s="16">
        <f t="shared" si="31"/>
        <v>41975.329317129625</v>
      </c>
    </row>
    <row r="2034" spans="1:20" ht="15" customHeight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v>3.0418799999999999</v>
      </c>
      <c r="G2034" t="s">
        <v>8218</v>
      </c>
      <c r="H2034" s="8">
        <v>143.21468926553672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t="s">
        <v>8323</v>
      </c>
      <c r="R2034" s="15" t="s">
        <v>8353</v>
      </c>
      <c r="S2034" s="15">
        <v>42719.208333333328</v>
      </c>
      <c r="T2034" s="16">
        <f t="shared" si="31"/>
        <v>42689.565671296295</v>
      </c>
    </row>
    <row r="2035" spans="1:20" ht="15" customHeight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v>1.7867599999999999</v>
      </c>
      <c r="G2035" t="s">
        <v>8218</v>
      </c>
      <c r="H2035" s="8">
        <v>282.71518987341773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t="s">
        <v>8323</v>
      </c>
      <c r="R2035" s="15" t="s">
        <v>8353</v>
      </c>
      <c r="S2035" s="15">
        <v>41755.082384259258</v>
      </c>
      <c r="T2035" s="16">
        <f t="shared" si="31"/>
        <v>41725.082384259258</v>
      </c>
    </row>
    <row r="2036" spans="1:20" ht="15" customHeight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v>3.868199871794872</v>
      </c>
      <c r="G2036" t="s">
        <v>8218</v>
      </c>
      <c r="H2036" s="8">
        <v>593.93620078740162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t="s">
        <v>8323</v>
      </c>
      <c r="R2036" s="15" t="s">
        <v>8353</v>
      </c>
      <c r="S2036" s="15">
        <v>42131.290277777778</v>
      </c>
      <c r="T2036" s="16">
        <f t="shared" si="31"/>
        <v>42076.130011574074</v>
      </c>
    </row>
    <row r="2037" spans="1:20" ht="15" customHeight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v>2.1103642500000004</v>
      </c>
      <c r="G2037" t="s">
        <v>8218</v>
      </c>
      <c r="H2037" s="8">
        <v>262.15704968944101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t="s">
        <v>8323</v>
      </c>
      <c r="R2037" s="15" t="s">
        <v>8353</v>
      </c>
      <c r="S2037" s="15">
        <v>42357.041666666672</v>
      </c>
      <c r="T2037" s="16">
        <f t="shared" si="31"/>
        <v>42311.625081018516</v>
      </c>
    </row>
    <row r="2038" spans="1:20" ht="15" customHeight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v>1.3166833333333334</v>
      </c>
      <c r="G2038" t="s">
        <v>8218</v>
      </c>
      <c r="H2038" s="8">
        <v>46.580778301886795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t="s">
        <v>8323</v>
      </c>
      <c r="R2038" s="15" t="s">
        <v>8353</v>
      </c>
      <c r="S2038" s="15">
        <v>41768.864803240744</v>
      </c>
      <c r="T2038" s="16">
        <f t="shared" si="31"/>
        <v>41738.864803240744</v>
      </c>
    </row>
    <row r="2039" spans="1:20" ht="15" customHeight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v>3.0047639999999998</v>
      </c>
      <c r="G2039" t="s">
        <v>8218</v>
      </c>
      <c r="H2039" s="8">
        <v>70.041118881118877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t="s">
        <v>8323</v>
      </c>
      <c r="R2039" s="15" t="s">
        <v>8353</v>
      </c>
      <c r="S2039" s="15">
        <v>41638.251770833333</v>
      </c>
      <c r="T2039" s="16">
        <f t="shared" si="31"/>
        <v>41578.210104166668</v>
      </c>
    </row>
    <row r="2040" spans="1:20" ht="15" customHeight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v>4.2051249999999998</v>
      </c>
      <c r="G2040" t="s">
        <v>8218</v>
      </c>
      <c r="H2040" s="8">
        <v>164.90686274509804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t="s">
        <v>8323</v>
      </c>
      <c r="R2040" s="15" t="s">
        <v>8353</v>
      </c>
      <c r="S2040" s="15">
        <v>41456.75</v>
      </c>
      <c r="T2040" s="16">
        <f t="shared" si="31"/>
        <v>41424.27107638889</v>
      </c>
    </row>
    <row r="2041" spans="1:20" ht="15" customHeight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v>1.362168</v>
      </c>
      <c r="G2041" t="s">
        <v>8218</v>
      </c>
      <c r="H2041" s="8">
        <v>449.26385224274406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t="s">
        <v>8323</v>
      </c>
      <c r="R2041" s="15" t="s">
        <v>8353</v>
      </c>
      <c r="S2041" s="15">
        <v>42705.207638888889</v>
      </c>
      <c r="T2041" s="16">
        <f t="shared" si="31"/>
        <v>42675.438946759255</v>
      </c>
    </row>
    <row r="2042" spans="1:20" ht="15" customHeight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v>2.4817133333333334</v>
      </c>
      <c r="G2042" t="s">
        <v>8218</v>
      </c>
      <c r="H2042" s="8">
        <v>27.472841328413285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t="s">
        <v>8323</v>
      </c>
      <c r="R2042" s="15" t="s">
        <v>8353</v>
      </c>
      <c r="S2042" s="15">
        <v>41593.968784722223</v>
      </c>
      <c r="T2042" s="16">
        <f t="shared" si="31"/>
        <v>41578.927118055559</v>
      </c>
    </row>
    <row r="2043" spans="1:20" ht="15" customHeight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v>1.8186315789473684</v>
      </c>
      <c r="G2043" t="s">
        <v>8218</v>
      </c>
      <c r="H2043" s="8">
        <v>143.97499999999999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t="s">
        <v>8323</v>
      </c>
      <c r="R2043" s="15" t="s">
        <v>8353</v>
      </c>
      <c r="S2043" s="15">
        <v>42684.567442129628</v>
      </c>
      <c r="T2043" s="16">
        <f t="shared" si="31"/>
        <v>42654.525775462964</v>
      </c>
    </row>
    <row r="2044" spans="1:20" ht="15" customHeight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v>1.2353000000000001</v>
      </c>
      <c r="G2044" t="s">
        <v>8218</v>
      </c>
      <c r="H2044" s="8">
        <v>88.23571428571428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t="s">
        <v>8323</v>
      </c>
      <c r="R2044" s="15" t="s">
        <v>8353</v>
      </c>
      <c r="S2044" s="15">
        <v>42391.708032407405</v>
      </c>
      <c r="T2044" s="16">
        <f t="shared" si="31"/>
        <v>42331.708032407405</v>
      </c>
    </row>
    <row r="2045" spans="1:20" ht="15" customHeight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v>5.0620938628158845</v>
      </c>
      <c r="G2045" t="s">
        <v>8218</v>
      </c>
      <c r="H2045" s="8">
        <v>36.326424870466319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t="s">
        <v>8323</v>
      </c>
      <c r="R2045" s="15" t="s">
        <v>8353</v>
      </c>
      <c r="S2045" s="15">
        <v>42715.207638888889</v>
      </c>
      <c r="T2045" s="16">
        <f t="shared" si="31"/>
        <v>42661.176817129628</v>
      </c>
    </row>
    <row r="2046" spans="1:20" ht="15" customHeight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v>1.0821333333333334</v>
      </c>
      <c r="G2046" t="s">
        <v>8218</v>
      </c>
      <c r="H2046" s="8">
        <v>90.177777777777777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t="s">
        <v>8323</v>
      </c>
      <c r="R2046" s="15" t="s">
        <v>8353</v>
      </c>
      <c r="S2046" s="15">
        <v>42168.684189814812</v>
      </c>
      <c r="T2046" s="16">
        <f t="shared" si="31"/>
        <v>42138.684189814812</v>
      </c>
    </row>
    <row r="2047" spans="1:20" ht="15" customHeight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v>8.1918387755102042</v>
      </c>
      <c r="G2047" t="s">
        <v>8218</v>
      </c>
      <c r="H2047" s="8">
        <v>152.62361216730039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t="s">
        <v>8323</v>
      </c>
      <c r="R2047" s="15" t="s">
        <v>8353</v>
      </c>
      <c r="S2047" s="15">
        <v>41099.088506944441</v>
      </c>
      <c r="T2047" s="16">
        <f t="shared" si="31"/>
        <v>41069.088506944441</v>
      </c>
    </row>
    <row r="2048" spans="1:20" ht="15" customHeight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v>1.2110000000000001</v>
      </c>
      <c r="G2048" t="s">
        <v>8218</v>
      </c>
      <c r="H2048" s="8">
        <v>55.806451612903224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t="s">
        <v>8323</v>
      </c>
      <c r="R2048" s="15" t="s">
        <v>8353</v>
      </c>
      <c r="S2048" s="15">
        <v>41417.171805555554</v>
      </c>
      <c r="T2048" s="16">
        <f t="shared" si="31"/>
        <v>41387.171805555554</v>
      </c>
    </row>
    <row r="2049" spans="1:20" ht="15" customHeight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v>1.0299897959183673</v>
      </c>
      <c r="G2049" t="s">
        <v>8218</v>
      </c>
      <c r="H2049" s="8">
        <v>227.85327313769753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t="s">
        <v>8323</v>
      </c>
      <c r="R2049" s="15" t="s">
        <v>8353</v>
      </c>
      <c r="S2049" s="15">
        <v>42111</v>
      </c>
      <c r="T2049" s="16">
        <f t="shared" si="31"/>
        <v>42081.903587962966</v>
      </c>
    </row>
    <row r="2050" spans="1:20" ht="15" customHeight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v>1.4833229411764706</v>
      </c>
      <c r="G2050" t="s">
        <v>8218</v>
      </c>
      <c r="H2050" s="8">
        <v>91.82989803350327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t="s">
        <v>8323</v>
      </c>
      <c r="R2050" s="15" t="s">
        <v>8353</v>
      </c>
      <c r="S2050" s="15">
        <v>41417.651516203703</v>
      </c>
      <c r="T2050" s="16">
        <f t="shared" si="31"/>
        <v>41387.651516203703</v>
      </c>
    </row>
    <row r="2051" spans="1:20" ht="15" customHeight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v>1.2019070000000001</v>
      </c>
      <c r="G2051" t="s">
        <v>8218</v>
      </c>
      <c r="H2051" s="8">
        <v>80.991037735849048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t="s">
        <v>8323</v>
      </c>
      <c r="R2051" s="15" t="s">
        <v>8353</v>
      </c>
      <c r="S2051" s="15">
        <v>41610.957638888889</v>
      </c>
      <c r="T2051" s="16">
        <f t="shared" ref="T2051:T2114" si="32">(((L2051/60)/60)/24)+DATE(1970,1,1)</f>
        <v>41575.527349537035</v>
      </c>
    </row>
    <row r="2052" spans="1:20" ht="15" customHeight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v>4.7327000000000004</v>
      </c>
      <c r="G2052" t="s">
        <v>8218</v>
      </c>
      <c r="H2052" s="8">
        <v>278.39411764705881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t="s">
        <v>8323</v>
      </c>
      <c r="R2052" s="15" t="s">
        <v>8353</v>
      </c>
      <c r="S2052" s="15">
        <v>42155.071504629625</v>
      </c>
      <c r="T2052" s="16">
        <f t="shared" si="32"/>
        <v>42115.071504629625</v>
      </c>
    </row>
    <row r="2053" spans="1:20" ht="15" customHeight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v>1.303625</v>
      </c>
      <c r="G2053" t="s">
        <v>8218</v>
      </c>
      <c r="H2053" s="8">
        <v>43.095041322314053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t="s">
        <v>8323</v>
      </c>
      <c r="R2053" s="15" t="s">
        <v>8353</v>
      </c>
      <c r="S2053" s="15">
        <v>41634.022418981483</v>
      </c>
      <c r="T2053" s="16">
        <f t="shared" si="32"/>
        <v>41604.022418981483</v>
      </c>
    </row>
    <row r="2054" spans="1:20" ht="15" customHeight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v>3.5304799999999998</v>
      </c>
      <c r="G2054" t="s">
        <v>8218</v>
      </c>
      <c r="H2054" s="8">
        <v>326.29205175600737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t="s">
        <v>8323</v>
      </c>
      <c r="R2054" s="15" t="s">
        <v>8353</v>
      </c>
      <c r="S2054" s="15">
        <v>42420.08394675926</v>
      </c>
      <c r="T2054" s="16">
        <f t="shared" si="32"/>
        <v>42375.08394675926</v>
      </c>
    </row>
    <row r="2055" spans="1:20" ht="15" customHeight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v>1.0102</v>
      </c>
      <c r="G2055" t="s">
        <v>8218</v>
      </c>
      <c r="H2055" s="8">
        <v>41.743801652892564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t="s">
        <v>8323</v>
      </c>
      <c r="R2055" s="15" t="s">
        <v>8353</v>
      </c>
      <c r="S2055" s="15">
        <v>42333.659155092595</v>
      </c>
      <c r="T2055" s="16">
        <f t="shared" si="32"/>
        <v>42303.617488425924</v>
      </c>
    </row>
    <row r="2056" spans="1:20" ht="15" customHeight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v>1.1359142857142857</v>
      </c>
      <c r="G2056" t="s">
        <v>8218</v>
      </c>
      <c r="H2056" s="8">
        <v>64.020933977455712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t="s">
        <v>8323</v>
      </c>
      <c r="R2056" s="15" t="s">
        <v>8353</v>
      </c>
      <c r="S2056" s="15">
        <v>41761.520949074074</v>
      </c>
      <c r="T2056" s="16">
        <f t="shared" si="32"/>
        <v>41731.520949074074</v>
      </c>
    </row>
    <row r="2057" spans="1:20" ht="15" customHeight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v>1.6741666666666666</v>
      </c>
      <c r="G2057" t="s">
        <v>8218</v>
      </c>
      <c r="H2057" s="8">
        <v>99.455445544554451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t="s">
        <v>8323</v>
      </c>
      <c r="R2057" s="15" t="s">
        <v>8353</v>
      </c>
      <c r="S2057" s="15">
        <v>41976.166666666672</v>
      </c>
      <c r="T2057" s="16">
        <f t="shared" si="32"/>
        <v>41946.674108796295</v>
      </c>
    </row>
    <row r="2058" spans="1:20" ht="15" customHeight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v>1.5345200000000001</v>
      </c>
      <c r="G2058" t="s">
        <v>8218</v>
      </c>
      <c r="H2058" s="8">
        <v>138.49458483754512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t="s">
        <v>8323</v>
      </c>
      <c r="R2058" s="15" t="s">
        <v>8353</v>
      </c>
      <c r="S2058" s="15">
        <v>41381.76090277778</v>
      </c>
      <c r="T2058" s="16">
        <f t="shared" si="32"/>
        <v>41351.76090277778</v>
      </c>
    </row>
    <row r="2059" spans="1:20" ht="15" customHeight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v>2.022322</v>
      </c>
      <c r="G2059" t="s">
        <v>8218</v>
      </c>
      <c r="H2059" s="8">
        <v>45.547792792792798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t="s">
        <v>8323</v>
      </c>
      <c r="R2059" s="15" t="s">
        <v>8353</v>
      </c>
      <c r="S2059" s="15">
        <v>42426.494583333333</v>
      </c>
      <c r="T2059" s="16">
        <f t="shared" si="32"/>
        <v>42396.494583333333</v>
      </c>
    </row>
    <row r="2060" spans="1:20" ht="15" customHeight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v>1.6828125</v>
      </c>
      <c r="G2060" t="s">
        <v>8218</v>
      </c>
      <c r="H2060" s="8">
        <v>10.507317073170732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t="s">
        <v>8323</v>
      </c>
      <c r="R2060" s="15" t="s">
        <v>8353</v>
      </c>
      <c r="S2060" s="15">
        <v>42065.833333333328</v>
      </c>
      <c r="T2060" s="16">
        <f t="shared" si="32"/>
        <v>42026.370717592596</v>
      </c>
    </row>
    <row r="2061" spans="1:20" ht="15" customHeight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v>1.4345666666666668</v>
      </c>
      <c r="G2061" t="s">
        <v>8218</v>
      </c>
      <c r="H2061" s="8">
        <v>114.76533333333333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t="s">
        <v>8323</v>
      </c>
      <c r="R2061" s="15" t="s">
        <v>8353</v>
      </c>
      <c r="S2061" s="15">
        <v>42400.915972222225</v>
      </c>
      <c r="T2061" s="16">
        <f t="shared" si="32"/>
        <v>42361.602476851855</v>
      </c>
    </row>
    <row r="2062" spans="1:20" ht="15" customHeight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v>1.964</v>
      </c>
      <c r="G2062" t="s">
        <v>8218</v>
      </c>
      <c r="H2062" s="8">
        <v>35.997067448680355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t="s">
        <v>8323</v>
      </c>
      <c r="R2062" s="15" t="s">
        <v>8353</v>
      </c>
      <c r="S2062" s="15">
        <v>41843.642939814818</v>
      </c>
      <c r="T2062" s="16">
        <f t="shared" si="32"/>
        <v>41783.642939814818</v>
      </c>
    </row>
    <row r="2063" spans="1:20" ht="15" customHeight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v>1.0791999999999999</v>
      </c>
      <c r="G2063" t="s">
        <v>8218</v>
      </c>
      <c r="H2063" s="8">
        <v>154.17142857142858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t="s">
        <v>8323</v>
      </c>
      <c r="R2063" s="15" t="s">
        <v>8353</v>
      </c>
      <c r="S2063" s="15">
        <v>42735.764513888891</v>
      </c>
      <c r="T2063" s="16">
        <f t="shared" si="32"/>
        <v>42705.764513888891</v>
      </c>
    </row>
    <row r="2064" spans="1:20" ht="15" customHeight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v>1.14977</v>
      </c>
      <c r="G2064" t="s">
        <v>8218</v>
      </c>
      <c r="H2064" s="8">
        <v>566.38916256157631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t="s">
        <v>8323</v>
      </c>
      <c r="R2064" s="15" t="s">
        <v>8353</v>
      </c>
      <c r="S2064" s="15">
        <v>42453.341412037036</v>
      </c>
      <c r="T2064" s="16">
        <f t="shared" si="32"/>
        <v>42423.3830787037</v>
      </c>
    </row>
    <row r="2065" spans="1:20" ht="15" customHeight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v>1.4804999999999999</v>
      </c>
      <c r="G2065" t="s">
        <v>8218</v>
      </c>
      <c r="H2065" s="8">
        <v>120.85714285714286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t="s">
        <v>8323</v>
      </c>
      <c r="R2065" s="15" t="s">
        <v>8353</v>
      </c>
      <c r="S2065" s="15">
        <v>42505.73265046296</v>
      </c>
      <c r="T2065" s="16">
        <f t="shared" si="32"/>
        <v>42472.73265046296</v>
      </c>
    </row>
    <row r="2066" spans="1:20" ht="15" customHeight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v>1.9116676082790633</v>
      </c>
      <c r="G2066" t="s">
        <v>8218</v>
      </c>
      <c r="H2066" s="8">
        <v>86.163845492085343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t="s">
        <v>8323</v>
      </c>
      <c r="R2066" s="15" t="s">
        <v>8353</v>
      </c>
      <c r="S2066" s="15">
        <v>41425.5</v>
      </c>
      <c r="T2066" s="16">
        <f t="shared" si="32"/>
        <v>41389.364849537036</v>
      </c>
    </row>
    <row r="2067" spans="1:20" ht="15" customHeight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v>1.99215125</v>
      </c>
      <c r="G2067" t="s">
        <v>8218</v>
      </c>
      <c r="H2067" s="8">
        <v>51.212114395886893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t="s">
        <v>8323</v>
      </c>
      <c r="R2067" s="15" t="s">
        <v>8353</v>
      </c>
      <c r="S2067" s="15">
        <v>41633.333668981482</v>
      </c>
      <c r="T2067" s="16">
        <f t="shared" si="32"/>
        <v>41603.333668981482</v>
      </c>
    </row>
    <row r="2068" spans="1:20" ht="15" customHeight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v>2.1859999999999999</v>
      </c>
      <c r="G2068" t="s">
        <v>8218</v>
      </c>
      <c r="H2068" s="8">
        <v>67.261538461538464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t="s">
        <v>8323</v>
      </c>
      <c r="R2068" s="15" t="s">
        <v>8353</v>
      </c>
      <c r="S2068" s="15">
        <v>41874.771793981483</v>
      </c>
      <c r="T2068" s="16">
        <f t="shared" si="32"/>
        <v>41844.771793981483</v>
      </c>
    </row>
    <row r="2069" spans="1:20" ht="15" customHeight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v>1.2686868686868686</v>
      </c>
      <c r="G2069" t="s">
        <v>8218</v>
      </c>
      <c r="H2069" s="8">
        <v>62.8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t="s">
        <v>8323</v>
      </c>
      <c r="R2069" s="15" t="s">
        <v>8353</v>
      </c>
      <c r="S2069" s="15">
        <v>42148.853888888887</v>
      </c>
      <c r="T2069" s="16">
        <f t="shared" si="32"/>
        <v>42115.853888888887</v>
      </c>
    </row>
    <row r="2070" spans="1:20" ht="15" customHeight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v>1.0522388</v>
      </c>
      <c r="G2070" t="s">
        <v>8218</v>
      </c>
      <c r="H2070" s="8">
        <v>346.13118421052633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t="s">
        <v>8323</v>
      </c>
      <c r="R2070" s="15" t="s">
        <v>8353</v>
      </c>
      <c r="S2070" s="15">
        <v>42663.841608796298</v>
      </c>
      <c r="T2070" s="16">
        <f t="shared" si="32"/>
        <v>42633.841608796298</v>
      </c>
    </row>
    <row r="2071" spans="1:20" ht="15" customHeight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v>1.2840666000000001</v>
      </c>
      <c r="G2071" t="s">
        <v>8218</v>
      </c>
      <c r="H2071" s="8">
        <v>244.11912547528519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t="s">
        <v>8323</v>
      </c>
      <c r="R2071" s="15" t="s">
        <v>8353</v>
      </c>
      <c r="S2071" s="15">
        <v>42371.972118055557</v>
      </c>
      <c r="T2071" s="16">
        <f t="shared" si="32"/>
        <v>42340.972118055557</v>
      </c>
    </row>
    <row r="2072" spans="1:20" ht="15" customHeight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v>3.1732719999999999</v>
      </c>
      <c r="G2072" t="s">
        <v>8218</v>
      </c>
      <c r="H2072" s="8">
        <v>259.25424836601309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t="s">
        <v>8323</v>
      </c>
      <c r="R2072" s="15" t="s">
        <v>8353</v>
      </c>
      <c r="S2072" s="15">
        <v>42549.6565162037</v>
      </c>
      <c r="T2072" s="16">
        <f t="shared" si="32"/>
        <v>42519.6565162037</v>
      </c>
    </row>
    <row r="2073" spans="1:20" ht="15" customHeight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v>2.8073000000000001</v>
      </c>
      <c r="G2073" t="s">
        <v>8218</v>
      </c>
      <c r="H2073" s="8">
        <v>201.96402877697841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t="s">
        <v>8323</v>
      </c>
      <c r="R2073" s="15" t="s">
        <v>8353</v>
      </c>
      <c r="S2073" s="15">
        <v>42645.278749999998</v>
      </c>
      <c r="T2073" s="16">
        <f t="shared" si="32"/>
        <v>42600.278749999998</v>
      </c>
    </row>
    <row r="2074" spans="1:20" ht="15" customHeight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v>1.1073146853146854</v>
      </c>
      <c r="G2074" t="s">
        <v>8218</v>
      </c>
      <c r="H2074" s="8">
        <v>226.20857142857142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t="s">
        <v>8323</v>
      </c>
      <c r="R2074" s="15" t="s">
        <v>8353</v>
      </c>
      <c r="S2074" s="15">
        <v>42497.581388888888</v>
      </c>
      <c r="T2074" s="16">
        <f t="shared" si="32"/>
        <v>42467.581388888888</v>
      </c>
    </row>
    <row r="2075" spans="1:20" ht="15" customHeight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v>1.5260429999999998</v>
      </c>
      <c r="G2075" t="s">
        <v>8218</v>
      </c>
      <c r="H2075" s="8">
        <v>324.69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t="s">
        <v>8323</v>
      </c>
      <c r="R2075" s="15" t="s">
        <v>8353</v>
      </c>
      <c r="S2075" s="15">
        <v>42132.668032407411</v>
      </c>
      <c r="T2075" s="16">
        <f t="shared" si="32"/>
        <v>42087.668032407411</v>
      </c>
    </row>
    <row r="2076" spans="1:20" ht="15" customHeight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v>1.0249999999999999</v>
      </c>
      <c r="G2076" t="s">
        <v>8218</v>
      </c>
      <c r="H2076" s="8">
        <v>205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t="s">
        <v>8323</v>
      </c>
      <c r="R2076" s="15" t="s">
        <v>8353</v>
      </c>
      <c r="S2076" s="15">
        <v>42496.826180555552</v>
      </c>
      <c r="T2076" s="16">
        <f t="shared" si="32"/>
        <v>42466.826180555552</v>
      </c>
    </row>
    <row r="2077" spans="1:20" ht="15" customHeight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v>16.783738373837384</v>
      </c>
      <c r="G2077" t="s">
        <v>8218</v>
      </c>
      <c r="H2077" s="8">
        <v>20.465926829268295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t="s">
        <v>8323</v>
      </c>
      <c r="R2077" s="15" t="s">
        <v>8353</v>
      </c>
      <c r="S2077" s="15">
        <v>41480.681574074071</v>
      </c>
      <c r="T2077" s="16">
        <f t="shared" si="32"/>
        <v>41450.681574074071</v>
      </c>
    </row>
    <row r="2078" spans="1:20" ht="15" customHeight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v>5.4334915642458101</v>
      </c>
      <c r="G2078" t="s">
        <v>8218</v>
      </c>
      <c r="H2078" s="8">
        <v>116.35303146309367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t="s">
        <v>8323</v>
      </c>
      <c r="R2078" s="15" t="s">
        <v>8353</v>
      </c>
      <c r="S2078" s="15">
        <v>41843.880659722221</v>
      </c>
      <c r="T2078" s="16">
        <f t="shared" si="32"/>
        <v>41803.880659722221</v>
      </c>
    </row>
    <row r="2079" spans="1:20" ht="15" customHeight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v>1.1550800000000001</v>
      </c>
      <c r="G2079" t="s">
        <v>8218</v>
      </c>
      <c r="H2079" s="8">
        <v>307.20212765957444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t="s">
        <v>8323</v>
      </c>
      <c r="R2079" s="15" t="s">
        <v>8353</v>
      </c>
      <c r="S2079" s="15">
        <v>42160.875</v>
      </c>
      <c r="T2079" s="16">
        <f t="shared" si="32"/>
        <v>42103.042546296296</v>
      </c>
    </row>
    <row r="2080" spans="1:20" ht="15" customHeight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v>1.3120499999999999</v>
      </c>
      <c r="G2080" t="s">
        <v>8218</v>
      </c>
      <c r="H2080" s="8">
        <v>546.6875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t="s">
        <v>8323</v>
      </c>
      <c r="R2080" s="15" t="s">
        <v>8353</v>
      </c>
      <c r="S2080" s="15">
        <v>42722.771493055552</v>
      </c>
      <c r="T2080" s="16">
        <f t="shared" si="32"/>
        <v>42692.771493055552</v>
      </c>
    </row>
    <row r="2081" spans="1:20" ht="15" customHeight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v>2.8816999999999999</v>
      </c>
      <c r="G2081" t="s">
        <v>8218</v>
      </c>
      <c r="H2081" s="8">
        <v>47.474464579901152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t="s">
        <v>8323</v>
      </c>
      <c r="R2081" s="15" t="s">
        <v>8353</v>
      </c>
      <c r="S2081" s="15">
        <v>42180.791666666672</v>
      </c>
      <c r="T2081" s="16">
        <f t="shared" si="32"/>
        <v>42150.71056712963</v>
      </c>
    </row>
    <row r="2082" spans="1:20" ht="15" customHeight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v>5.0780000000000003</v>
      </c>
      <c r="G2082" t="s">
        <v>8218</v>
      </c>
      <c r="H2082" s="8">
        <v>101.56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t="s">
        <v>8323</v>
      </c>
      <c r="R2082" s="15" t="s">
        <v>8353</v>
      </c>
      <c r="S2082" s="15">
        <v>42319.998842592591</v>
      </c>
      <c r="T2082" s="16">
        <f t="shared" si="32"/>
        <v>42289.957175925927</v>
      </c>
    </row>
    <row r="2083" spans="1:20" ht="15" customHeight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v>1.1457142857142857</v>
      </c>
      <c r="G2083" t="s">
        <v>8218</v>
      </c>
      <c r="H2083" s="8">
        <v>72.909090909090907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t="s">
        <v>8329</v>
      </c>
      <c r="R2083" s="15" t="s">
        <v>8333</v>
      </c>
      <c r="S2083" s="15">
        <v>41045.207638888889</v>
      </c>
      <c r="T2083" s="16">
        <f t="shared" si="32"/>
        <v>41004.156886574077</v>
      </c>
    </row>
    <row r="2084" spans="1:20" ht="15" customHeight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v>1.1073333333333333</v>
      </c>
      <c r="G2084" t="s">
        <v>8218</v>
      </c>
      <c r="H2084" s="8">
        <v>43.710526315789473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t="s">
        <v>8329</v>
      </c>
      <c r="R2084" s="15" t="s">
        <v>8333</v>
      </c>
      <c r="S2084" s="15">
        <v>40871.161990740737</v>
      </c>
      <c r="T2084" s="16">
        <f t="shared" si="32"/>
        <v>40811.120324074072</v>
      </c>
    </row>
    <row r="2085" spans="1:20" ht="15" customHeight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v>1.1333333333333333</v>
      </c>
      <c r="G2085" t="s">
        <v>8218</v>
      </c>
      <c r="H2085" s="8">
        <v>34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t="s">
        <v>8329</v>
      </c>
      <c r="R2085" s="15" t="s">
        <v>8333</v>
      </c>
      <c r="S2085" s="15">
        <v>41064.72216435185</v>
      </c>
      <c r="T2085" s="16">
        <f t="shared" si="32"/>
        <v>41034.72216435185</v>
      </c>
    </row>
    <row r="2086" spans="1:20" ht="15" customHeight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v>1.0833333333333333</v>
      </c>
      <c r="G2086" t="s">
        <v>8218</v>
      </c>
      <c r="H2086" s="8">
        <v>70.652173913043484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t="s">
        <v>8329</v>
      </c>
      <c r="R2086" s="15" t="s">
        <v>8333</v>
      </c>
      <c r="S2086" s="15">
        <v>41763.290972222225</v>
      </c>
      <c r="T2086" s="16">
        <f t="shared" si="32"/>
        <v>41731.833124999997</v>
      </c>
    </row>
    <row r="2087" spans="1:20" ht="15" customHeight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v>1.2353333333333334</v>
      </c>
      <c r="G2087" t="s">
        <v>8218</v>
      </c>
      <c r="H2087" s="8">
        <v>89.301204819277103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t="s">
        <v>8329</v>
      </c>
      <c r="R2087" s="15" t="s">
        <v>8333</v>
      </c>
      <c r="S2087" s="15">
        <v>41105.835497685184</v>
      </c>
      <c r="T2087" s="16">
        <f t="shared" si="32"/>
        <v>41075.835497685184</v>
      </c>
    </row>
    <row r="2088" spans="1:20" ht="15" customHeight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v>1.0069999999999999</v>
      </c>
      <c r="G2088" t="s">
        <v>8218</v>
      </c>
      <c r="H2088" s="8">
        <v>115.08571428571429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t="s">
        <v>8329</v>
      </c>
      <c r="R2088" s="15" t="s">
        <v>8333</v>
      </c>
      <c r="S2088" s="15">
        <v>40891.207638888889</v>
      </c>
      <c r="T2088" s="16">
        <f t="shared" si="32"/>
        <v>40860.67050925926</v>
      </c>
    </row>
    <row r="2089" spans="1:20" ht="15" customHeight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v>1.0353333333333334</v>
      </c>
      <c r="G2089" t="s">
        <v>8218</v>
      </c>
      <c r="H2089" s="8">
        <v>62.12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t="s">
        <v>8329</v>
      </c>
      <c r="R2089" s="15" t="s">
        <v>8333</v>
      </c>
      <c r="S2089" s="15">
        <v>40794.204375000001</v>
      </c>
      <c r="T2089" s="16">
        <f t="shared" si="32"/>
        <v>40764.204375000001</v>
      </c>
    </row>
    <row r="2090" spans="1:20" ht="15" customHeight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v>1.1551066666666667</v>
      </c>
      <c r="G2090" t="s">
        <v>8218</v>
      </c>
      <c r="H2090" s="8">
        <v>46.204266666666669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t="s">
        <v>8329</v>
      </c>
      <c r="R2090" s="15" t="s">
        <v>8333</v>
      </c>
      <c r="S2090" s="15">
        <v>40432.165972222225</v>
      </c>
      <c r="T2090" s="16">
        <f t="shared" si="32"/>
        <v>40395.714722222219</v>
      </c>
    </row>
    <row r="2091" spans="1:20" ht="15" customHeight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v>1.2040040000000001</v>
      </c>
      <c r="G2091" t="s">
        <v>8218</v>
      </c>
      <c r="H2091" s="8">
        <v>48.54854838709678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t="s">
        <v>8329</v>
      </c>
      <c r="R2091" s="15" t="s">
        <v>8333</v>
      </c>
      <c r="S2091" s="15">
        <v>41488.076319444444</v>
      </c>
      <c r="T2091" s="16">
        <f t="shared" si="32"/>
        <v>41453.076319444444</v>
      </c>
    </row>
    <row r="2092" spans="1:20" ht="15" customHeight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v>1.1504037499999999</v>
      </c>
      <c r="G2092" t="s">
        <v>8218</v>
      </c>
      <c r="H2092" s="8">
        <v>57.520187499999999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t="s">
        <v>8329</v>
      </c>
      <c r="R2092" s="15" t="s">
        <v>8333</v>
      </c>
      <c r="S2092" s="15">
        <v>41329.381423611114</v>
      </c>
      <c r="T2092" s="16">
        <f t="shared" si="32"/>
        <v>41299.381423611114</v>
      </c>
    </row>
    <row r="2093" spans="1:20" ht="15" customHeight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v>1.2046777777777777</v>
      </c>
      <c r="G2093" t="s">
        <v>8218</v>
      </c>
      <c r="H2093" s="8">
        <v>88.147154471544724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t="s">
        <v>8329</v>
      </c>
      <c r="R2093" s="15" t="s">
        <v>8333</v>
      </c>
      <c r="S2093" s="15">
        <v>40603.833333333336</v>
      </c>
      <c r="T2093" s="16">
        <f t="shared" si="32"/>
        <v>40555.322662037033</v>
      </c>
    </row>
    <row r="2094" spans="1:20" ht="15" customHeight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v>1.0128333333333333</v>
      </c>
      <c r="G2094" t="s">
        <v>8218</v>
      </c>
      <c r="H2094" s="8">
        <v>110.49090909090908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t="s">
        <v>8329</v>
      </c>
      <c r="R2094" s="15" t="s">
        <v>8333</v>
      </c>
      <c r="S2094" s="15">
        <v>40823.707546296297</v>
      </c>
      <c r="T2094" s="16">
        <f t="shared" si="32"/>
        <v>40763.707546296297</v>
      </c>
    </row>
    <row r="2095" spans="1:20" ht="15" customHeight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v>1.0246666666666666</v>
      </c>
      <c r="G2095" t="s">
        <v>8218</v>
      </c>
      <c r="H2095" s="8">
        <v>66.826086956521735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t="s">
        <v>8329</v>
      </c>
      <c r="R2095" s="15" t="s">
        <v>8333</v>
      </c>
      <c r="S2095" s="15">
        <v>41265.896203703705</v>
      </c>
      <c r="T2095" s="16">
        <f t="shared" si="32"/>
        <v>41205.854537037041</v>
      </c>
    </row>
    <row r="2096" spans="1:20" ht="15" customHeight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v>1.2054285714285715</v>
      </c>
      <c r="G2096" t="s">
        <v>8218</v>
      </c>
      <c r="H2096" s="8">
        <v>58.597222222222221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t="s">
        <v>8329</v>
      </c>
      <c r="R2096" s="15" t="s">
        <v>8333</v>
      </c>
      <c r="S2096" s="15">
        <v>40973.125</v>
      </c>
      <c r="T2096" s="16">
        <f t="shared" si="32"/>
        <v>40939.02002314815</v>
      </c>
    </row>
    <row r="2097" spans="1:20" ht="15" customHeight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v>1</v>
      </c>
      <c r="G2097" t="s">
        <v>8218</v>
      </c>
      <c r="H2097" s="8">
        <v>113.63636363636364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t="s">
        <v>8329</v>
      </c>
      <c r="R2097" s="15" t="s">
        <v>8333</v>
      </c>
      <c r="S2097" s="15">
        <v>40818.733483796292</v>
      </c>
      <c r="T2097" s="16">
        <f t="shared" si="32"/>
        <v>40758.733483796292</v>
      </c>
    </row>
    <row r="2098" spans="1:20" ht="15" customHeight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v>1.0166666666666666</v>
      </c>
      <c r="G2098" t="s">
        <v>8218</v>
      </c>
      <c r="H2098" s="8">
        <v>43.571428571428569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t="s">
        <v>8329</v>
      </c>
      <c r="R2098" s="15" t="s">
        <v>8333</v>
      </c>
      <c r="S2098" s="15">
        <v>41208.165972222225</v>
      </c>
      <c r="T2098" s="16">
        <f t="shared" si="32"/>
        <v>41192.758506944447</v>
      </c>
    </row>
    <row r="2099" spans="1:20" ht="15" customHeight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v>1</v>
      </c>
      <c r="G2099" t="s">
        <v>8218</v>
      </c>
      <c r="H2099" s="8">
        <v>78.94736842105263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t="s">
        <v>8329</v>
      </c>
      <c r="R2099" s="15" t="s">
        <v>8333</v>
      </c>
      <c r="S2099" s="15">
        <v>40878.626562500001</v>
      </c>
      <c r="T2099" s="16">
        <f t="shared" si="32"/>
        <v>40818.58489583333</v>
      </c>
    </row>
    <row r="2100" spans="1:20" ht="15" customHeight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v>1.0033333333333334</v>
      </c>
      <c r="G2100" t="s">
        <v>8218</v>
      </c>
      <c r="H2100" s="8">
        <v>188.125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t="s">
        <v>8329</v>
      </c>
      <c r="R2100" s="15" t="s">
        <v>8333</v>
      </c>
      <c r="S2100" s="15">
        <v>40976.11383101852</v>
      </c>
      <c r="T2100" s="16">
        <f t="shared" si="32"/>
        <v>40946.11383101852</v>
      </c>
    </row>
    <row r="2101" spans="1:20" ht="15" customHeight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v>1.3236666666666668</v>
      </c>
      <c r="G2101" t="s">
        <v>8218</v>
      </c>
      <c r="H2101" s="8">
        <v>63.031746031746032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t="s">
        <v>8329</v>
      </c>
      <c r="R2101" s="15" t="s">
        <v>8333</v>
      </c>
      <c r="S2101" s="15">
        <v>42187.152777777781</v>
      </c>
      <c r="T2101" s="16">
        <f t="shared" si="32"/>
        <v>42173.746342592596</v>
      </c>
    </row>
    <row r="2102" spans="1:20" ht="15" customHeight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v>1.3666666666666667</v>
      </c>
      <c r="G2102" t="s">
        <v>8218</v>
      </c>
      <c r="H2102" s="8">
        <v>30.37037037037037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t="s">
        <v>8329</v>
      </c>
      <c r="R2102" s="15" t="s">
        <v>8333</v>
      </c>
      <c r="S2102" s="15">
        <v>41090.165972222225</v>
      </c>
      <c r="T2102" s="16">
        <f t="shared" si="32"/>
        <v>41074.834965277776</v>
      </c>
    </row>
    <row r="2103" spans="1:20" ht="15" customHeight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v>1.1325000000000001</v>
      </c>
      <c r="G2103" t="s">
        <v>8218</v>
      </c>
      <c r="H2103" s="8">
        <v>51.477272727272727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t="s">
        <v>8329</v>
      </c>
      <c r="R2103" s="15" t="s">
        <v>8333</v>
      </c>
      <c r="S2103" s="15">
        <v>40952.149467592593</v>
      </c>
      <c r="T2103" s="16">
        <f t="shared" si="32"/>
        <v>40892.149467592593</v>
      </c>
    </row>
    <row r="2104" spans="1:20" ht="15" customHeight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v>1.36</v>
      </c>
      <c r="G2104" t="s">
        <v>8218</v>
      </c>
      <c r="H2104" s="8">
        <v>35.789473684210527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t="s">
        <v>8329</v>
      </c>
      <c r="R2104" s="15" t="s">
        <v>8333</v>
      </c>
      <c r="S2104" s="15">
        <v>40668.868611111109</v>
      </c>
      <c r="T2104" s="16">
        <f t="shared" si="32"/>
        <v>40638.868611111109</v>
      </c>
    </row>
    <row r="2105" spans="1:20" ht="15" customHeight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v>1.4612318374694613</v>
      </c>
      <c r="G2105" t="s">
        <v>8218</v>
      </c>
      <c r="H2105" s="8">
        <v>98.817391304347822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t="s">
        <v>8329</v>
      </c>
      <c r="R2105" s="15" t="s">
        <v>8333</v>
      </c>
      <c r="S2105" s="15">
        <v>41222.7966087963</v>
      </c>
      <c r="T2105" s="16">
        <f t="shared" si="32"/>
        <v>41192.754942129628</v>
      </c>
    </row>
    <row r="2106" spans="1:20" ht="15" customHeight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v>1.2949999999999999</v>
      </c>
      <c r="G2106" t="s">
        <v>8218</v>
      </c>
      <c r="H2106" s="8">
        <v>28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t="s">
        <v>8329</v>
      </c>
      <c r="R2106" s="15" t="s">
        <v>8333</v>
      </c>
      <c r="S2106" s="15">
        <v>41425</v>
      </c>
      <c r="T2106" s="16">
        <f t="shared" si="32"/>
        <v>41394.074467592596</v>
      </c>
    </row>
    <row r="2107" spans="1:20" ht="15" customHeight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v>2.54</v>
      </c>
      <c r="G2107" t="s">
        <v>8218</v>
      </c>
      <c r="H2107" s="8">
        <v>51.313131313131315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t="s">
        <v>8329</v>
      </c>
      <c r="R2107" s="15" t="s">
        <v>8333</v>
      </c>
      <c r="S2107" s="15">
        <v>41964.166666666672</v>
      </c>
      <c r="T2107" s="16">
        <f t="shared" si="32"/>
        <v>41951.788807870369</v>
      </c>
    </row>
    <row r="2108" spans="1:20" ht="15" customHeight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v>1.0704545454545455</v>
      </c>
      <c r="G2108" t="s">
        <v>8218</v>
      </c>
      <c r="H2108" s="8">
        <v>53.522727272727273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t="s">
        <v>8329</v>
      </c>
      <c r="R2108" s="15" t="s">
        <v>8333</v>
      </c>
      <c r="S2108" s="15">
        <v>41300.21497685185</v>
      </c>
      <c r="T2108" s="16">
        <f t="shared" si="32"/>
        <v>41270.21497685185</v>
      </c>
    </row>
    <row r="2109" spans="1:20" ht="15" customHeight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v>1.0773299999999999</v>
      </c>
      <c r="G2109" t="s">
        <v>8218</v>
      </c>
      <c r="H2109" s="8">
        <v>37.149310344827583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t="s">
        <v>8329</v>
      </c>
      <c r="R2109" s="15" t="s">
        <v>8333</v>
      </c>
      <c r="S2109" s="15">
        <v>41955.752233796295</v>
      </c>
      <c r="T2109" s="16">
        <f t="shared" si="32"/>
        <v>41934.71056712963</v>
      </c>
    </row>
    <row r="2110" spans="1:20" ht="15" customHeight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v>1.0731250000000001</v>
      </c>
      <c r="G2110" t="s">
        <v>8218</v>
      </c>
      <c r="H2110" s="8">
        <v>89.895287958115176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t="s">
        <v>8329</v>
      </c>
      <c r="R2110" s="15" t="s">
        <v>8333</v>
      </c>
      <c r="S2110" s="15">
        <v>41162.163194444445</v>
      </c>
      <c r="T2110" s="16">
        <f t="shared" si="32"/>
        <v>41135.175694444442</v>
      </c>
    </row>
    <row r="2111" spans="1:20" ht="15" customHeight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v>1.06525</v>
      </c>
      <c r="G2111" t="s">
        <v>8218</v>
      </c>
      <c r="H2111" s="8">
        <v>106.52500000000001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t="s">
        <v>8329</v>
      </c>
      <c r="R2111" s="15" t="s">
        <v>8333</v>
      </c>
      <c r="S2111" s="15">
        <v>42190.708530092597</v>
      </c>
      <c r="T2111" s="16">
        <f t="shared" si="32"/>
        <v>42160.708530092597</v>
      </c>
    </row>
    <row r="2112" spans="1:20" ht="15" customHeight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v>1.0035000000000001</v>
      </c>
      <c r="G2112" t="s">
        <v>8218</v>
      </c>
      <c r="H2112" s="8">
        <v>52.815789473684212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t="s">
        <v>8329</v>
      </c>
      <c r="R2112" s="15" t="s">
        <v>8333</v>
      </c>
      <c r="S2112" s="15">
        <v>41787.207638888889</v>
      </c>
      <c r="T2112" s="16">
        <f t="shared" si="32"/>
        <v>41759.670937499999</v>
      </c>
    </row>
    <row r="2113" spans="1:20" ht="15" customHeight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v>1.0649999999999999</v>
      </c>
      <c r="G2113" t="s">
        <v>8218</v>
      </c>
      <c r="H2113" s="8">
        <v>54.615384615384613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t="s">
        <v>8329</v>
      </c>
      <c r="R2113" s="15" t="s">
        <v>8333</v>
      </c>
      <c r="S2113" s="15">
        <v>40770.041666666664</v>
      </c>
      <c r="T2113" s="16">
        <f t="shared" si="32"/>
        <v>40703.197048611109</v>
      </c>
    </row>
    <row r="2114" spans="1:20" ht="15" customHeight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v>1</v>
      </c>
      <c r="G2114" t="s">
        <v>8218</v>
      </c>
      <c r="H2114" s="8">
        <v>27.272727272727273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t="s">
        <v>8329</v>
      </c>
      <c r="R2114" s="15" t="s">
        <v>8333</v>
      </c>
      <c r="S2114" s="15">
        <v>41379.928159722222</v>
      </c>
      <c r="T2114" s="16">
        <f t="shared" si="32"/>
        <v>41365.928159722222</v>
      </c>
    </row>
    <row r="2115" spans="1:20" ht="15" customHeight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v>1.0485714285714285</v>
      </c>
      <c r="G2115" t="s">
        <v>8218</v>
      </c>
      <c r="H2115" s="8">
        <v>68.598130841121488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t="s">
        <v>8329</v>
      </c>
      <c r="R2115" s="15" t="s">
        <v>8333</v>
      </c>
      <c r="S2115" s="15">
        <v>41905.86546296296</v>
      </c>
      <c r="T2115" s="16">
        <f t="shared" ref="T2115:T2178" si="33">(((L2115/60)/60)/24)+DATE(1970,1,1)</f>
        <v>41870.86546296296</v>
      </c>
    </row>
    <row r="2116" spans="1:20" ht="15" customHeight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v>1.0469999999999999</v>
      </c>
      <c r="G2116" t="s">
        <v>8218</v>
      </c>
      <c r="H2116" s="8">
        <v>35.612244897959187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t="s">
        <v>8329</v>
      </c>
      <c r="R2116" s="15" t="s">
        <v>8333</v>
      </c>
      <c r="S2116" s="15">
        <v>40521.207638888889</v>
      </c>
      <c r="T2116" s="16">
        <f t="shared" si="33"/>
        <v>40458.815625000003</v>
      </c>
    </row>
    <row r="2117" spans="1:20" ht="15" customHeight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v>2.2566666666666668</v>
      </c>
      <c r="G2117" t="s">
        <v>8218</v>
      </c>
      <c r="H2117" s="8">
        <v>94.027777777777771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t="s">
        <v>8329</v>
      </c>
      <c r="R2117" s="15" t="s">
        <v>8333</v>
      </c>
      <c r="S2117" s="15">
        <v>40594.081030092595</v>
      </c>
      <c r="T2117" s="16">
        <f t="shared" si="33"/>
        <v>40564.081030092595</v>
      </c>
    </row>
    <row r="2118" spans="1:20" ht="15" customHeight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v>1.0090416666666666</v>
      </c>
      <c r="G2118" t="s">
        <v>8218</v>
      </c>
      <c r="H2118" s="8">
        <v>526.45652173913038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t="s">
        <v>8329</v>
      </c>
      <c r="R2118" s="15" t="s">
        <v>8333</v>
      </c>
      <c r="S2118" s="15">
        <v>41184.777812500004</v>
      </c>
      <c r="T2118" s="16">
        <f t="shared" si="33"/>
        <v>41136.777812500004</v>
      </c>
    </row>
    <row r="2119" spans="1:20" ht="15" customHeight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v>1.4775</v>
      </c>
      <c r="G2119" t="s">
        <v>8218</v>
      </c>
      <c r="H2119" s="8">
        <v>50.657142857142858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t="s">
        <v>8329</v>
      </c>
      <c r="R2119" s="15" t="s">
        <v>8333</v>
      </c>
      <c r="S2119" s="15">
        <v>42304.207638888889</v>
      </c>
      <c r="T2119" s="16">
        <f t="shared" si="33"/>
        <v>42290.059594907405</v>
      </c>
    </row>
    <row r="2120" spans="1:20" ht="15" customHeight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v>1.3461099999999999</v>
      </c>
      <c r="G2120" t="s">
        <v>8218</v>
      </c>
      <c r="H2120" s="8">
        <v>79.182941176470578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t="s">
        <v>8329</v>
      </c>
      <c r="R2120" s="15" t="s">
        <v>8333</v>
      </c>
      <c r="S2120" s="15">
        <v>40748.839537037034</v>
      </c>
      <c r="T2120" s="16">
        <f t="shared" si="33"/>
        <v>40718.839537037034</v>
      </c>
    </row>
    <row r="2121" spans="1:20" ht="15" customHeight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v>1.0075000000000001</v>
      </c>
      <c r="G2121" t="s">
        <v>8218</v>
      </c>
      <c r="H2121" s="8">
        <v>91.590909090909093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t="s">
        <v>8329</v>
      </c>
      <c r="R2121" s="15" t="s">
        <v>8333</v>
      </c>
      <c r="S2121" s="15">
        <v>41137.130150462966</v>
      </c>
      <c r="T2121" s="16">
        <f t="shared" si="33"/>
        <v>41107.130150462966</v>
      </c>
    </row>
    <row r="2122" spans="1:20" ht="15" customHeight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v>1.00880375</v>
      </c>
      <c r="G2122" t="s">
        <v>8218</v>
      </c>
      <c r="H2122" s="8">
        <v>116.96275362318841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t="s">
        <v>8329</v>
      </c>
      <c r="R2122" s="15" t="s">
        <v>8333</v>
      </c>
      <c r="S2122" s="15">
        <v>41640.964537037034</v>
      </c>
      <c r="T2122" s="16">
        <f t="shared" si="33"/>
        <v>41591.964537037034</v>
      </c>
    </row>
    <row r="2123" spans="1:20" ht="15" customHeight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v>5.6800000000000002E-3</v>
      </c>
      <c r="G2123" t="s">
        <v>8220</v>
      </c>
      <c r="H2123" s="8">
        <v>28.4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t="s">
        <v>8337</v>
      </c>
      <c r="R2123" s="15" t="s">
        <v>8338</v>
      </c>
      <c r="S2123" s="15">
        <v>42746.7424537037</v>
      </c>
      <c r="T2123" s="16">
        <f t="shared" si="33"/>
        <v>42716.7424537037</v>
      </c>
    </row>
    <row r="2124" spans="1:20" ht="15" customHeight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v>3.875E-3</v>
      </c>
      <c r="G2124" t="s">
        <v>8220</v>
      </c>
      <c r="H2124" s="8">
        <v>103.33333333333333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t="s">
        <v>8337</v>
      </c>
      <c r="R2124" s="15" t="s">
        <v>8338</v>
      </c>
      <c r="S2124" s="15">
        <v>42742.300567129627</v>
      </c>
      <c r="T2124" s="16">
        <f t="shared" si="33"/>
        <v>42712.300567129627</v>
      </c>
    </row>
    <row r="2125" spans="1:20" ht="15" customHeight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v>0.1</v>
      </c>
      <c r="G2125" t="s">
        <v>8220</v>
      </c>
      <c r="H2125" s="8">
        <v>10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t="s">
        <v>8337</v>
      </c>
      <c r="R2125" s="15" t="s">
        <v>8338</v>
      </c>
      <c r="S2125" s="15">
        <v>40252.290972222225</v>
      </c>
      <c r="T2125" s="16">
        <f t="shared" si="33"/>
        <v>40198.424849537041</v>
      </c>
    </row>
    <row r="2126" spans="1:20" ht="15" customHeight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v>0.10454545454545454</v>
      </c>
      <c r="G2126" t="s">
        <v>8220</v>
      </c>
      <c r="H2126" s="8">
        <v>23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t="s">
        <v>8337</v>
      </c>
      <c r="R2126" s="15" t="s">
        <v>8338</v>
      </c>
      <c r="S2126" s="15">
        <v>40512.208333333336</v>
      </c>
      <c r="T2126" s="16">
        <f t="shared" si="33"/>
        <v>40464.028182870366</v>
      </c>
    </row>
    <row r="2127" spans="1:20" ht="15" customHeight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v>1.4200000000000001E-2</v>
      </c>
      <c r="G2127" t="s">
        <v>8220</v>
      </c>
      <c r="H2127" s="8">
        <v>31.555555555555557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t="s">
        <v>8337</v>
      </c>
      <c r="R2127" s="15" t="s">
        <v>8338</v>
      </c>
      <c r="S2127" s="15">
        <v>42221.023530092592</v>
      </c>
      <c r="T2127" s="16">
        <f t="shared" si="33"/>
        <v>42191.023530092592</v>
      </c>
    </row>
    <row r="2128" spans="1:20" ht="15" customHeight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v>5.0000000000000001E-4</v>
      </c>
      <c r="G2128" t="s">
        <v>8220</v>
      </c>
      <c r="H2128" s="8">
        <v>5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t="s">
        <v>8337</v>
      </c>
      <c r="R2128" s="15" t="s">
        <v>8338</v>
      </c>
      <c r="S2128" s="15">
        <v>41981.973229166666</v>
      </c>
      <c r="T2128" s="16">
        <f t="shared" si="33"/>
        <v>41951.973229166666</v>
      </c>
    </row>
    <row r="2129" spans="1:20" ht="15" customHeight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v>0.28842857142857142</v>
      </c>
      <c r="G2129" t="s">
        <v>8220</v>
      </c>
      <c r="H2129" s="8">
        <v>34.220338983050844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t="s">
        <v>8337</v>
      </c>
      <c r="R2129" s="15" t="s">
        <v>8338</v>
      </c>
      <c r="S2129" s="15">
        <v>42075.463692129633</v>
      </c>
      <c r="T2129" s="16">
        <f t="shared" si="33"/>
        <v>42045.50535879629</v>
      </c>
    </row>
    <row r="2130" spans="1:20" ht="15" customHeight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v>1.6666666666666668E-3</v>
      </c>
      <c r="G2130" t="s">
        <v>8220</v>
      </c>
      <c r="H2130" s="8">
        <v>25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t="s">
        <v>8337</v>
      </c>
      <c r="R2130" s="15" t="s">
        <v>8338</v>
      </c>
      <c r="S2130" s="15">
        <v>41903.772789351853</v>
      </c>
      <c r="T2130" s="16">
        <f t="shared" si="33"/>
        <v>41843.772789351853</v>
      </c>
    </row>
    <row r="2131" spans="1:20" ht="15" customHeight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v>0.11799999999999999</v>
      </c>
      <c r="G2131" t="s">
        <v>8220</v>
      </c>
      <c r="H2131" s="8">
        <v>19.666666666666668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t="s">
        <v>8337</v>
      </c>
      <c r="R2131" s="15" t="s">
        <v>8338</v>
      </c>
      <c r="S2131" s="15">
        <v>42439.024305555555</v>
      </c>
      <c r="T2131" s="16">
        <f t="shared" si="33"/>
        <v>42409.024305555555</v>
      </c>
    </row>
    <row r="2132" spans="1:20" ht="15" customHeight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v>2.0238095238095236E-3</v>
      </c>
      <c r="G2132" t="s">
        <v>8220</v>
      </c>
      <c r="H2132" s="8">
        <v>21.25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t="s">
        <v>8337</v>
      </c>
      <c r="R2132" s="15" t="s">
        <v>8338</v>
      </c>
      <c r="S2132" s="15">
        <v>41867.086377314816</v>
      </c>
      <c r="T2132" s="16">
        <f t="shared" si="33"/>
        <v>41832.086377314816</v>
      </c>
    </row>
    <row r="2133" spans="1:20" ht="15" customHeight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v>0.05</v>
      </c>
      <c r="G2133" t="s">
        <v>8220</v>
      </c>
      <c r="H2133" s="8">
        <v>8.3333333333333339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t="s">
        <v>8337</v>
      </c>
      <c r="R2133" s="15" t="s">
        <v>8338</v>
      </c>
      <c r="S2133" s="15">
        <v>42197.207071759258</v>
      </c>
      <c r="T2133" s="16">
        <f t="shared" si="33"/>
        <v>42167.207071759258</v>
      </c>
    </row>
    <row r="2134" spans="1:20" ht="15" customHeight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v>2.1129899999999997E-2</v>
      </c>
      <c r="G2134" t="s">
        <v>8220</v>
      </c>
      <c r="H2134" s="8">
        <v>21.34333333333333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t="s">
        <v>8337</v>
      </c>
      <c r="R2134" s="15" t="s">
        <v>8338</v>
      </c>
      <c r="S2134" s="15">
        <v>41673.487175925926</v>
      </c>
      <c r="T2134" s="16">
        <f t="shared" si="33"/>
        <v>41643.487175925926</v>
      </c>
    </row>
    <row r="2135" spans="1:20" ht="15" customHeight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v>1.6E-2</v>
      </c>
      <c r="G2135" t="s">
        <v>8220</v>
      </c>
      <c r="H2135" s="8">
        <v>5.333333333333333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t="s">
        <v>8337</v>
      </c>
      <c r="R2135" s="15" t="s">
        <v>8338</v>
      </c>
      <c r="S2135" s="15">
        <v>40657.290972222225</v>
      </c>
      <c r="T2135" s="16">
        <f t="shared" si="33"/>
        <v>40619.097210648149</v>
      </c>
    </row>
    <row r="2136" spans="1:20" ht="15" customHeight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v>1.7333333333333333E-2</v>
      </c>
      <c r="G2136" t="s">
        <v>8220</v>
      </c>
      <c r="H2136" s="8">
        <v>34.666666666666664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t="s">
        <v>8337</v>
      </c>
      <c r="R2136" s="15" t="s">
        <v>8338</v>
      </c>
      <c r="S2136" s="15">
        <v>41391.886469907404</v>
      </c>
      <c r="T2136" s="16">
        <f t="shared" si="33"/>
        <v>41361.886469907404</v>
      </c>
    </row>
    <row r="2137" spans="1:20" ht="15" customHeight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v>9.5600000000000004E-2</v>
      </c>
      <c r="G2137" t="s">
        <v>8220</v>
      </c>
      <c r="H2137" s="8">
        <v>21.727272727272727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t="s">
        <v>8337</v>
      </c>
      <c r="R2137" s="15" t="s">
        <v>8338</v>
      </c>
      <c r="S2137" s="15">
        <v>41186.963344907403</v>
      </c>
      <c r="T2137" s="16">
        <f t="shared" si="33"/>
        <v>41156.963344907403</v>
      </c>
    </row>
    <row r="2138" spans="1:20" ht="15" customHeight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v>5.9612499999999998E-4</v>
      </c>
      <c r="G2138" t="s">
        <v>8220</v>
      </c>
      <c r="H2138" s="8">
        <v>11.922499999999999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t="s">
        <v>8337</v>
      </c>
      <c r="R2138" s="15" t="s">
        <v>8338</v>
      </c>
      <c r="S2138" s="15">
        <v>41566.509097222224</v>
      </c>
      <c r="T2138" s="16">
        <f t="shared" si="33"/>
        <v>41536.509097222224</v>
      </c>
    </row>
    <row r="2139" spans="1:20" ht="15" customHeight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v>0.28405999999999998</v>
      </c>
      <c r="G2139" t="s">
        <v>8220</v>
      </c>
      <c r="H2139" s="8">
        <v>26.59737827715356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t="s">
        <v>8337</v>
      </c>
      <c r="R2139" s="15" t="s">
        <v>8338</v>
      </c>
      <c r="S2139" s="15">
        <v>41978.771168981482</v>
      </c>
      <c r="T2139" s="16">
        <f t="shared" si="33"/>
        <v>41948.771168981482</v>
      </c>
    </row>
    <row r="2140" spans="1:20" ht="15" customHeight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v>0.128</v>
      </c>
      <c r="G2140" t="s">
        <v>8220</v>
      </c>
      <c r="H2140" s="8">
        <v>10.666666666666666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t="s">
        <v>8337</v>
      </c>
      <c r="R2140" s="15" t="s">
        <v>8338</v>
      </c>
      <c r="S2140" s="15">
        <v>41587.054849537039</v>
      </c>
      <c r="T2140" s="16">
        <f t="shared" si="33"/>
        <v>41557.013182870374</v>
      </c>
    </row>
    <row r="2141" spans="1:20" ht="15" customHeight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v>5.4199999999999998E-2</v>
      </c>
      <c r="G2141" t="s">
        <v>8220</v>
      </c>
      <c r="H2141" s="8">
        <v>29.035714285714285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t="s">
        <v>8337</v>
      </c>
      <c r="R2141" s="15" t="s">
        <v>8338</v>
      </c>
      <c r="S2141" s="15">
        <v>42677.750092592592</v>
      </c>
      <c r="T2141" s="16">
        <f t="shared" si="33"/>
        <v>42647.750092592592</v>
      </c>
    </row>
    <row r="2142" spans="1:20" ht="15" customHeight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v>1.1199999999999999E-3</v>
      </c>
      <c r="G2142" t="s">
        <v>8220</v>
      </c>
      <c r="H2142" s="8">
        <v>50.909090909090907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t="s">
        <v>8337</v>
      </c>
      <c r="R2142" s="15" t="s">
        <v>8338</v>
      </c>
      <c r="S2142" s="15">
        <v>41285.833611111113</v>
      </c>
      <c r="T2142" s="16">
        <f t="shared" si="33"/>
        <v>41255.833611111113</v>
      </c>
    </row>
    <row r="2143" spans="1:20" ht="15" customHeight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v>0</v>
      </c>
      <c r="G2143" t="s">
        <v>8220</v>
      </c>
      <c r="H2143" s="8" t="e">
        <v>#DIV/0!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t="s">
        <v>8337</v>
      </c>
      <c r="R2143" s="15" t="s">
        <v>8338</v>
      </c>
      <c r="S2143" s="15">
        <v>41957.277303240742</v>
      </c>
      <c r="T2143" s="16">
        <f t="shared" si="33"/>
        <v>41927.235636574071</v>
      </c>
    </row>
    <row r="2144" spans="1:20" ht="15" customHeight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v>5.7238095238095241E-2</v>
      </c>
      <c r="G2144" t="s">
        <v>8220</v>
      </c>
      <c r="H2144" s="8">
        <v>50.083333333333336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t="s">
        <v>8337</v>
      </c>
      <c r="R2144" s="15" t="s">
        <v>8338</v>
      </c>
      <c r="S2144" s="15">
        <v>42368.701504629629</v>
      </c>
      <c r="T2144" s="16">
        <f t="shared" si="33"/>
        <v>42340.701504629629</v>
      </c>
    </row>
    <row r="2145" spans="1:20" ht="15" customHeight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v>0.1125</v>
      </c>
      <c r="G2145" t="s">
        <v>8220</v>
      </c>
      <c r="H2145" s="8">
        <v>45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t="s">
        <v>8337</v>
      </c>
      <c r="R2145" s="15" t="s">
        <v>8338</v>
      </c>
      <c r="S2145" s="15">
        <v>40380.791666666664</v>
      </c>
      <c r="T2145" s="16">
        <f t="shared" si="33"/>
        <v>40332.886712962965</v>
      </c>
    </row>
    <row r="2146" spans="1:20" ht="15" customHeight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v>1.7098591549295775E-2</v>
      </c>
      <c r="G2146" t="s">
        <v>8220</v>
      </c>
      <c r="H2146" s="8">
        <v>25.291666666666668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t="s">
        <v>8337</v>
      </c>
      <c r="R2146" s="15" t="s">
        <v>8338</v>
      </c>
      <c r="S2146" s="15">
        <v>41531.546759259261</v>
      </c>
      <c r="T2146" s="16">
        <f t="shared" si="33"/>
        <v>41499.546759259261</v>
      </c>
    </row>
    <row r="2147" spans="1:20" ht="15" customHeight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v>0.30433333333333334</v>
      </c>
      <c r="G2147" t="s">
        <v>8220</v>
      </c>
      <c r="H2147" s="8">
        <v>51.292134831460672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t="s">
        <v>8337</v>
      </c>
      <c r="R2147" s="15" t="s">
        <v>8338</v>
      </c>
      <c r="S2147" s="15">
        <v>41605.279097222221</v>
      </c>
      <c r="T2147" s="16">
        <f t="shared" si="33"/>
        <v>41575.237430555557</v>
      </c>
    </row>
    <row r="2148" spans="1:20" ht="15" customHeight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v>2.0000000000000001E-4</v>
      </c>
      <c r="G2148" t="s">
        <v>8220</v>
      </c>
      <c r="H2148" s="8">
        <v>1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t="s">
        <v>8337</v>
      </c>
      <c r="R2148" s="15" t="s">
        <v>8338</v>
      </c>
      <c r="S2148" s="15">
        <v>42411.679513888885</v>
      </c>
      <c r="T2148" s="16">
        <f t="shared" si="33"/>
        <v>42397.679513888885</v>
      </c>
    </row>
    <row r="2149" spans="1:20" ht="15" customHeight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v>6.9641025641025639E-3</v>
      </c>
      <c r="G2149" t="s">
        <v>8220</v>
      </c>
      <c r="H2149" s="8">
        <v>49.381818181818183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t="s">
        <v>8337</v>
      </c>
      <c r="R2149" s="15" t="s">
        <v>8338</v>
      </c>
      <c r="S2149" s="15">
        <v>41959.337361111116</v>
      </c>
      <c r="T2149" s="16">
        <f t="shared" si="33"/>
        <v>41927.295694444445</v>
      </c>
    </row>
    <row r="2150" spans="1:20" ht="15" customHeight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v>0.02</v>
      </c>
      <c r="G2150" t="s">
        <v>8220</v>
      </c>
      <c r="H2150" s="8">
        <v>1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t="s">
        <v>8337</v>
      </c>
      <c r="R2150" s="15" t="s">
        <v>8338</v>
      </c>
      <c r="S2150" s="15">
        <v>42096.691921296297</v>
      </c>
      <c r="T2150" s="16">
        <f t="shared" si="33"/>
        <v>42066.733587962968</v>
      </c>
    </row>
    <row r="2151" spans="1:20" ht="15" customHeight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v>0</v>
      </c>
      <c r="G2151" t="s">
        <v>8220</v>
      </c>
      <c r="H2151" s="8" t="e">
        <v>#DIV/0!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t="s">
        <v>8337</v>
      </c>
      <c r="R2151" s="15" t="s">
        <v>8338</v>
      </c>
      <c r="S2151" s="15">
        <v>40390</v>
      </c>
      <c r="T2151" s="16">
        <f t="shared" si="33"/>
        <v>40355.024953703702</v>
      </c>
    </row>
    <row r="2152" spans="1:20" ht="15" customHeight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v>8.0999999999999996E-3</v>
      </c>
      <c r="G2152" t="s">
        <v>8220</v>
      </c>
      <c r="H2152" s="8">
        <v>101.25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t="s">
        <v>8337</v>
      </c>
      <c r="R2152" s="15" t="s">
        <v>8338</v>
      </c>
      <c r="S2152" s="15">
        <v>42564.284710648149</v>
      </c>
      <c r="T2152" s="16">
        <f t="shared" si="33"/>
        <v>42534.284710648149</v>
      </c>
    </row>
    <row r="2153" spans="1:20" ht="15" customHeight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v>2.6222222222222224E-3</v>
      </c>
      <c r="G2153" t="s">
        <v>8220</v>
      </c>
      <c r="H2153" s="8">
        <v>19.666666666666668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t="s">
        <v>8337</v>
      </c>
      <c r="R2153" s="15" t="s">
        <v>8338</v>
      </c>
      <c r="S2153" s="15">
        <v>42550.847384259265</v>
      </c>
      <c r="T2153" s="16">
        <f t="shared" si="33"/>
        <v>42520.847384259265</v>
      </c>
    </row>
    <row r="2154" spans="1:20" ht="15" customHeight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v>1.6666666666666668E-3</v>
      </c>
      <c r="G2154" t="s">
        <v>8220</v>
      </c>
      <c r="H2154" s="8">
        <v>12.5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t="s">
        <v>8337</v>
      </c>
      <c r="R2154" s="15" t="s">
        <v>8338</v>
      </c>
      <c r="S2154" s="15">
        <v>41713.790613425925</v>
      </c>
      <c r="T2154" s="16">
        <f t="shared" si="33"/>
        <v>41683.832280092596</v>
      </c>
    </row>
    <row r="2155" spans="1:20" ht="15" customHeight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v>9.1244548809124457E-5</v>
      </c>
      <c r="G2155" t="s">
        <v>8220</v>
      </c>
      <c r="H2155" s="8">
        <v>8.5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t="s">
        <v>8337</v>
      </c>
      <c r="R2155" s="15" t="s">
        <v>8338</v>
      </c>
      <c r="S2155" s="15">
        <v>42014.332638888889</v>
      </c>
      <c r="T2155" s="16">
        <f t="shared" si="33"/>
        <v>41974.911087962959</v>
      </c>
    </row>
    <row r="2156" spans="1:20" ht="15" customHeight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v>8.0000000000000002E-3</v>
      </c>
      <c r="G2156" t="s">
        <v>8220</v>
      </c>
      <c r="H2156" s="8">
        <v>1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t="s">
        <v>8337</v>
      </c>
      <c r="R2156" s="15" t="s">
        <v>8338</v>
      </c>
      <c r="S2156" s="15">
        <v>41667.632256944446</v>
      </c>
      <c r="T2156" s="16">
        <f t="shared" si="33"/>
        <v>41647.632256944446</v>
      </c>
    </row>
    <row r="2157" spans="1:20" ht="15" customHeight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v>2.3E-2</v>
      </c>
      <c r="G2157" t="s">
        <v>8220</v>
      </c>
      <c r="H2157" s="8">
        <v>23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t="s">
        <v>8337</v>
      </c>
      <c r="R2157" s="15" t="s">
        <v>8338</v>
      </c>
      <c r="S2157" s="15">
        <v>42460.70584490741</v>
      </c>
      <c r="T2157" s="16">
        <f t="shared" si="33"/>
        <v>42430.747511574074</v>
      </c>
    </row>
    <row r="2158" spans="1:20" ht="15" customHeight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v>2.6660714285714284E-2</v>
      </c>
      <c r="G2158" t="s">
        <v>8220</v>
      </c>
      <c r="H2158" s="8">
        <v>17.987951807228917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t="s">
        <v>8337</v>
      </c>
      <c r="R2158" s="15" t="s">
        <v>8338</v>
      </c>
      <c r="S2158" s="15">
        <v>41533.85423611111</v>
      </c>
      <c r="T2158" s="16">
        <f t="shared" si="33"/>
        <v>41488.85423611111</v>
      </c>
    </row>
    <row r="2159" spans="1:20" ht="15" customHeight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v>0.28192</v>
      </c>
      <c r="G2159" t="s">
        <v>8220</v>
      </c>
      <c r="H2159" s="8">
        <v>370.94736842105266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t="s">
        <v>8337</v>
      </c>
      <c r="R2159" s="15" t="s">
        <v>8338</v>
      </c>
      <c r="S2159" s="15">
        <v>42727.332638888889</v>
      </c>
      <c r="T2159" s="16">
        <f t="shared" si="33"/>
        <v>42694.98128472222</v>
      </c>
    </row>
    <row r="2160" spans="1:20" ht="15" customHeight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v>6.5900366666666668E-2</v>
      </c>
      <c r="G2160" t="s">
        <v>8220</v>
      </c>
      <c r="H2160" s="8">
        <v>63.569485530546629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t="s">
        <v>8337</v>
      </c>
      <c r="R2160" s="15" t="s">
        <v>8338</v>
      </c>
      <c r="S2160" s="15">
        <v>41309.853865740741</v>
      </c>
      <c r="T2160" s="16">
        <f t="shared" si="33"/>
        <v>41264.853865740741</v>
      </c>
    </row>
    <row r="2161" spans="1:20" ht="15" customHeight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v>7.2222222222222219E-3</v>
      </c>
      <c r="G2161" t="s">
        <v>8220</v>
      </c>
      <c r="H2161" s="8">
        <v>13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t="s">
        <v>8337</v>
      </c>
      <c r="R2161" s="15" t="s">
        <v>8338</v>
      </c>
      <c r="S2161" s="15">
        <v>40740.731180555551</v>
      </c>
      <c r="T2161" s="16">
        <f t="shared" si="33"/>
        <v>40710.731180555551</v>
      </c>
    </row>
    <row r="2162" spans="1:20" ht="15" customHeight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v>8.5000000000000006E-3</v>
      </c>
      <c r="G2162" t="s">
        <v>8220</v>
      </c>
      <c r="H2162" s="8">
        <v>5.3125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t="s">
        <v>8337</v>
      </c>
      <c r="R2162" s="15" t="s">
        <v>8338</v>
      </c>
      <c r="S2162" s="15">
        <v>41048.711863425924</v>
      </c>
      <c r="T2162" s="16">
        <f t="shared" si="33"/>
        <v>41018.711863425924</v>
      </c>
    </row>
    <row r="2163" spans="1:20" ht="15" customHeight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v>1.1575</v>
      </c>
      <c r="G2163" t="s">
        <v>8218</v>
      </c>
      <c r="H2163" s="8">
        <v>35.615384615384613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t="s">
        <v>8329</v>
      </c>
      <c r="R2163" s="15" t="s">
        <v>8330</v>
      </c>
      <c r="S2163" s="15">
        <v>42270.852534722217</v>
      </c>
      <c r="T2163" s="16">
        <f t="shared" si="33"/>
        <v>42240.852534722217</v>
      </c>
    </row>
    <row r="2164" spans="1:20" ht="15" customHeight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v>1.1226666666666667</v>
      </c>
      <c r="G2164" t="s">
        <v>8218</v>
      </c>
      <c r="H2164" s="8">
        <v>87.103448275862064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t="s">
        <v>8329</v>
      </c>
      <c r="R2164" s="15" t="s">
        <v>8330</v>
      </c>
      <c r="S2164" s="15">
        <v>41844.766099537039</v>
      </c>
      <c r="T2164" s="16">
        <f t="shared" si="33"/>
        <v>41813.766099537039</v>
      </c>
    </row>
    <row r="2165" spans="1:20" ht="15" customHeight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v>1.3220000000000001</v>
      </c>
      <c r="G2165" t="s">
        <v>8218</v>
      </c>
      <c r="H2165" s="8">
        <v>75.11363636363636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t="s">
        <v>8329</v>
      </c>
      <c r="R2165" s="15" t="s">
        <v>8330</v>
      </c>
      <c r="S2165" s="15">
        <v>42163.159722222219</v>
      </c>
      <c r="T2165" s="16">
        <f t="shared" si="33"/>
        <v>42111.899537037039</v>
      </c>
    </row>
    <row r="2166" spans="1:20" ht="15" customHeight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v>1.0263636363636364</v>
      </c>
      <c r="G2166" t="s">
        <v>8218</v>
      </c>
      <c r="H2166" s="8">
        <v>68.01204819277109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t="s">
        <v>8329</v>
      </c>
      <c r="R2166" s="15" t="s">
        <v>8330</v>
      </c>
      <c r="S2166" s="15">
        <v>42546.165972222225</v>
      </c>
      <c r="T2166" s="16">
        <f t="shared" si="33"/>
        <v>42515.71775462963</v>
      </c>
    </row>
    <row r="2167" spans="1:20" ht="15" customHeight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v>1.3864000000000001</v>
      </c>
      <c r="G2167" t="s">
        <v>8218</v>
      </c>
      <c r="H2167" s="8">
        <v>29.623931623931625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t="s">
        <v>8329</v>
      </c>
      <c r="R2167" s="15" t="s">
        <v>8330</v>
      </c>
      <c r="S2167" s="15">
        <v>42468.625405092593</v>
      </c>
      <c r="T2167" s="16">
        <f t="shared" si="33"/>
        <v>42438.667071759264</v>
      </c>
    </row>
    <row r="2168" spans="1:20" ht="15" customHeight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v>1.466</v>
      </c>
      <c r="G2168" t="s">
        <v>8218</v>
      </c>
      <c r="H2168" s="8">
        <v>91.625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t="s">
        <v>8329</v>
      </c>
      <c r="R2168" s="15" t="s">
        <v>8330</v>
      </c>
      <c r="S2168" s="15">
        <v>41978.879837962959</v>
      </c>
      <c r="T2168" s="16">
        <f t="shared" si="33"/>
        <v>41933.838171296295</v>
      </c>
    </row>
    <row r="2169" spans="1:20" ht="15" customHeight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v>1.2</v>
      </c>
      <c r="G2169" t="s">
        <v>8218</v>
      </c>
      <c r="H2169" s="8">
        <v>22.5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t="s">
        <v>8329</v>
      </c>
      <c r="R2169" s="15" t="s">
        <v>8330</v>
      </c>
      <c r="S2169" s="15">
        <v>41167.066400462965</v>
      </c>
      <c r="T2169" s="16">
        <f t="shared" si="33"/>
        <v>41153.066400462965</v>
      </c>
    </row>
    <row r="2170" spans="1:20" ht="15" customHeight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v>1.215816111111111</v>
      </c>
      <c r="G2170" t="s">
        <v>8218</v>
      </c>
      <c r="H2170" s="8">
        <v>64.366735294117646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t="s">
        <v>8329</v>
      </c>
      <c r="R2170" s="15" t="s">
        <v>8330</v>
      </c>
      <c r="S2170" s="15">
        <v>42776.208333333328</v>
      </c>
      <c r="T2170" s="16">
        <f t="shared" si="33"/>
        <v>42745.600243055553</v>
      </c>
    </row>
    <row r="2171" spans="1:20" ht="15" customHeight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v>1</v>
      </c>
      <c r="G2171" t="s">
        <v>8218</v>
      </c>
      <c r="H2171" s="8">
        <v>21.857142857142858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t="s">
        <v>8329</v>
      </c>
      <c r="R2171" s="15" t="s">
        <v>8330</v>
      </c>
      <c r="S2171" s="15">
        <v>42796.700821759259</v>
      </c>
      <c r="T2171" s="16">
        <f t="shared" si="33"/>
        <v>42793.700821759259</v>
      </c>
    </row>
    <row r="2172" spans="1:20" ht="15" customHeight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v>1.8085714285714285</v>
      </c>
      <c r="G2172" t="s">
        <v>8218</v>
      </c>
      <c r="H2172" s="8">
        <v>33.315789473684212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t="s">
        <v>8329</v>
      </c>
      <c r="R2172" s="15" t="s">
        <v>8330</v>
      </c>
      <c r="S2172" s="15">
        <v>42238.750254629631</v>
      </c>
      <c r="T2172" s="16">
        <f t="shared" si="33"/>
        <v>42198.750254629631</v>
      </c>
    </row>
    <row r="2173" spans="1:20" ht="15" customHeight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v>1.0607500000000001</v>
      </c>
      <c r="G2173" t="s">
        <v>8218</v>
      </c>
      <c r="H2173" s="8">
        <v>90.276595744680847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t="s">
        <v>8329</v>
      </c>
      <c r="R2173" s="15" t="s">
        <v>8330</v>
      </c>
      <c r="S2173" s="15">
        <v>42177.208333333328</v>
      </c>
      <c r="T2173" s="16">
        <f t="shared" si="33"/>
        <v>42141.95711805555</v>
      </c>
    </row>
    <row r="2174" spans="1:20" ht="15" customHeight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v>1</v>
      </c>
      <c r="G2174" t="s">
        <v>8218</v>
      </c>
      <c r="H2174" s="8">
        <v>76.92307692307692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t="s">
        <v>8329</v>
      </c>
      <c r="R2174" s="15" t="s">
        <v>8330</v>
      </c>
      <c r="S2174" s="15">
        <v>42112.580092592587</v>
      </c>
      <c r="T2174" s="16">
        <f t="shared" si="33"/>
        <v>42082.580092592587</v>
      </c>
    </row>
    <row r="2175" spans="1:20" ht="15" customHeight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v>1.2692857142857144</v>
      </c>
      <c r="G2175" t="s">
        <v>8218</v>
      </c>
      <c r="H2175" s="8">
        <v>59.233333333333334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t="s">
        <v>8329</v>
      </c>
      <c r="R2175" s="15" t="s">
        <v>8330</v>
      </c>
      <c r="S2175" s="15">
        <v>41527.165972222225</v>
      </c>
      <c r="T2175" s="16">
        <f t="shared" si="33"/>
        <v>41495.692627314813</v>
      </c>
    </row>
    <row r="2176" spans="1:20" ht="15" customHeight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v>1.0297499999999999</v>
      </c>
      <c r="G2176" t="s">
        <v>8218</v>
      </c>
      <c r="H2176" s="8">
        <v>65.38095238095238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t="s">
        <v>8329</v>
      </c>
      <c r="R2176" s="15" t="s">
        <v>8330</v>
      </c>
      <c r="S2176" s="15">
        <v>42495.542905092589</v>
      </c>
      <c r="T2176" s="16">
        <f t="shared" si="33"/>
        <v>42465.542905092589</v>
      </c>
    </row>
    <row r="2177" spans="1:20" ht="15" customHeight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v>2.5</v>
      </c>
      <c r="G2177" t="s">
        <v>8218</v>
      </c>
      <c r="H2177" s="8">
        <v>67.307692307692307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t="s">
        <v>8329</v>
      </c>
      <c r="R2177" s="15" t="s">
        <v>8330</v>
      </c>
      <c r="S2177" s="15">
        <v>42572.009097222224</v>
      </c>
      <c r="T2177" s="16">
        <f t="shared" si="33"/>
        <v>42565.009097222224</v>
      </c>
    </row>
    <row r="2178" spans="1:20" ht="15" customHeight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v>1.2602</v>
      </c>
      <c r="G2178" t="s">
        <v>8218</v>
      </c>
      <c r="H2178" s="8">
        <v>88.74647887323944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t="s">
        <v>8329</v>
      </c>
      <c r="R2178" s="15" t="s">
        <v>8330</v>
      </c>
      <c r="S2178" s="15">
        <v>42126.633206018523</v>
      </c>
      <c r="T2178" s="16">
        <f t="shared" si="33"/>
        <v>42096.633206018523</v>
      </c>
    </row>
    <row r="2179" spans="1:20" ht="15" customHeight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v>1.0012000000000001</v>
      </c>
      <c r="G2179" t="s">
        <v>8218</v>
      </c>
      <c r="H2179" s="8">
        <v>65.868421052631575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t="s">
        <v>8329</v>
      </c>
      <c r="R2179" s="15" t="s">
        <v>8330</v>
      </c>
      <c r="S2179" s="15">
        <v>42527.250775462962</v>
      </c>
      <c r="T2179" s="16">
        <f t="shared" ref="T2179:T2242" si="34">(((L2179/60)/60)/24)+DATE(1970,1,1)</f>
        <v>42502.250775462962</v>
      </c>
    </row>
    <row r="2180" spans="1:20" ht="15" customHeight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v>1.3864000000000001</v>
      </c>
      <c r="G2180" t="s">
        <v>8218</v>
      </c>
      <c r="H2180" s="8">
        <v>40.349243306169967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t="s">
        <v>8329</v>
      </c>
      <c r="R2180" s="15" t="s">
        <v>8330</v>
      </c>
      <c r="S2180" s="15">
        <v>42753.63653935185</v>
      </c>
      <c r="T2180" s="16">
        <f t="shared" si="34"/>
        <v>42723.63653935185</v>
      </c>
    </row>
    <row r="2181" spans="1:20" ht="15" customHeight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v>1.6140000000000001</v>
      </c>
      <c r="G2181" t="s">
        <v>8218</v>
      </c>
      <c r="H2181" s="8">
        <v>76.857142857142861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t="s">
        <v>8329</v>
      </c>
      <c r="R2181" s="15" t="s">
        <v>8330</v>
      </c>
      <c r="S2181" s="15">
        <v>42105.171203703707</v>
      </c>
      <c r="T2181" s="16">
        <f t="shared" si="34"/>
        <v>42075.171203703707</v>
      </c>
    </row>
    <row r="2182" spans="1:20" ht="15" customHeight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v>1.071842</v>
      </c>
      <c r="G2182" t="s">
        <v>8218</v>
      </c>
      <c r="H2182" s="8">
        <v>68.707820512820518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t="s">
        <v>8329</v>
      </c>
      <c r="R2182" s="15" t="s">
        <v>8330</v>
      </c>
      <c r="S2182" s="15">
        <v>42321.711435185185</v>
      </c>
      <c r="T2182" s="16">
        <f t="shared" si="34"/>
        <v>42279.669768518521</v>
      </c>
    </row>
    <row r="2183" spans="1:20" ht="15" customHeight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v>1.5309999999999999</v>
      </c>
      <c r="G2183" t="s">
        <v>8218</v>
      </c>
      <c r="H2183" s="8">
        <v>57.773584905660378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t="s">
        <v>8337</v>
      </c>
      <c r="R2183" s="15" t="s">
        <v>8355</v>
      </c>
      <c r="S2183" s="15">
        <v>42787.005243055552</v>
      </c>
      <c r="T2183" s="16">
        <f t="shared" si="34"/>
        <v>42773.005243055552</v>
      </c>
    </row>
    <row r="2184" spans="1:20" ht="15" customHeight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v>5.2416666666666663</v>
      </c>
      <c r="G2184" t="s">
        <v>8218</v>
      </c>
      <c r="H2184" s="8">
        <v>44.171348314606739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t="s">
        <v>8337</v>
      </c>
      <c r="R2184" s="15" t="s">
        <v>8355</v>
      </c>
      <c r="S2184" s="15">
        <v>41914.900752314818</v>
      </c>
      <c r="T2184" s="16">
        <f t="shared" si="34"/>
        <v>41879.900752314818</v>
      </c>
    </row>
    <row r="2185" spans="1:20" ht="15" customHeight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v>4.8927777777777779</v>
      </c>
      <c r="G2185" t="s">
        <v>8218</v>
      </c>
      <c r="H2185" s="8">
        <v>31.566308243727597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t="s">
        <v>8337</v>
      </c>
      <c r="R2185" s="15" t="s">
        <v>8355</v>
      </c>
      <c r="S2185" s="15">
        <v>42775.208333333328</v>
      </c>
      <c r="T2185" s="16">
        <f t="shared" si="34"/>
        <v>42745.365474537044</v>
      </c>
    </row>
    <row r="2186" spans="1:20" ht="15" customHeight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v>2.8473999999999999</v>
      </c>
      <c r="G2186" t="s">
        <v>8218</v>
      </c>
      <c r="H2186" s="8">
        <v>107.04511278195488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t="s">
        <v>8337</v>
      </c>
      <c r="R2186" s="15" t="s">
        <v>8355</v>
      </c>
      <c r="S2186" s="15">
        <v>42394.666666666672</v>
      </c>
      <c r="T2186" s="16">
        <f t="shared" si="34"/>
        <v>42380.690289351856</v>
      </c>
    </row>
    <row r="2187" spans="1:20" ht="15" customHeight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v>18.569700000000001</v>
      </c>
      <c r="G2187" t="s">
        <v>8218</v>
      </c>
      <c r="H2187" s="8">
        <v>149.03451043338683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t="s">
        <v>8337</v>
      </c>
      <c r="R2187" s="15" t="s">
        <v>8355</v>
      </c>
      <c r="S2187" s="15">
        <v>41359.349988425929</v>
      </c>
      <c r="T2187" s="16">
        <f t="shared" si="34"/>
        <v>41319.349988425929</v>
      </c>
    </row>
    <row r="2188" spans="1:20" ht="15" customHeight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v>1.0967499999999999</v>
      </c>
      <c r="G2188" t="s">
        <v>8218</v>
      </c>
      <c r="H2188" s="8">
        <v>55.956632653061227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t="s">
        <v>8337</v>
      </c>
      <c r="R2188" s="15" t="s">
        <v>8355</v>
      </c>
      <c r="S2188" s="15">
        <v>42620.083333333328</v>
      </c>
      <c r="T2188" s="16">
        <f t="shared" si="34"/>
        <v>42583.615081018521</v>
      </c>
    </row>
    <row r="2189" spans="1:20" ht="15" customHeight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v>10.146425000000001</v>
      </c>
      <c r="G2189" t="s">
        <v>8218</v>
      </c>
      <c r="H2189" s="8">
        <v>56.970381807973048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t="s">
        <v>8337</v>
      </c>
      <c r="R2189" s="15" t="s">
        <v>8355</v>
      </c>
      <c r="S2189" s="15">
        <v>42097.165972222225</v>
      </c>
      <c r="T2189" s="16">
        <f t="shared" si="34"/>
        <v>42068.209097222221</v>
      </c>
    </row>
    <row r="2190" spans="1:20" ht="15" customHeight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v>4.1217692027666546</v>
      </c>
      <c r="G2190" t="s">
        <v>8218</v>
      </c>
      <c r="H2190" s="8">
        <v>44.056420233463037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t="s">
        <v>8337</v>
      </c>
      <c r="R2190" s="15" t="s">
        <v>8355</v>
      </c>
      <c r="S2190" s="15">
        <v>42668.708333333328</v>
      </c>
      <c r="T2190" s="16">
        <f t="shared" si="34"/>
        <v>42633.586122685185</v>
      </c>
    </row>
    <row r="2191" spans="1:20" ht="15" customHeight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v>5.0324999999999998</v>
      </c>
      <c r="G2191" t="s">
        <v>8218</v>
      </c>
      <c r="H2191" s="8">
        <v>68.625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t="s">
        <v>8337</v>
      </c>
      <c r="R2191" s="15" t="s">
        <v>8355</v>
      </c>
      <c r="S2191" s="15">
        <v>42481.916666666672</v>
      </c>
      <c r="T2191" s="16">
        <f t="shared" si="34"/>
        <v>42467.788194444445</v>
      </c>
    </row>
    <row r="2192" spans="1:20" ht="15" customHeight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v>1.8461052631578947</v>
      </c>
      <c r="G2192" t="s">
        <v>8218</v>
      </c>
      <c r="H2192" s="8">
        <v>65.318435754189949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t="s">
        <v>8337</v>
      </c>
      <c r="R2192" s="15" t="s">
        <v>8355</v>
      </c>
      <c r="S2192" s="15">
        <v>42452.290972222225</v>
      </c>
      <c r="T2192" s="16">
        <f t="shared" si="34"/>
        <v>42417.625046296293</v>
      </c>
    </row>
    <row r="2193" spans="1:20" ht="15" customHeight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v>1.1973333333333334</v>
      </c>
      <c r="G2193" t="s">
        <v>8218</v>
      </c>
      <c r="H2193" s="8">
        <v>35.92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t="s">
        <v>8337</v>
      </c>
      <c r="R2193" s="15" t="s">
        <v>8355</v>
      </c>
      <c r="S2193" s="15">
        <v>42780.833645833336</v>
      </c>
      <c r="T2193" s="16">
        <f t="shared" si="34"/>
        <v>42768.833645833336</v>
      </c>
    </row>
    <row r="2194" spans="1:20" ht="15" customHeight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v>10.812401666666668</v>
      </c>
      <c r="G2194" t="s">
        <v>8218</v>
      </c>
      <c r="H2194" s="8">
        <v>40.070667078443485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t="s">
        <v>8337</v>
      </c>
      <c r="R2194" s="15" t="s">
        <v>8355</v>
      </c>
      <c r="S2194" s="15">
        <v>42719.958333333328</v>
      </c>
      <c r="T2194" s="16">
        <f t="shared" si="34"/>
        <v>42691.8512037037</v>
      </c>
    </row>
    <row r="2195" spans="1:20" ht="15" customHeight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v>4.5237333333333334</v>
      </c>
      <c r="G2195" t="s">
        <v>8218</v>
      </c>
      <c r="H2195" s="8">
        <v>75.647714604236342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t="s">
        <v>8337</v>
      </c>
      <c r="R2195" s="15" t="s">
        <v>8355</v>
      </c>
      <c r="S2195" s="15">
        <v>42695.207638888889</v>
      </c>
      <c r="T2195" s="16">
        <f t="shared" si="34"/>
        <v>42664.405925925923</v>
      </c>
    </row>
    <row r="2196" spans="1:20" ht="15" customHeight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v>5.3737000000000004</v>
      </c>
      <c r="G2196" t="s">
        <v>8218</v>
      </c>
      <c r="H2196" s="8">
        <v>61.203872437357631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t="s">
        <v>8337</v>
      </c>
      <c r="R2196" s="15" t="s">
        <v>8355</v>
      </c>
      <c r="S2196" s="15">
        <v>42455.716319444444</v>
      </c>
      <c r="T2196" s="16">
        <f t="shared" si="34"/>
        <v>42425.757986111115</v>
      </c>
    </row>
    <row r="2197" spans="1:20" ht="15" customHeight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v>1.2032608695652174</v>
      </c>
      <c r="G2197" t="s">
        <v>8218</v>
      </c>
      <c r="H2197" s="8">
        <v>48.130434782608695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t="s">
        <v>8337</v>
      </c>
      <c r="R2197" s="15" t="s">
        <v>8355</v>
      </c>
      <c r="S2197" s="15">
        <v>42227.771990740745</v>
      </c>
      <c r="T2197" s="16">
        <f t="shared" si="34"/>
        <v>42197.771990740745</v>
      </c>
    </row>
    <row r="2198" spans="1:20" ht="15" customHeight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v>1.1383571428571428</v>
      </c>
      <c r="G2198" t="s">
        <v>8218</v>
      </c>
      <c r="H2198" s="8">
        <v>68.106837606837601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t="s">
        <v>8337</v>
      </c>
      <c r="R2198" s="15" t="s">
        <v>8355</v>
      </c>
      <c r="S2198" s="15">
        <v>42706.291666666672</v>
      </c>
      <c r="T2198" s="16">
        <f t="shared" si="34"/>
        <v>42675.487291666665</v>
      </c>
    </row>
    <row r="2199" spans="1:20" ht="15" customHeight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v>9.5103109999999997</v>
      </c>
      <c r="G2199" t="s">
        <v>8218</v>
      </c>
      <c r="H2199" s="8">
        <v>65.891300230946882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t="s">
        <v>8337</v>
      </c>
      <c r="R2199" s="15" t="s">
        <v>8355</v>
      </c>
      <c r="S2199" s="15">
        <v>42063.584016203706</v>
      </c>
      <c r="T2199" s="16">
        <f t="shared" si="34"/>
        <v>42033.584016203706</v>
      </c>
    </row>
    <row r="2200" spans="1:20" ht="15" customHeight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v>1.3289249999999999</v>
      </c>
      <c r="G2200" t="s">
        <v>8218</v>
      </c>
      <c r="H2200" s="8">
        <v>81.654377880184327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t="s">
        <v>8337</v>
      </c>
      <c r="R2200" s="15" t="s">
        <v>8355</v>
      </c>
      <c r="S2200" s="15">
        <v>42322.555555555555</v>
      </c>
      <c r="T2200" s="16">
        <f t="shared" si="34"/>
        <v>42292.513888888891</v>
      </c>
    </row>
    <row r="2201" spans="1:20" ht="15" customHeight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v>1.4697777777777778</v>
      </c>
      <c r="G2201" t="s">
        <v>8218</v>
      </c>
      <c r="H2201" s="8">
        <v>52.701195219123505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t="s">
        <v>8337</v>
      </c>
      <c r="R2201" s="15" t="s">
        <v>8355</v>
      </c>
      <c r="S2201" s="15">
        <v>42292.416643518518</v>
      </c>
      <c r="T2201" s="16">
        <f t="shared" si="34"/>
        <v>42262.416643518518</v>
      </c>
    </row>
    <row r="2202" spans="1:20" ht="15" customHeight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v>5.4215</v>
      </c>
      <c r="G2202" t="s">
        <v>8218</v>
      </c>
      <c r="H2202" s="8">
        <v>41.228136882129277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t="s">
        <v>8337</v>
      </c>
      <c r="R2202" s="15" t="s">
        <v>8355</v>
      </c>
      <c r="S2202" s="15">
        <v>42191.125</v>
      </c>
      <c r="T2202" s="16">
        <f t="shared" si="34"/>
        <v>42163.625787037032</v>
      </c>
    </row>
    <row r="2203" spans="1:20" ht="15" customHeight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v>3.8271818181818182</v>
      </c>
      <c r="G2203" t="s">
        <v>8218</v>
      </c>
      <c r="H2203" s="8">
        <v>15.035357142857142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t="s">
        <v>8329</v>
      </c>
      <c r="R2203" s="15" t="s">
        <v>8334</v>
      </c>
      <c r="S2203" s="15">
        <v>41290.846817129634</v>
      </c>
      <c r="T2203" s="16">
        <f t="shared" si="34"/>
        <v>41276.846817129634</v>
      </c>
    </row>
    <row r="2204" spans="1:20" ht="15" customHeight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v>7.0418124999999998</v>
      </c>
      <c r="G2204" t="s">
        <v>8218</v>
      </c>
      <c r="H2204" s="8">
        <v>39.066920943134534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t="s">
        <v>8329</v>
      </c>
      <c r="R2204" s="15" t="s">
        <v>8334</v>
      </c>
      <c r="S2204" s="15">
        <v>41214.849166666667</v>
      </c>
      <c r="T2204" s="16">
        <f t="shared" si="34"/>
        <v>41184.849166666667</v>
      </c>
    </row>
    <row r="2205" spans="1:20" ht="15" customHeight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v>1.0954999999999999</v>
      </c>
      <c r="G2205" t="s">
        <v>8218</v>
      </c>
      <c r="H2205" s="8">
        <v>43.82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t="s">
        <v>8329</v>
      </c>
      <c r="R2205" s="15" t="s">
        <v>8334</v>
      </c>
      <c r="S2205" s="15">
        <v>42271.85974537037</v>
      </c>
      <c r="T2205" s="16">
        <f t="shared" si="34"/>
        <v>42241.85974537037</v>
      </c>
    </row>
    <row r="2206" spans="1:20" ht="15" customHeight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v>1.3286666666666667</v>
      </c>
      <c r="G2206" t="s">
        <v>8218</v>
      </c>
      <c r="H2206" s="8">
        <v>27.301369863013697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t="s">
        <v>8329</v>
      </c>
      <c r="R2206" s="15" t="s">
        <v>8334</v>
      </c>
      <c r="S2206" s="15">
        <v>41342.311562499999</v>
      </c>
      <c r="T2206" s="16">
        <f t="shared" si="34"/>
        <v>41312.311562499999</v>
      </c>
    </row>
    <row r="2207" spans="1:20" ht="15" customHeight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v>1.52</v>
      </c>
      <c r="G2207" t="s">
        <v>8218</v>
      </c>
      <c r="H2207" s="8">
        <v>42.222222222222221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t="s">
        <v>8329</v>
      </c>
      <c r="R2207" s="15" t="s">
        <v>8334</v>
      </c>
      <c r="S2207" s="15">
        <v>41061.82163194444</v>
      </c>
      <c r="T2207" s="16">
        <f t="shared" si="34"/>
        <v>41031.82163194444</v>
      </c>
    </row>
    <row r="2208" spans="1:20" ht="15" customHeight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v>1.0272727272727273</v>
      </c>
      <c r="G2208" t="s">
        <v>8218</v>
      </c>
      <c r="H2208" s="8">
        <v>33.235294117647058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t="s">
        <v>8329</v>
      </c>
      <c r="R2208" s="15" t="s">
        <v>8334</v>
      </c>
      <c r="S2208" s="15">
        <v>41015.257222222222</v>
      </c>
      <c r="T2208" s="16">
        <f t="shared" si="34"/>
        <v>40997.257222222222</v>
      </c>
    </row>
    <row r="2209" spans="1:20" ht="15" customHeight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v>1</v>
      </c>
      <c r="G2209" t="s">
        <v>8218</v>
      </c>
      <c r="H2209" s="8">
        <v>285.71428571428572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t="s">
        <v>8329</v>
      </c>
      <c r="R2209" s="15" t="s">
        <v>8334</v>
      </c>
      <c r="S2209" s="15">
        <v>41594.235798611109</v>
      </c>
      <c r="T2209" s="16">
        <f t="shared" si="34"/>
        <v>41564.194131944445</v>
      </c>
    </row>
    <row r="2210" spans="1:20" ht="15" customHeight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v>1.016</v>
      </c>
      <c r="G2210" t="s">
        <v>8218</v>
      </c>
      <c r="H2210" s="8">
        <v>42.333333333333336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t="s">
        <v>8329</v>
      </c>
      <c r="R2210" s="15" t="s">
        <v>8334</v>
      </c>
      <c r="S2210" s="15">
        <v>41006.166666666664</v>
      </c>
      <c r="T2210" s="16">
        <f t="shared" si="34"/>
        <v>40946.882245370369</v>
      </c>
    </row>
    <row r="2211" spans="1:20" ht="15" customHeight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v>1.508</v>
      </c>
      <c r="G2211" t="s">
        <v>8218</v>
      </c>
      <c r="H2211" s="8">
        <v>50.266666666666666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t="s">
        <v>8329</v>
      </c>
      <c r="R2211" s="15" t="s">
        <v>8334</v>
      </c>
      <c r="S2211" s="15">
        <v>41743.958333333336</v>
      </c>
      <c r="T2211" s="16">
        <f t="shared" si="34"/>
        <v>41732.479675925926</v>
      </c>
    </row>
    <row r="2212" spans="1:20" ht="15" customHeight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v>1.11425</v>
      </c>
      <c r="G2212" t="s">
        <v>8218</v>
      </c>
      <c r="H2212" s="8">
        <v>61.902777777777779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t="s">
        <v>8329</v>
      </c>
      <c r="R2212" s="15" t="s">
        <v>8334</v>
      </c>
      <c r="S2212" s="15">
        <v>41013.73333333333</v>
      </c>
      <c r="T2212" s="16">
        <f t="shared" si="34"/>
        <v>40956.066087962965</v>
      </c>
    </row>
    <row r="2213" spans="1:20" ht="15" customHeight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v>1.956</v>
      </c>
      <c r="G2213" t="s">
        <v>8218</v>
      </c>
      <c r="H2213" s="8">
        <v>40.75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t="s">
        <v>8329</v>
      </c>
      <c r="R2213" s="15" t="s">
        <v>8334</v>
      </c>
      <c r="S2213" s="15">
        <v>41739.290972222225</v>
      </c>
      <c r="T2213" s="16">
        <f t="shared" si="34"/>
        <v>41716.785011574073</v>
      </c>
    </row>
    <row r="2214" spans="1:20" ht="15" customHeight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v>1.1438333333333333</v>
      </c>
      <c r="G2214" t="s">
        <v>8218</v>
      </c>
      <c r="H2214" s="8">
        <v>55.796747967479675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t="s">
        <v>8329</v>
      </c>
      <c r="R2214" s="15" t="s">
        <v>8334</v>
      </c>
      <c r="S2214" s="15">
        <v>41582.041666666664</v>
      </c>
      <c r="T2214" s="16">
        <f t="shared" si="34"/>
        <v>41548.747418981482</v>
      </c>
    </row>
    <row r="2215" spans="1:20" ht="15" customHeight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v>2</v>
      </c>
      <c r="G2215" t="s">
        <v>8218</v>
      </c>
      <c r="H2215" s="8">
        <v>10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t="s">
        <v>8329</v>
      </c>
      <c r="R2215" s="15" t="s">
        <v>8334</v>
      </c>
      <c r="S2215" s="15">
        <v>42139.826145833329</v>
      </c>
      <c r="T2215" s="16">
        <f t="shared" si="34"/>
        <v>42109.826145833329</v>
      </c>
    </row>
    <row r="2216" spans="1:20" ht="15" customHeight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v>2.9250166666666666</v>
      </c>
      <c r="G2216" t="s">
        <v>8218</v>
      </c>
      <c r="H2216" s="8">
        <v>73.125416666666666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t="s">
        <v>8329</v>
      </c>
      <c r="R2216" s="15" t="s">
        <v>8334</v>
      </c>
      <c r="S2216" s="15">
        <v>41676.792222222226</v>
      </c>
      <c r="T2216" s="16">
        <f t="shared" si="34"/>
        <v>41646.792222222226</v>
      </c>
    </row>
    <row r="2217" spans="1:20" ht="15" customHeight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v>1.5636363636363637</v>
      </c>
      <c r="G2217" t="s">
        <v>8218</v>
      </c>
      <c r="H2217" s="8">
        <v>26.060606060606062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t="s">
        <v>8329</v>
      </c>
      <c r="R2217" s="15" t="s">
        <v>8334</v>
      </c>
      <c r="S2217" s="15">
        <v>40981.290972222225</v>
      </c>
      <c r="T2217" s="16">
        <f t="shared" si="34"/>
        <v>40958.717268518521</v>
      </c>
    </row>
    <row r="2218" spans="1:20" ht="15" customHeight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v>1.0566666666666666</v>
      </c>
      <c r="G2218" t="s">
        <v>8218</v>
      </c>
      <c r="H2218" s="8">
        <v>22.642857142857142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t="s">
        <v>8329</v>
      </c>
      <c r="R2218" s="15" t="s">
        <v>8334</v>
      </c>
      <c r="S2218" s="15">
        <v>42208.751678240747</v>
      </c>
      <c r="T2218" s="16">
        <f t="shared" si="34"/>
        <v>42194.751678240747</v>
      </c>
    </row>
    <row r="2219" spans="1:20" ht="15" customHeight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v>1.0119047619047619</v>
      </c>
      <c r="G2219" t="s">
        <v>8218</v>
      </c>
      <c r="H2219" s="8">
        <v>47.222222222222221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t="s">
        <v>8329</v>
      </c>
      <c r="R2219" s="15" t="s">
        <v>8334</v>
      </c>
      <c r="S2219" s="15">
        <v>42310.333333333328</v>
      </c>
      <c r="T2219" s="16">
        <f t="shared" si="34"/>
        <v>42299.776770833334</v>
      </c>
    </row>
    <row r="2220" spans="1:20" ht="15" customHeight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v>1.2283299999999999</v>
      </c>
      <c r="G2220" t="s">
        <v>8218</v>
      </c>
      <c r="H2220" s="8">
        <v>32.324473684210524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t="s">
        <v>8329</v>
      </c>
      <c r="R2220" s="15" t="s">
        <v>8334</v>
      </c>
      <c r="S2220" s="15">
        <v>41150</v>
      </c>
      <c r="T2220" s="16">
        <f t="shared" si="34"/>
        <v>41127.812303240738</v>
      </c>
    </row>
    <row r="2221" spans="1:20" ht="15" customHeight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v>1.0149999999999999</v>
      </c>
      <c r="G2221" t="s">
        <v>8218</v>
      </c>
      <c r="H2221" s="8">
        <v>53.421052631578945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t="s">
        <v>8329</v>
      </c>
      <c r="R2221" s="15" t="s">
        <v>8334</v>
      </c>
      <c r="S2221" s="15">
        <v>42235.718888888892</v>
      </c>
      <c r="T2221" s="16">
        <f t="shared" si="34"/>
        <v>42205.718888888892</v>
      </c>
    </row>
    <row r="2222" spans="1:20" ht="15" customHeight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v>1.0114285714285713</v>
      </c>
      <c r="G2222" t="s">
        <v>8218</v>
      </c>
      <c r="H2222" s="8">
        <v>51.304347826086953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t="s">
        <v>8329</v>
      </c>
      <c r="R2222" s="15" t="s">
        <v>8334</v>
      </c>
      <c r="S2222" s="15">
        <v>41482.060601851852</v>
      </c>
      <c r="T2222" s="16">
        <f t="shared" si="34"/>
        <v>41452.060601851852</v>
      </c>
    </row>
    <row r="2223" spans="1:20" ht="15" customHeight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v>1.0811999999999999</v>
      </c>
      <c r="G2223" t="s">
        <v>8218</v>
      </c>
      <c r="H2223" s="8">
        <v>37.197247706422019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t="s">
        <v>8337</v>
      </c>
      <c r="R2223" s="15" t="s">
        <v>8355</v>
      </c>
      <c r="S2223" s="15">
        <v>42483</v>
      </c>
      <c r="T2223" s="16">
        <f t="shared" si="34"/>
        <v>42452.666770833333</v>
      </c>
    </row>
    <row r="2224" spans="1:20" ht="15" customHeight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v>1.6259999999999999</v>
      </c>
      <c r="G2224" t="s">
        <v>8218</v>
      </c>
      <c r="H2224" s="8">
        <v>27.1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t="s">
        <v>8337</v>
      </c>
      <c r="R2224" s="15" t="s">
        <v>8355</v>
      </c>
      <c r="S2224" s="15">
        <v>40936.787581018521</v>
      </c>
      <c r="T2224" s="16">
        <f t="shared" si="34"/>
        <v>40906.787581018521</v>
      </c>
    </row>
    <row r="2225" spans="1:20" ht="15" customHeight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v>1.0580000000000001</v>
      </c>
      <c r="G2225" t="s">
        <v>8218</v>
      </c>
      <c r="H2225" s="8">
        <v>206.31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t="s">
        <v>8337</v>
      </c>
      <c r="R2225" s="15" t="s">
        <v>8355</v>
      </c>
      <c r="S2225" s="15">
        <v>42182.640833333338</v>
      </c>
      <c r="T2225" s="16">
        <f t="shared" si="34"/>
        <v>42152.640833333338</v>
      </c>
    </row>
    <row r="2226" spans="1:20" ht="15" customHeight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v>2.4315000000000002</v>
      </c>
      <c r="G2226" t="s">
        <v>8218</v>
      </c>
      <c r="H2226" s="8">
        <v>82.145270270270274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t="s">
        <v>8337</v>
      </c>
      <c r="R2226" s="15" t="s">
        <v>8355</v>
      </c>
      <c r="S2226" s="15">
        <v>42672.791666666672</v>
      </c>
      <c r="T2226" s="16">
        <f t="shared" si="34"/>
        <v>42644.667534722219</v>
      </c>
    </row>
    <row r="2227" spans="1:20" ht="15" customHeight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v>9.4483338095238096</v>
      </c>
      <c r="G2227" t="s">
        <v>8218</v>
      </c>
      <c r="H2227" s="8">
        <v>164.79651993355483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t="s">
        <v>8337</v>
      </c>
      <c r="R2227" s="15" t="s">
        <v>8355</v>
      </c>
      <c r="S2227" s="15">
        <v>41903.79184027778</v>
      </c>
      <c r="T2227" s="16">
        <f t="shared" si="34"/>
        <v>41873.79184027778</v>
      </c>
    </row>
    <row r="2228" spans="1:20" ht="15" customHeight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v>1.0846283333333333</v>
      </c>
      <c r="G2228" t="s">
        <v>8218</v>
      </c>
      <c r="H2228" s="8">
        <v>60.820280373831778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t="s">
        <v>8337</v>
      </c>
      <c r="R2228" s="15" t="s">
        <v>8355</v>
      </c>
      <c r="S2228" s="15">
        <v>42412.207638888889</v>
      </c>
      <c r="T2228" s="16">
        <f t="shared" si="34"/>
        <v>42381.79886574074</v>
      </c>
    </row>
    <row r="2229" spans="1:20" ht="15" customHeight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v>1.5737692307692308</v>
      </c>
      <c r="G2229" t="s">
        <v>8218</v>
      </c>
      <c r="H2229" s="8">
        <v>67.970099667774093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t="s">
        <v>8337</v>
      </c>
      <c r="R2229" s="15" t="s">
        <v>8355</v>
      </c>
      <c r="S2229" s="15">
        <v>41591.849016203705</v>
      </c>
      <c r="T2229" s="16">
        <f t="shared" si="34"/>
        <v>41561.807349537034</v>
      </c>
    </row>
    <row r="2230" spans="1:20" ht="15" customHeight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v>11.744899999999999</v>
      </c>
      <c r="G2230" t="s">
        <v>8218</v>
      </c>
      <c r="H2230" s="8">
        <v>81.561805555555551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t="s">
        <v>8337</v>
      </c>
      <c r="R2230" s="15" t="s">
        <v>8355</v>
      </c>
      <c r="S2230" s="15">
        <v>42232.278194444443</v>
      </c>
      <c r="T2230" s="16">
        <f t="shared" si="34"/>
        <v>42202.278194444443</v>
      </c>
    </row>
    <row r="2231" spans="1:20" ht="15" customHeight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v>1.7104755366949576</v>
      </c>
      <c r="G2231" t="s">
        <v>8218</v>
      </c>
      <c r="H2231" s="8">
        <v>25.42547309833024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t="s">
        <v>8337</v>
      </c>
      <c r="R2231" s="15" t="s">
        <v>8355</v>
      </c>
      <c r="S2231" s="15">
        <v>41520.166666666664</v>
      </c>
      <c r="T2231" s="16">
        <f t="shared" si="34"/>
        <v>41484.664247685185</v>
      </c>
    </row>
    <row r="2232" spans="1:20" ht="15" customHeight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v>1.2595294117647058</v>
      </c>
      <c r="G2232" t="s">
        <v>8218</v>
      </c>
      <c r="H2232" s="8">
        <v>21.497991967871485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t="s">
        <v>8337</v>
      </c>
      <c r="R2232" s="15" t="s">
        <v>8355</v>
      </c>
      <c r="S2232" s="15">
        <v>41754.881099537037</v>
      </c>
      <c r="T2232" s="16">
        <f t="shared" si="34"/>
        <v>41724.881099537037</v>
      </c>
    </row>
    <row r="2233" spans="1:20" ht="15" customHeight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v>12.121296000000001</v>
      </c>
      <c r="G2233" t="s">
        <v>8218</v>
      </c>
      <c r="H2233" s="8">
        <v>27.226630727762803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t="s">
        <v>8337</v>
      </c>
      <c r="R2233" s="15" t="s">
        <v>8355</v>
      </c>
      <c r="S2233" s="15">
        <v>41450.208333333336</v>
      </c>
      <c r="T2233" s="16">
        <f t="shared" si="34"/>
        <v>41423.910891203705</v>
      </c>
    </row>
    <row r="2234" spans="1:20" ht="15" customHeight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v>4.9580000000000002</v>
      </c>
      <c r="G2234" t="s">
        <v>8218</v>
      </c>
      <c r="H2234" s="8">
        <v>25.091093117408906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t="s">
        <v>8337</v>
      </c>
      <c r="R2234" s="15" t="s">
        <v>8355</v>
      </c>
      <c r="S2234" s="15">
        <v>41839.125</v>
      </c>
      <c r="T2234" s="16">
        <f t="shared" si="34"/>
        <v>41806.794074074074</v>
      </c>
    </row>
    <row r="2235" spans="1:20" ht="15" customHeight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v>3.3203999999999998</v>
      </c>
      <c r="G2235" t="s">
        <v>8218</v>
      </c>
      <c r="H2235" s="8">
        <v>21.230179028132991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t="s">
        <v>8337</v>
      </c>
      <c r="R2235" s="15" t="s">
        <v>8355</v>
      </c>
      <c r="S2235" s="15">
        <v>42352</v>
      </c>
      <c r="T2235" s="16">
        <f t="shared" si="34"/>
        <v>42331.378923611104</v>
      </c>
    </row>
    <row r="2236" spans="1:20" ht="15" customHeight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v>11.65</v>
      </c>
      <c r="G2236" t="s">
        <v>8218</v>
      </c>
      <c r="H2236" s="8">
        <v>41.607142857142854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t="s">
        <v>8337</v>
      </c>
      <c r="R2236" s="15" t="s">
        <v>8355</v>
      </c>
      <c r="S2236" s="15">
        <v>42740.824618055558</v>
      </c>
      <c r="T2236" s="16">
        <f t="shared" si="34"/>
        <v>42710.824618055558</v>
      </c>
    </row>
    <row r="2237" spans="1:20" ht="15" customHeight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v>1.5331538461538461</v>
      </c>
      <c r="G2237" t="s">
        <v>8218</v>
      </c>
      <c r="H2237" s="8">
        <v>135.58503401360545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t="s">
        <v>8337</v>
      </c>
      <c r="R2237" s="15" t="s">
        <v>8355</v>
      </c>
      <c r="S2237" s="15">
        <v>42091.980451388896</v>
      </c>
      <c r="T2237" s="16">
        <f t="shared" si="34"/>
        <v>42062.022118055553</v>
      </c>
    </row>
    <row r="2238" spans="1:20" ht="15" customHeight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v>5.3710714285714287</v>
      </c>
      <c r="G2238" t="s">
        <v>8218</v>
      </c>
      <c r="H2238" s="8">
        <v>22.116176470588236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t="s">
        <v>8337</v>
      </c>
      <c r="R2238" s="15" t="s">
        <v>8355</v>
      </c>
      <c r="S2238" s="15">
        <v>42401.617164351846</v>
      </c>
      <c r="T2238" s="16">
        <f t="shared" si="34"/>
        <v>42371.617164351846</v>
      </c>
    </row>
    <row r="2239" spans="1:20" ht="15" customHeight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v>3.5292777777777777</v>
      </c>
      <c r="G2239" t="s">
        <v>8218</v>
      </c>
      <c r="H2239" s="8">
        <v>64.625635808748726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t="s">
        <v>8337</v>
      </c>
      <c r="R2239" s="15" t="s">
        <v>8355</v>
      </c>
      <c r="S2239" s="15">
        <v>41955.332638888889</v>
      </c>
      <c r="T2239" s="16">
        <f t="shared" si="34"/>
        <v>41915.003275462965</v>
      </c>
    </row>
    <row r="2240" spans="1:20" ht="15" customHeight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v>1.3740000000000001</v>
      </c>
      <c r="G2240" t="s">
        <v>8218</v>
      </c>
      <c r="H2240" s="8">
        <v>69.569620253164558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t="s">
        <v>8337</v>
      </c>
      <c r="R2240" s="15" t="s">
        <v>8355</v>
      </c>
      <c r="S2240" s="15">
        <v>42804.621712962966</v>
      </c>
      <c r="T2240" s="16">
        <f t="shared" si="34"/>
        <v>42774.621712962966</v>
      </c>
    </row>
    <row r="2241" spans="1:20" ht="15" customHeight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v>1.2802667999999999</v>
      </c>
      <c r="G2241" t="s">
        <v>8218</v>
      </c>
      <c r="H2241" s="8">
        <v>75.133028169014082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t="s">
        <v>8337</v>
      </c>
      <c r="R2241" s="15" t="s">
        <v>8355</v>
      </c>
      <c r="S2241" s="15">
        <v>41609.168055555558</v>
      </c>
      <c r="T2241" s="16">
        <f t="shared" si="34"/>
        <v>41572.958495370374</v>
      </c>
    </row>
    <row r="2242" spans="1:20" ht="15" customHeight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v>2.7067999999999999</v>
      </c>
      <c r="G2242" t="s">
        <v>8218</v>
      </c>
      <c r="H2242" s="8">
        <v>140.97916666666666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t="s">
        <v>8337</v>
      </c>
      <c r="R2242" s="15" t="s">
        <v>8355</v>
      </c>
      <c r="S2242" s="15">
        <v>42482.825740740736</v>
      </c>
      <c r="T2242" s="16">
        <f t="shared" si="34"/>
        <v>42452.825740740736</v>
      </c>
    </row>
    <row r="2243" spans="1:20" ht="15" customHeight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v>8.0640000000000001</v>
      </c>
      <c r="G2243" t="s">
        <v>8218</v>
      </c>
      <c r="H2243" s="8">
        <v>49.472392638036808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t="s">
        <v>8337</v>
      </c>
      <c r="R2243" s="15" t="s">
        <v>8355</v>
      </c>
      <c r="S2243" s="15">
        <v>42796.827546296292</v>
      </c>
      <c r="T2243" s="16">
        <f t="shared" ref="T2243:T2306" si="35">(((L2243/60)/60)/24)+DATE(1970,1,1)</f>
        <v>42766.827546296292</v>
      </c>
    </row>
    <row r="2244" spans="1:20" ht="15" customHeight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v>13.600976000000001</v>
      </c>
      <c r="G2244" t="s">
        <v>8218</v>
      </c>
      <c r="H2244" s="8">
        <v>53.865251485148519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t="s">
        <v>8337</v>
      </c>
      <c r="R2244" s="15" t="s">
        <v>8355</v>
      </c>
      <c r="S2244" s="15">
        <v>41605.126388888886</v>
      </c>
      <c r="T2244" s="16">
        <f t="shared" si="35"/>
        <v>41569.575613425928</v>
      </c>
    </row>
    <row r="2245" spans="1:20" ht="15" customHeight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v>9302.5</v>
      </c>
      <c r="G2245" t="s">
        <v>8218</v>
      </c>
      <c r="H2245" s="8">
        <v>4.5712530712530715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t="s">
        <v>8337</v>
      </c>
      <c r="R2245" s="15" t="s">
        <v>8355</v>
      </c>
      <c r="S2245" s="15">
        <v>42807.125</v>
      </c>
      <c r="T2245" s="16">
        <f t="shared" si="35"/>
        <v>42800.751041666663</v>
      </c>
    </row>
    <row r="2246" spans="1:20" ht="15" customHeight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v>3.7702</v>
      </c>
      <c r="G2246" t="s">
        <v>8218</v>
      </c>
      <c r="H2246" s="8">
        <v>65.00344827586207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t="s">
        <v>8337</v>
      </c>
      <c r="R2246" s="15" t="s">
        <v>8355</v>
      </c>
      <c r="S2246" s="15">
        <v>42659.854166666672</v>
      </c>
      <c r="T2246" s="16">
        <f t="shared" si="35"/>
        <v>42647.818819444445</v>
      </c>
    </row>
    <row r="2247" spans="1:20" ht="15" customHeight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v>26.47025</v>
      </c>
      <c r="G2247" t="s">
        <v>8218</v>
      </c>
      <c r="H2247" s="8">
        <v>53.475252525252522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t="s">
        <v>8337</v>
      </c>
      <c r="R2247" s="15" t="s">
        <v>8355</v>
      </c>
      <c r="S2247" s="15">
        <v>41691.75</v>
      </c>
      <c r="T2247" s="16">
        <f t="shared" si="35"/>
        <v>41660.708530092597</v>
      </c>
    </row>
    <row r="2248" spans="1:20" ht="15" customHeight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v>1.0012000000000001</v>
      </c>
      <c r="G2248" t="s">
        <v>8218</v>
      </c>
      <c r="H2248" s="8">
        <v>43.912280701754383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t="s">
        <v>8337</v>
      </c>
      <c r="R2248" s="15" t="s">
        <v>8355</v>
      </c>
      <c r="S2248" s="15">
        <v>42251.79178240741</v>
      </c>
      <c r="T2248" s="16">
        <f t="shared" si="35"/>
        <v>42221.79178240741</v>
      </c>
    </row>
    <row r="2249" spans="1:20" ht="15" customHeight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v>1.0445405405405406</v>
      </c>
      <c r="G2249" t="s">
        <v>8218</v>
      </c>
      <c r="H2249" s="8">
        <v>50.852631578947367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t="s">
        <v>8337</v>
      </c>
      <c r="R2249" s="15" t="s">
        <v>8355</v>
      </c>
      <c r="S2249" s="15">
        <v>42214.666261574079</v>
      </c>
      <c r="T2249" s="16">
        <f t="shared" si="35"/>
        <v>42200.666261574079</v>
      </c>
    </row>
    <row r="2250" spans="1:20" ht="15" customHeight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v>1.0721428571428571</v>
      </c>
      <c r="G2250" t="s">
        <v>8218</v>
      </c>
      <c r="H2250" s="8">
        <v>58.6328125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t="s">
        <v>8337</v>
      </c>
      <c r="R2250" s="15" t="s">
        <v>8355</v>
      </c>
      <c r="S2250" s="15">
        <v>42718.875902777778</v>
      </c>
      <c r="T2250" s="16">
        <f t="shared" si="35"/>
        <v>42688.875902777778</v>
      </c>
    </row>
    <row r="2251" spans="1:20" ht="15" customHeight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v>1.6877142857142857</v>
      </c>
      <c r="G2251" t="s">
        <v>8218</v>
      </c>
      <c r="H2251" s="8">
        <v>32.81666666666667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t="s">
        <v>8337</v>
      </c>
      <c r="R2251" s="15" t="s">
        <v>8355</v>
      </c>
      <c r="S2251" s="15">
        <v>41366.661631944444</v>
      </c>
      <c r="T2251" s="16">
        <f t="shared" si="35"/>
        <v>41336.703298611108</v>
      </c>
    </row>
    <row r="2252" spans="1:20" ht="15" customHeight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v>9.7511200000000002</v>
      </c>
      <c r="G2252" t="s">
        <v>8218</v>
      </c>
      <c r="H2252" s="8">
        <v>426.93169877408059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t="s">
        <v>8337</v>
      </c>
      <c r="R2252" s="15" t="s">
        <v>8355</v>
      </c>
      <c r="S2252" s="15">
        <v>42707.0471412037</v>
      </c>
      <c r="T2252" s="16">
        <f t="shared" si="35"/>
        <v>42677.005474537036</v>
      </c>
    </row>
    <row r="2253" spans="1:20" ht="15" customHeight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v>1.3444929411764706</v>
      </c>
      <c r="G2253" t="s">
        <v>8218</v>
      </c>
      <c r="H2253" s="8">
        <v>23.808729166666669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t="s">
        <v>8337</v>
      </c>
      <c r="R2253" s="15" t="s">
        <v>8355</v>
      </c>
      <c r="S2253" s="15">
        <v>41867.34579861111</v>
      </c>
      <c r="T2253" s="16">
        <f t="shared" si="35"/>
        <v>41846.34579861111</v>
      </c>
    </row>
    <row r="2254" spans="1:20" ht="15" customHeight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v>2.722777777777778</v>
      </c>
      <c r="G2254" t="s">
        <v>8218</v>
      </c>
      <c r="H2254" s="8">
        <v>98.413654618473899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t="s">
        <v>8337</v>
      </c>
      <c r="R2254" s="15" t="s">
        <v>8355</v>
      </c>
      <c r="S2254" s="15">
        <v>42588.327986111108</v>
      </c>
      <c r="T2254" s="16">
        <f t="shared" si="35"/>
        <v>42573.327986111108</v>
      </c>
    </row>
    <row r="2255" spans="1:20" ht="15" customHeight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v>1.1268750000000001</v>
      </c>
      <c r="G2255" t="s">
        <v>8218</v>
      </c>
      <c r="H2255" s="8">
        <v>107.32142857142857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t="s">
        <v>8337</v>
      </c>
      <c r="R2255" s="15" t="s">
        <v>8355</v>
      </c>
      <c r="S2255" s="15">
        <v>42326.672997685186</v>
      </c>
      <c r="T2255" s="16">
        <f t="shared" si="35"/>
        <v>42296.631331018521</v>
      </c>
    </row>
    <row r="2256" spans="1:20" ht="15" customHeight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v>4.5979999999999999</v>
      </c>
      <c r="G2256" t="s">
        <v>8218</v>
      </c>
      <c r="H2256" s="8">
        <v>11.67005076142132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t="s">
        <v>8337</v>
      </c>
      <c r="R2256" s="15" t="s">
        <v>8355</v>
      </c>
      <c r="S2256" s="15">
        <v>42759.647777777776</v>
      </c>
      <c r="T2256" s="16">
        <f t="shared" si="35"/>
        <v>42752.647777777776</v>
      </c>
    </row>
    <row r="2257" spans="1:20" ht="15" customHeight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v>2.8665822784810127</v>
      </c>
      <c r="G2257" t="s">
        <v>8218</v>
      </c>
      <c r="H2257" s="8">
        <v>41.782287822878232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t="s">
        <v>8337</v>
      </c>
      <c r="R2257" s="15" t="s">
        <v>8355</v>
      </c>
      <c r="S2257" s="15">
        <v>42497.951979166668</v>
      </c>
      <c r="T2257" s="16">
        <f t="shared" si="35"/>
        <v>42467.951979166668</v>
      </c>
    </row>
    <row r="2258" spans="1:20" ht="15" customHeight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v>2.2270833333333333</v>
      </c>
      <c r="G2258" t="s">
        <v>8218</v>
      </c>
      <c r="H2258" s="8">
        <v>21.38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t="s">
        <v>8337</v>
      </c>
      <c r="R2258" s="15" t="s">
        <v>8355</v>
      </c>
      <c r="S2258" s="15">
        <v>42696.451921296291</v>
      </c>
      <c r="T2258" s="16">
        <f t="shared" si="35"/>
        <v>42682.451921296291</v>
      </c>
    </row>
    <row r="2259" spans="1:20" ht="15" customHeight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v>6.3613999999999997</v>
      </c>
      <c r="G2259" t="s">
        <v>8218</v>
      </c>
      <c r="H2259" s="8">
        <v>94.103550295857985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t="s">
        <v>8337</v>
      </c>
      <c r="R2259" s="15" t="s">
        <v>8355</v>
      </c>
      <c r="S2259" s="15">
        <v>42540.958333333328</v>
      </c>
      <c r="T2259" s="16">
        <f t="shared" si="35"/>
        <v>42505.936678240745</v>
      </c>
    </row>
    <row r="2260" spans="1:20" ht="15" customHeight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v>1.4650000000000001</v>
      </c>
      <c r="G2260" t="s">
        <v>8218</v>
      </c>
      <c r="H2260" s="8">
        <v>15.721951219512196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t="s">
        <v>8337</v>
      </c>
      <c r="R2260" s="15" t="s">
        <v>8355</v>
      </c>
      <c r="S2260" s="15">
        <v>42166.75100694444</v>
      </c>
      <c r="T2260" s="16">
        <f t="shared" si="35"/>
        <v>42136.75100694444</v>
      </c>
    </row>
    <row r="2261" spans="1:20" ht="15" customHeight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v>18.670999999999999</v>
      </c>
      <c r="G2261" t="s">
        <v>8218</v>
      </c>
      <c r="H2261" s="8">
        <v>90.635922330097088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t="s">
        <v>8337</v>
      </c>
      <c r="R2261" s="15" t="s">
        <v>8355</v>
      </c>
      <c r="S2261" s="15">
        <v>42712.804814814815</v>
      </c>
      <c r="T2261" s="16">
        <f t="shared" si="35"/>
        <v>42702.804814814815</v>
      </c>
    </row>
    <row r="2262" spans="1:20" ht="15" customHeight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v>3.2692000000000001</v>
      </c>
      <c r="G2262" t="s">
        <v>8218</v>
      </c>
      <c r="H2262" s="8">
        <v>97.297619047619051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t="s">
        <v>8337</v>
      </c>
      <c r="R2262" s="15" t="s">
        <v>8355</v>
      </c>
      <c r="S2262" s="15">
        <v>41724.975115740745</v>
      </c>
      <c r="T2262" s="16">
        <f t="shared" si="35"/>
        <v>41695.016782407409</v>
      </c>
    </row>
    <row r="2263" spans="1:20" ht="15" customHeight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v>7.7949999999999999</v>
      </c>
      <c r="G2263" t="s">
        <v>8218</v>
      </c>
      <c r="H2263" s="8">
        <v>37.11904761904762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t="s">
        <v>8337</v>
      </c>
      <c r="R2263" s="15" t="s">
        <v>8355</v>
      </c>
      <c r="S2263" s="15">
        <v>42780.724768518514</v>
      </c>
      <c r="T2263" s="16">
        <f t="shared" si="35"/>
        <v>42759.724768518514</v>
      </c>
    </row>
    <row r="2264" spans="1:20" ht="15" customHeight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v>1.5415151515151515</v>
      </c>
      <c r="G2264" t="s">
        <v>8218</v>
      </c>
      <c r="H2264" s="8">
        <v>28.104972375690608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t="s">
        <v>8337</v>
      </c>
      <c r="R2264" s="15" t="s">
        <v>8355</v>
      </c>
      <c r="S2264" s="15">
        <v>41961</v>
      </c>
      <c r="T2264" s="16">
        <f t="shared" si="35"/>
        <v>41926.585162037038</v>
      </c>
    </row>
    <row r="2265" spans="1:20" ht="15" customHeight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v>1.1554666666666666</v>
      </c>
      <c r="G2265" t="s">
        <v>8218</v>
      </c>
      <c r="H2265" s="8">
        <v>144.43333333333334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t="s">
        <v>8337</v>
      </c>
      <c r="R2265" s="15" t="s">
        <v>8355</v>
      </c>
      <c r="S2265" s="15">
        <v>42035.832326388889</v>
      </c>
      <c r="T2265" s="16">
        <f t="shared" si="35"/>
        <v>42014.832326388889</v>
      </c>
    </row>
    <row r="2266" spans="1:20" ht="15" customHeight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v>1.8003333333333333</v>
      </c>
      <c r="G2266" t="s">
        <v>8218</v>
      </c>
      <c r="H2266" s="8">
        <v>24.274157303370785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t="s">
        <v>8337</v>
      </c>
      <c r="R2266" s="15" t="s">
        <v>8355</v>
      </c>
      <c r="S2266" s="15">
        <v>42513.125</v>
      </c>
      <c r="T2266" s="16">
        <f t="shared" si="35"/>
        <v>42496.582337962958</v>
      </c>
    </row>
    <row r="2267" spans="1:20" ht="15" customHeight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v>2.9849999999999999</v>
      </c>
      <c r="G2267" t="s">
        <v>8218</v>
      </c>
      <c r="H2267" s="8">
        <v>35.117647058823529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t="s">
        <v>8337</v>
      </c>
      <c r="R2267" s="15" t="s">
        <v>8355</v>
      </c>
      <c r="S2267" s="15">
        <v>42696.853090277778</v>
      </c>
      <c r="T2267" s="16">
        <f t="shared" si="35"/>
        <v>42689.853090277778</v>
      </c>
    </row>
    <row r="2268" spans="1:20" ht="15" customHeight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v>3.2026666666666666</v>
      </c>
      <c r="G2268" t="s">
        <v>8218</v>
      </c>
      <c r="H2268" s="8">
        <v>24.762886597938145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t="s">
        <v>8337</v>
      </c>
      <c r="R2268" s="15" t="s">
        <v>8355</v>
      </c>
      <c r="S2268" s="15">
        <v>42487.083333333328</v>
      </c>
      <c r="T2268" s="16">
        <f t="shared" si="35"/>
        <v>42469.874907407408</v>
      </c>
    </row>
    <row r="2269" spans="1:20" ht="15" customHeight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v>3.80525</v>
      </c>
      <c r="G2269" t="s">
        <v>8218</v>
      </c>
      <c r="H2269" s="8">
        <v>188.37871287128712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t="s">
        <v>8337</v>
      </c>
      <c r="R2269" s="15" t="s">
        <v>8355</v>
      </c>
      <c r="S2269" s="15">
        <v>41994.041666666672</v>
      </c>
      <c r="T2269" s="16">
        <f t="shared" si="35"/>
        <v>41968.829826388886</v>
      </c>
    </row>
    <row r="2270" spans="1:20" ht="15" customHeight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v>1.026</v>
      </c>
      <c r="G2270" t="s">
        <v>8218</v>
      </c>
      <c r="H2270" s="8">
        <v>148.08247422680412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t="s">
        <v>8337</v>
      </c>
      <c r="R2270" s="15" t="s">
        <v>8355</v>
      </c>
      <c r="S2270" s="15">
        <v>42806.082349537035</v>
      </c>
      <c r="T2270" s="16">
        <f t="shared" si="35"/>
        <v>42776.082349537035</v>
      </c>
    </row>
    <row r="2271" spans="1:20" ht="15" customHeight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v>18.016400000000001</v>
      </c>
      <c r="G2271" t="s">
        <v>8218</v>
      </c>
      <c r="H2271" s="8">
        <v>49.934589800443462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t="s">
        <v>8337</v>
      </c>
      <c r="R2271" s="15" t="s">
        <v>8355</v>
      </c>
      <c r="S2271" s="15">
        <v>42801.208333333328</v>
      </c>
      <c r="T2271" s="16">
        <f t="shared" si="35"/>
        <v>42776.704432870371</v>
      </c>
    </row>
    <row r="2272" spans="1:20" ht="15" customHeight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v>7.2024800000000004</v>
      </c>
      <c r="G2272" t="s">
        <v>8218</v>
      </c>
      <c r="H2272" s="8">
        <v>107.82155688622754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t="s">
        <v>8337</v>
      </c>
      <c r="R2272" s="15" t="s">
        <v>8355</v>
      </c>
      <c r="S2272" s="15">
        <v>42745.915972222225</v>
      </c>
      <c r="T2272" s="16">
        <f t="shared" si="35"/>
        <v>42725.869363425925</v>
      </c>
    </row>
    <row r="2273" spans="1:20" ht="15" customHeight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v>2.8309000000000002</v>
      </c>
      <c r="G2273" t="s">
        <v>8218</v>
      </c>
      <c r="H2273" s="8">
        <v>42.63403614457831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t="s">
        <v>8337</v>
      </c>
      <c r="R2273" s="15" t="s">
        <v>8355</v>
      </c>
      <c r="S2273" s="15">
        <v>42714.000046296293</v>
      </c>
      <c r="T2273" s="16">
        <f t="shared" si="35"/>
        <v>42684.000046296293</v>
      </c>
    </row>
    <row r="2274" spans="1:20" ht="15" customHeight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v>13.566000000000001</v>
      </c>
      <c r="G2274" t="s">
        <v>8218</v>
      </c>
      <c r="H2274" s="8">
        <v>14.370762711864407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t="s">
        <v>8337</v>
      </c>
      <c r="R2274" s="15" t="s">
        <v>8355</v>
      </c>
      <c r="S2274" s="15">
        <v>42345.699490740735</v>
      </c>
      <c r="T2274" s="16">
        <f t="shared" si="35"/>
        <v>42315.699490740735</v>
      </c>
    </row>
    <row r="2275" spans="1:20" ht="15" customHeight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v>2.2035999999999998</v>
      </c>
      <c r="G2275" t="s">
        <v>8218</v>
      </c>
      <c r="H2275" s="8">
        <v>37.476190476190474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t="s">
        <v>8337</v>
      </c>
      <c r="R2275" s="15" t="s">
        <v>8355</v>
      </c>
      <c r="S2275" s="15">
        <v>42806.507430555561</v>
      </c>
      <c r="T2275" s="16">
        <f t="shared" si="35"/>
        <v>42781.549097222218</v>
      </c>
    </row>
    <row r="2276" spans="1:20" ht="15" customHeight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v>1.196</v>
      </c>
      <c r="G2276" t="s">
        <v>8218</v>
      </c>
      <c r="H2276" s="8">
        <v>30.202020202020201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t="s">
        <v>8337</v>
      </c>
      <c r="R2276" s="15" t="s">
        <v>8355</v>
      </c>
      <c r="S2276" s="15">
        <v>41693.500659722224</v>
      </c>
      <c r="T2276" s="16">
        <f t="shared" si="35"/>
        <v>41663.500659722224</v>
      </c>
    </row>
    <row r="2277" spans="1:20" ht="15" customHeight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v>4.0776923076923079</v>
      </c>
      <c r="G2277" t="s">
        <v>8218</v>
      </c>
      <c r="H2277" s="8">
        <v>33.550632911392405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t="s">
        <v>8337</v>
      </c>
      <c r="R2277" s="15" t="s">
        <v>8355</v>
      </c>
      <c r="S2277" s="15">
        <v>41995.616655092599</v>
      </c>
      <c r="T2277" s="16">
        <f t="shared" si="35"/>
        <v>41965.616655092599</v>
      </c>
    </row>
    <row r="2278" spans="1:20" ht="15" customHeight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v>1.0581826105905425</v>
      </c>
      <c r="G2278" t="s">
        <v>8218</v>
      </c>
      <c r="H2278" s="8">
        <v>64.74666666666667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t="s">
        <v>8337</v>
      </c>
      <c r="R2278" s="15" t="s">
        <v>8355</v>
      </c>
      <c r="S2278" s="15">
        <v>41644.651493055557</v>
      </c>
      <c r="T2278" s="16">
        <f t="shared" si="35"/>
        <v>41614.651493055557</v>
      </c>
    </row>
    <row r="2279" spans="1:20" ht="15" customHeight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v>1.4108235294117648</v>
      </c>
      <c r="G2279" t="s">
        <v>8218</v>
      </c>
      <c r="H2279" s="8">
        <v>57.932367149758456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t="s">
        <v>8337</v>
      </c>
      <c r="R2279" s="15" t="s">
        <v>8355</v>
      </c>
      <c r="S2279" s="15">
        <v>40966.678506944445</v>
      </c>
      <c r="T2279" s="16">
        <f t="shared" si="35"/>
        <v>40936.678506944445</v>
      </c>
    </row>
    <row r="2280" spans="1:20" ht="15" customHeight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v>2.7069999999999999</v>
      </c>
      <c r="G2280" t="s">
        <v>8218</v>
      </c>
      <c r="H2280" s="8">
        <v>53.078431372549019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t="s">
        <v>8337</v>
      </c>
      <c r="R2280" s="15" t="s">
        <v>8355</v>
      </c>
      <c r="S2280" s="15">
        <v>42372.957638888889</v>
      </c>
      <c r="T2280" s="16">
        <f t="shared" si="35"/>
        <v>42338.709108796291</v>
      </c>
    </row>
    <row r="2281" spans="1:20" ht="15" customHeight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v>1.538</v>
      </c>
      <c r="G2281" t="s">
        <v>8218</v>
      </c>
      <c r="H2281" s="8">
        <v>48.0625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t="s">
        <v>8337</v>
      </c>
      <c r="R2281" s="15" t="s">
        <v>8355</v>
      </c>
      <c r="S2281" s="15">
        <v>42039.166666666672</v>
      </c>
      <c r="T2281" s="16">
        <f t="shared" si="35"/>
        <v>42020.806701388887</v>
      </c>
    </row>
    <row r="2282" spans="1:20" ht="15" customHeight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v>4.0357653061224488</v>
      </c>
      <c r="G2282" t="s">
        <v>8218</v>
      </c>
      <c r="H2282" s="8">
        <v>82.396874999999994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t="s">
        <v>8337</v>
      </c>
      <c r="R2282" s="15" t="s">
        <v>8355</v>
      </c>
      <c r="S2282" s="15">
        <v>42264.624895833331</v>
      </c>
      <c r="T2282" s="16">
        <f t="shared" si="35"/>
        <v>42234.624895833331</v>
      </c>
    </row>
    <row r="2283" spans="1:20" ht="15" customHeight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v>1.85</v>
      </c>
      <c r="G2283" t="s">
        <v>8218</v>
      </c>
      <c r="H2283" s="8">
        <v>50.454545454545453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t="s">
        <v>8329</v>
      </c>
      <c r="R2283" s="15" t="s">
        <v>8330</v>
      </c>
      <c r="S2283" s="15">
        <v>40749.284722222219</v>
      </c>
      <c r="T2283" s="16">
        <f t="shared" si="35"/>
        <v>40687.285844907405</v>
      </c>
    </row>
    <row r="2284" spans="1:20" ht="15" customHeight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v>1.8533333333333333</v>
      </c>
      <c r="G2284" t="s">
        <v>8218</v>
      </c>
      <c r="H2284" s="8">
        <v>115.83333333333333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t="s">
        <v>8329</v>
      </c>
      <c r="R2284" s="15" t="s">
        <v>8330</v>
      </c>
      <c r="S2284" s="15">
        <v>42383.17460648148</v>
      </c>
      <c r="T2284" s="16">
        <f t="shared" si="35"/>
        <v>42323.17460648148</v>
      </c>
    </row>
    <row r="2285" spans="1:20" ht="15" customHeight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v>1.0085533333333332</v>
      </c>
      <c r="G2285" t="s">
        <v>8218</v>
      </c>
      <c r="H2285" s="8">
        <v>63.03458333333333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t="s">
        <v>8329</v>
      </c>
      <c r="R2285" s="15" t="s">
        <v>8330</v>
      </c>
      <c r="S2285" s="15">
        <v>41038.083379629628</v>
      </c>
      <c r="T2285" s="16">
        <f t="shared" si="35"/>
        <v>40978.125046296293</v>
      </c>
    </row>
    <row r="2286" spans="1:20" ht="15" customHeight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v>1.0622116666666668</v>
      </c>
      <c r="G2286" t="s">
        <v>8218</v>
      </c>
      <c r="H2286" s="8">
        <v>108.02152542372882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t="s">
        <v>8329</v>
      </c>
      <c r="R2286" s="15" t="s">
        <v>8330</v>
      </c>
      <c r="S2286" s="15">
        <v>40614.166666666664</v>
      </c>
      <c r="T2286" s="16">
        <f t="shared" si="35"/>
        <v>40585.796817129631</v>
      </c>
    </row>
    <row r="2287" spans="1:20" ht="15" customHeight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v>1.2136666666666667</v>
      </c>
      <c r="G2287" t="s">
        <v>8218</v>
      </c>
      <c r="H2287" s="8">
        <v>46.088607594936711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t="s">
        <v>8329</v>
      </c>
      <c r="R2287" s="15" t="s">
        <v>8330</v>
      </c>
      <c r="S2287" s="15">
        <v>41089.185682870368</v>
      </c>
      <c r="T2287" s="16">
        <f t="shared" si="35"/>
        <v>41059.185682870368</v>
      </c>
    </row>
    <row r="2288" spans="1:20" ht="15" customHeight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v>1.0006666666666666</v>
      </c>
      <c r="G2288" t="s">
        <v>8218</v>
      </c>
      <c r="H2288" s="8">
        <v>107.21428571428571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t="s">
        <v>8329</v>
      </c>
      <c r="R2288" s="15" t="s">
        <v>8330</v>
      </c>
      <c r="S2288" s="15">
        <v>41523.165972222225</v>
      </c>
      <c r="T2288" s="16">
        <f t="shared" si="35"/>
        <v>41494.963587962964</v>
      </c>
    </row>
    <row r="2289" spans="1:20" ht="15" customHeight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v>1.1997755555555556</v>
      </c>
      <c r="G2289" t="s">
        <v>8218</v>
      </c>
      <c r="H2289" s="8">
        <v>50.9338679245283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t="s">
        <v>8329</v>
      </c>
      <c r="R2289" s="15" t="s">
        <v>8330</v>
      </c>
      <c r="S2289" s="15">
        <v>41813.667361111111</v>
      </c>
      <c r="T2289" s="16">
        <f t="shared" si="35"/>
        <v>41792.667361111111</v>
      </c>
    </row>
    <row r="2290" spans="1:20" ht="15" customHeight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v>1.0009999999999999</v>
      </c>
      <c r="G2290" t="s">
        <v>8218</v>
      </c>
      <c r="H2290" s="8">
        <v>40.04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t="s">
        <v>8329</v>
      </c>
      <c r="R2290" s="15" t="s">
        <v>8330</v>
      </c>
      <c r="S2290" s="15">
        <v>41086.75</v>
      </c>
      <c r="T2290" s="16">
        <f t="shared" si="35"/>
        <v>41067.827418981484</v>
      </c>
    </row>
    <row r="2291" spans="1:20" ht="15" customHeight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v>1.0740000000000001</v>
      </c>
      <c r="G2291" t="s">
        <v>8218</v>
      </c>
      <c r="H2291" s="8">
        <v>64.44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t="s">
        <v>8329</v>
      </c>
      <c r="R2291" s="15" t="s">
        <v>8330</v>
      </c>
      <c r="S2291" s="15">
        <v>41614.973611111112</v>
      </c>
      <c r="T2291" s="16">
        <f t="shared" si="35"/>
        <v>41571.998379629629</v>
      </c>
    </row>
    <row r="2292" spans="1:20" ht="15" customHeight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v>1.0406666666666666</v>
      </c>
      <c r="G2292" t="s">
        <v>8218</v>
      </c>
      <c r="H2292" s="8">
        <v>53.827586206896555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t="s">
        <v>8329</v>
      </c>
      <c r="R2292" s="15" t="s">
        <v>8330</v>
      </c>
      <c r="S2292" s="15">
        <v>40148.708333333336</v>
      </c>
      <c r="T2292" s="16">
        <f t="shared" si="35"/>
        <v>40070.253819444442</v>
      </c>
    </row>
    <row r="2293" spans="1:20" ht="15" customHeight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v>1.728</v>
      </c>
      <c r="G2293" t="s">
        <v>8218</v>
      </c>
      <c r="H2293" s="8">
        <v>100.46511627906976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t="s">
        <v>8329</v>
      </c>
      <c r="R2293" s="15" t="s">
        <v>8330</v>
      </c>
      <c r="S2293" s="15">
        <v>41022.166666666664</v>
      </c>
      <c r="T2293" s="16">
        <f t="shared" si="35"/>
        <v>40987.977060185185</v>
      </c>
    </row>
    <row r="2294" spans="1:20" ht="15" customHeight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v>1.072505</v>
      </c>
      <c r="G2294" t="s">
        <v>8218</v>
      </c>
      <c r="H2294" s="8">
        <v>46.630652173913049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t="s">
        <v>8329</v>
      </c>
      <c r="R2294" s="15" t="s">
        <v>8330</v>
      </c>
      <c r="S2294" s="15">
        <v>41017.697638888887</v>
      </c>
      <c r="T2294" s="16">
        <f t="shared" si="35"/>
        <v>40987.697638888887</v>
      </c>
    </row>
    <row r="2295" spans="1:20" ht="15" customHeight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v>1.0823529411764705</v>
      </c>
      <c r="G2295" t="s">
        <v>8218</v>
      </c>
      <c r="H2295" s="8">
        <v>34.074074074074076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t="s">
        <v>8329</v>
      </c>
      <c r="R2295" s="15" t="s">
        <v>8330</v>
      </c>
      <c r="S2295" s="15">
        <v>41177.165972222225</v>
      </c>
      <c r="T2295" s="16">
        <f t="shared" si="35"/>
        <v>41151.708321759259</v>
      </c>
    </row>
    <row r="2296" spans="1:20" ht="15" customHeight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v>1.4608079999999999</v>
      </c>
      <c r="G2296" t="s">
        <v>8218</v>
      </c>
      <c r="H2296" s="8">
        <v>65.214642857142863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t="s">
        <v>8329</v>
      </c>
      <c r="R2296" s="15" t="s">
        <v>8330</v>
      </c>
      <c r="S2296" s="15">
        <v>41294.72314814815</v>
      </c>
      <c r="T2296" s="16">
        <f t="shared" si="35"/>
        <v>41264.72314814815</v>
      </c>
    </row>
    <row r="2297" spans="1:20" ht="15" customHeight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v>1.2524999999999999</v>
      </c>
      <c r="G2297" t="s">
        <v>8218</v>
      </c>
      <c r="H2297" s="8">
        <v>44.205882352941174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t="s">
        <v>8329</v>
      </c>
      <c r="R2297" s="15" t="s">
        <v>8330</v>
      </c>
      <c r="S2297" s="15">
        <v>41300.954351851848</v>
      </c>
      <c r="T2297" s="16">
        <f t="shared" si="35"/>
        <v>41270.954351851848</v>
      </c>
    </row>
    <row r="2298" spans="1:20" ht="15" customHeight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v>1.4907142857142857</v>
      </c>
      <c r="G2298" t="s">
        <v>8218</v>
      </c>
      <c r="H2298" s="8">
        <v>71.965517241379317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t="s">
        <v>8329</v>
      </c>
      <c r="R2298" s="15" t="s">
        <v>8330</v>
      </c>
      <c r="S2298" s="15">
        <v>40962.731782407405</v>
      </c>
      <c r="T2298" s="16">
        <f t="shared" si="35"/>
        <v>40927.731782407405</v>
      </c>
    </row>
    <row r="2299" spans="1:20" ht="15" customHeight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v>1.006</v>
      </c>
      <c r="G2299" t="s">
        <v>8218</v>
      </c>
      <c r="H2299" s="8">
        <v>52.94736842105263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t="s">
        <v>8329</v>
      </c>
      <c r="R2299" s="15" t="s">
        <v>8330</v>
      </c>
      <c r="S2299" s="15">
        <v>40982.165972222225</v>
      </c>
      <c r="T2299" s="16">
        <f t="shared" si="35"/>
        <v>40948.042233796295</v>
      </c>
    </row>
    <row r="2300" spans="1:20" ht="15" customHeight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v>1.0507333333333333</v>
      </c>
      <c r="G2300" t="s">
        <v>8218</v>
      </c>
      <c r="H2300" s="8">
        <v>109.45138888888889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t="s">
        <v>8329</v>
      </c>
      <c r="R2300" s="15" t="s">
        <v>8330</v>
      </c>
      <c r="S2300" s="15">
        <v>41724.798993055556</v>
      </c>
      <c r="T2300" s="16">
        <f t="shared" si="35"/>
        <v>41694.84065972222</v>
      </c>
    </row>
    <row r="2301" spans="1:20" ht="15" customHeight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v>3.5016666666666665</v>
      </c>
      <c r="G2301" t="s">
        <v>8218</v>
      </c>
      <c r="H2301" s="8">
        <v>75.035714285714292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t="s">
        <v>8329</v>
      </c>
      <c r="R2301" s="15" t="s">
        <v>8330</v>
      </c>
      <c r="S2301" s="15">
        <v>40580.032511574071</v>
      </c>
      <c r="T2301" s="16">
        <f t="shared" si="35"/>
        <v>40565.032511574071</v>
      </c>
    </row>
    <row r="2302" spans="1:20" ht="15" customHeight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v>1.0125</v>
      </c>
      <c r="G2302" t="s">
        <v>8218</v>
      </c>
      <c r="H2302" s="8">
        <v>115.71428571428571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t="s">
        <v>8329</v>
      </c>
      <c r="R2302" s="15" t="s">
        <v>8330</v>
      </c>
      <c r="S2302" s="15">
        <v>41088.727037037039</v>
      </c>
      <c r="T2302" s="16">
        <f t="shared" si="35"/>
        <v>41074.727037037039</v>
      </c>
    </row>
    <row r="2303" spans="1:20" ht="15" customHeight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v>1.336044</v>
      </c>
      <c r="G2303" t="s">
        <v>8218</v>
      </c>
      <c r="H2303" s="8">
        <v>31.659810426540286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t="s">
        <v>8329</v>
      </c>
      <c r="R2303" s="15" t="s">
        <v>8333</v>
      </c>
      <c r="S2303" s="15">
        <v>41446.146944444445</v>
      </c>
      <c r="T2303" s="16">
        <f t="shared" si="35"/>
        <v>41416.146944444445</v>
      </c>
    </row>
    <row r="2304" spans="1:20" ht="15" customHeight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v>1.7065217391304348</v>
      </c>
      <c r="G2304" t="s">
        <v>8218</v>
      </c>
      <c r="H2304" s="8">
        <v>46.176470588235297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t="s">
        <v>8329</v>
      </c>
      <c r="R2304" s="15" t="s">
        <v>8333</v>
      </c>
      <c r="S2304" s="15">
        <v>41639.291666666664</v>
      </c>
      <c r="T2304" s="16">
        <f t="shared" si="35"/>
        <v>41605.868449074071</v>
      </c>
    </row>
    <row r="2305" spans="1:20" ht="15" customHeight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v>1.0935829457364341</v>
      </c>
      <c r="G2305" t="s">
        <v>8218</v>
      </c>
      <c r="H2305" s="8">
        <v>68.481650485436887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t="s">
        <v>8329</v>
      </c>
      <c r="R2305" s="15" t="s">
        <v>8333</v>
      </c>
      <c r="S2305" s="15">
        <v>40890.152731481481</v>
      </c>
      <c r="T2305" s="16">
        <f t="shared" si="35"/>
        <v>40850.111064814817</v>
      </c>
    </row>
    <row r="2306" spans="1:20" ht="15" customHeight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v>1.0070033333333335</v>
      </c>
      <c r="G2306" t="s">
        <v>8218</v>
      </c>
      <c r="H2306" s="8">
        <v>53.469203539823013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t="s">
        <v>8329</v>
      </c>
      <c r="R2306" s="15" t="s">
        <v>8333</v>
      </c>
      <c r="S2306" s="15">
        <v>40544.207638888889</v>
      </c>
      <c r="T2306" s="16">
        <f t="shared" si="35"/>
        <v>40502.815868055557</v>
      </c>
    </row>
    <row r="2307" spans="1:20" ht="15" customHeight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v>1.0122777777777778</v>
      </c>
      <c r="G2307" t="s">
        <v>8218</v>
      </c>
      <c r="H2307" s="8">
        <v>109.10778443113773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t="s">
        <v>8329</v>
      </c>
      <c r="R2307" s="15" t="s">
        <v>8333</v>
      </c>
      <c r="S2307" s="15">
        <v>41859.75</v>
      </c>
      <c r="T2307" s="16">
        <f t="shared" ref="T2307:T2370" si="36">(((L2307/60)/60)/24)+DATE(1970,1,1)</f>
        <v>41834.695277777777</v>
      </c>
    </row>
    <row r="2308" spans="1:20" ht="15" customHeight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v>1.0675857142857144</v>
      </c>
      <c r="G2308" t="s">
        <v>8218</v>
      </c>
      <c r="H2308" s="8">
        <v>51.185616438356163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t="s">
        <v>8329</v>
      </c>
      <c r="R2308" s="15" t="s">
        <v>8333</v>
      </c>
      <c r="S2308" s="15">
        <v>40978.16815972222</v>
      </c>
      <c r="T2308" s="16">
        <f t="shared" si="36"/>
        <v>40948.16815972222</v>
      </c>
    </row>
    <row r="2309" spans="1:20" ht="15" customHeight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v>1.0665777537961894</v>
      </c>
      <c r="G2309" t="s">
        <v>8218</v>
      </c>
      <c r="H2309" s="8">
        <v>27.936800000000002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t="s">
        <v>8329</v>
      </c>
      <c r="R2309" s="15" t="s">
        <v>8333</v>
      </c>
      <c r="S2309" s="15">
        <v>41034.802407407406</v>
      </c>
      <c r="T2309" s="16">
        <f t="shared" si="36"/>
        <v>41004.802465277775</v>
      </c>
    </row>
    <row r="2310" spans="1:20" ht="15" customHeight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v>1.0130622</v>
      </c>
      <c r="G2310" t="s">
        <v>8218</v>
      </c>
      <c r="H2310" s="8">
        <v>82.496921824104234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t="s">
        <v>8329</v>
      </c>
      <c r="R2310" s="15" t="s">
        <v>8333</v>
      </c>
      <c r="S2310" s="15">
        <v>41880.041666666664</v>
      </c>
      <c r="T2310" s="16">
        <f t="shared" si="36"/>
        <v>41851.962916666671</v>
      </c>
    </row>
    <row r="2311" spans="1:20" ht="15" customHeight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v>1.0667450000000001</v>
      </c>
      <c r="G2311" t="s">
        <v>8218</v>
      </c>
      <c r="H2311" s="8">
        <v>59.817476635514019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t="s">
        <v>8329</v>
      </c>
      <c r="R2311" s="15" t="s">
        <v>8333</v>
      </c>
      <c r="S2311" s="15">
        <v>41342.987696759257</v>
      </c>
      <c r="T2311" s="16">
        <f t="shared" si="36"/>
        <v>41307.987696759257</v>
      </c>
    </row>
    <row r="2312" spans="1:20" ht="15" customHeight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v>4.288397837837838</v>
      </c>
      <c r="G2312" t="s">
        <v>8218</v>
      </c>
      <c r="H2312" s="8">
        <v>64.816470588235291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t="s">
        <v>8329</v>
      </c>
      <c r="R2312" s="15" t="s">
        <v>8333</v>
      </c>
      <c r="S2312" s="15">
        <v>41354.752488425926</v>
      </c>
      <c r="T2312" s="16">
        <f t="shared" si="36"/>
        <v>41324.79415509259</v>
      </c>
    </row>
    <row r="2313" spans="1:20" ht="15" customHeight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v>1.0411111111111111</v>
      </c>
      <c r="G2313" t="s">
        <v>8218</v>
      </c>
      <c r="H2313" s="8">
        <v>90.09615384615384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t="s">
        <v>8329</v>
      </c>
      <c r="R2313" s="15" t="s">
        <v>8333</v>
      </c>
      <c r="S2313" s="15">
        <v>41766.004502314812</v>
      </c>
      <c r="T2313" s="16">
        <f t="shared" si="36"/>
        <v>41736.004502314812</v>
      </c>
    </row>
    <row r="2314" spans="1:20" ht="15" customHeight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v>1.0786666666666667</v>
      </c>
      <c r="G2314" t="s">
        <v>8218</v>
      </c>
      <c r="H2314" s="8">
        <v>40.962025316455694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t="s">
        <v>8329</v>
      </c>
      <c r="R2314" s="15" t="s">
        <v>8333</v>
      </c>
      <c r="S2314" s="15">
        <v>41747.958333333336</v>
      </c>
      <c r="T2314" s="16">
        <f t="shared" si="36"/>
        <v>41716.632847222223</v>
      </c>
    </row>
    <row r="2315" spans="1:20" ht="15" customHeight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v>1.7584040000000001</v>
      </c>
      <c r="G2315" t="s">
        <v>8218</v>
      </c>
      <c r="H2315" s="8">
        <v>56.000127388535034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t="s">
        <v>8329</v>
      </c>
      <c r="R2315" s="15" t="s">
        <v>8333</v>
      </c>
      <c r="S2315" s="15">
        <v>41032.958634259259</v>
      </c>
      <c r="T2315" s="16">
        <f t="shared" si="36"/>
        <v>41002.958634259259</v>
      </c>
    </row>
    <row r="2316" spans="1:20" ht="15" customHeight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v>1.5697000000000001</v>
      </c>
      <c r="G2316" t="s">
        <v>8218</v>
      </c>
      <c r="H2316" s="8">
        <v>37.672800000000002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t="s">
        <v>8329</v>
      </c>
      <c r="R2316" s="15" t="s">
        <v>8333</v>
      </c>
      <c r="S2316" s="15">
        <v>41067.551585648151</v>
      </c>
      <c r="T2316" s="16">
        <f t="shared" si="36"/>
        <v>41037.551585648151</v>
      </c>
    </row>
    <row r="2317" spans="1:20" ht="15" customHeight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v>1.026</v>
      </c>
      <c r="G2317" t="s">
        <v>8218</v>
      </c>
      <c r="H2317" s="8">
        <v>40.078125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t="s">
        <v>8329</v>
      </c>
      <c r="R2317" s="15" t="s">
        <v>8333</v>
      </c>
      <c r="S2317" s="15">
        <v>41034.72619212963</v>
      </c>
      <c r="T2317" s="16">
        <f t="shared" si="36"/>
        <v>41004.72619212963</v>
      </c>
    </row>
    <row r="2318" spans="1:20" ht="15" customHeight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v>1.0404266666666666</v>
      </c>
      <c r="G2318" t="s">
        <v>8218</v>
      </c>
      <c r="H2318" s="8">
        <v>78.031999999999996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t="s">
        <v>8329</v>
      </c>
      <c r="R2318" s="15" t="s">
        <v>8333</v>
      </c>
      <c r="S2318" s="15">
        <v>40156.76666666667</v>
      </c>
      <c r="T2318" s="16">
        <f t="shared" si="36"/>
        <v>40079.725115740745</v>
      </c>
    </row>
    <row r="2319" spans="1:20" ht="15" customHeight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v>1.04</v>
      </c>
      <c r="G2319" t="s">
        <v>8218</v>
      </c>
      <c r="H2319" s="8">
        <v>18.90909090909091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t="s">
        <v>8329</v>
      </c>
      <c r="R2319" s="15" t="s">
        <v>8333</v>
      </c>
      <c r="S2319" s="15">
        <v>40224.208333333336</v>
      </c>
      <c r="T2319" s="16">
        <f t="shared" si="36"/>
        <v>40192.542233796295</v>
      </c>
    </row>
    <row r="2320" spans="1:20" ht="15" customHeight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v>1.2105999999999999</v>
      </c>
      <c r="G2320" t="s">
        <v>8218</v>
      </c>
      <c r="H2320" s="8">
        <v>37.134969325153371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t="s">
        <v>8329</v>
      </c>
      <c r="R2320" s="15" t="s">
        <v>8333</v>
      </c>
      <c r="S2320" s="15">
        <v>40082.165972222225</v>
      </c>
      <c r="T2320" s="16">
        <f t="shared" si="36"/>
        <v>40050.643680555557</v>
      </c>
    </row>
    <row r="2321" spans="1:20" ht="15" customHeight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v>1.077</v>
      </c>
      <c r="G2321" t="s">
        <v>8218</v>
      </c>
      <c r="H2321" s="8">
        <v>41.961038961038959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t="s">
        <v>8329</v>
      </c>
      <c r="R2321" s="15" t="s">
        <v>8333</v>
      </c>
      <c r="S2321" s="15">
        <v>41623.082002314812</v>
      </c>
      <c r="T2321" s="16">
        <f t="shared" si="36"/>
        <v>41593.082002314812</v>
      </c>
    </row>
    <row r="2322" spans="1:20" ht="15" customHeight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v>1.0866</v>
      </c>
      <c r="G2322" t="s">
        <v>8218</v>
      </c>
      <c r="H2322" s="8">
        <v>61.044943820224717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t="s">
        <v>8329</v>
      </c>
      <c r="R2322" s="15" t="s">
        <v>8333</v>
      </c>
      <c r="S2322" s="15">
        <v>41731.775462962964</v>
      </c>
      <c r="T2322" s="16">
        <f t="shared" si="36"/>
        <v>41696.817129629628</v>
      </c>
    </row>
    <row r="2323" spans="1:20" ht="15" customHeight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v>0.39120962394619685</v>
      </c>
      <c r="G2323" t="s">
        <v>8221</v>
      </c>
      <c r="H2323" s="8">
        <v>64.53125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t="s">
        <v>8340</v>
      </c>
      <c r="R2323" s="15" t="s">
        <v>8356</v>
      </c>
      <c r="S2323" s="15">
        <v>42829.21876157407</v>
      </c>
      <c r="T2323" s="16">
        <f t="shared" si="36"/>
        <v>42799.260428240741</v>
      </c>
    </row>
    <row r="2324" spans="1:20" ht="15" customHeight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v>3.1481481481481478E-2</v>
      </c>
      <c r="G2324" t="s">
        <v>8221</v>
      </c>
      <c r="H2324" s="8">
        <v>21.25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t="s">
        <v>8340</v>
      </c>
      <c r="R2324" s="15" t="s">
        <v>8356</v>
      </c>
      <c r="S2324" s="15">
        <v>42834.853807870371</v>
      </c>
      <c r="T2324" s="16">
        <f t="shared" si="36"/>
        <v>42804.895474537043</v>
      </c>
    </row>
    <row r="2325" spans="1:20" ht="15" customHeight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v>0.48</v>
      </c>
      <c r="G2325" t="s">
        <v>8221</v>
      </c>
      <c r="H2325" s="8">
        <v>30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t="s">
        <v>8340</v>
      </c>
      <c r="R2325" s="15" t="s">
        <v>8356</v>
      </c>
      <c r="S2325" s="15">
        <v>42814.755173611105</v>
      </c>
      <c r="T2325" s="16">
        <f t="shared" si="36"/>
        <v>42807.755173611105</v>
      </c>
    </row>
    <row r="2326" spans="1:20" ht="15" customHeight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v>0.20733333333333334</v>
      </c>
      <c r="G2326" t="s">
        <v>8221</v>
      </c>
      <c r="H2326" s="8">
        <v>25.491803278688526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t="s">
        <v>8340</v>
      </c>
      <c r="R2326" s="15" t="s">
        <v>8356</v>
      </c>
      <c r="S2326" s="15">
        <v>42820.843576388885</v>
      </c>
      <c r="T2326" s="16">
        <f t="shared" si="36"/>
        <v>42790.885243055556</v>
      </c>
    </row>
    <row r="2327" spans="1:20" ht="15" customHeight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v>0.08</v>
      </c>
      <c r="G2327" t="s">
        <v>8221</v>
      </c>
      <c r="H2327" s="8">
        <v>11.428571428571429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t="s">
        <v>8340</v>
      </c>
      <c r="R2327" s="15" t="s">
        <v>8356</v>
      </c>
      <c r="S2327" s="15">
        <v>42823.980682870373</v>
      </c>
      <c r="T2327" s="16">
        <f t="shared" si="36"/>
        <v>42794.022349537037</v>
      </c>
    </row>
    <row r="2328" spans="1:20" ht="15" customHeight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v>7.1999999999999998E-3</v>
      </c>
      <c r="G2328" t="s">
        <v>8221</v>
      </c>
      <c r="H2328" s="8">
        <v>108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t="s">
        <v>8340</v>
      </c>
      <c r="R2328" s="15" t="s">
        <v>8356</v>
      </c>
      <c r="S2328" s="15">
        <v>42855.708333333328</v>
      </c>
      <c r="T2328" s="16">
        <f t="shared" si="36"/>
        <v>42804.034120370372</v>
      </c>
    </row>
    <row r="2329" spans="1:20" ht="15" customHeight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v>5.2609431428571432</v>
      </c>
      <c r="G2329" t="s">
        <v>8218</v>
      </c>
      <c r="H2329" s="8">
        <v>54.883162444113267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t="s">
        <v>8340</v>
      </c>
      <c r="R2329" s="15" t="s">
        <v>8356</v>
      </c>
      <c r="S2329" s="15">
        <v>41877.917129629634</v>
      </c>
      <c r="T2329" s="16">
        <f t="shared" si="36"/>
        <v>41842.917129629634</v>
      </c>
    </row>
    <row r="2330" spans="1:20" ht="15" customHeight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v>2.5445000000000002</v>
      </c>
      <c r="G2330" t="s">
        <v>8218</v>
      </c>
      <c r="H2330" s="8">
        <v>47.383612662942269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t="s">
        <v>8340</v>
      </c>
      <c r="R2330" s="15" t="s">
        <v>8356</v>
      </c>
      <c r="S2330" s="15">
        <v>42169.781678240746</v>
      </c>
      <c r="T2330" s="16">
        <f t="shared" si="36"/>
        <v>42139.781678240746</v>
      </c>
    </row>
    <row r="2331" spans="1:20" ht="15" customHeight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v>1.0591999999999999</v>
      </c>
      <c r="G2331" t="s">
        <v>8218</v>
      </c>
      <c r="H2331" s="8">
        <v>211.84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t="s">
        <v>8340</v>
      </c>
      <c r="R2331" s="15" t="s">
        <v>8356</v>
      </c>
      <c r="S2331" s="15">
        <v>41837.624374999999</v>
      </c>
      <c r="T2331" s="16">
        <f t="shared" si="36"/>
        <v>41807.624374999999</v>
      </c>
    </row>
    <row r="2332" spans="1:20" ht="15" customHeight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v>1.0242285714285715</v>
      </c>
      <c r="G2332" t="s">
        <v>8218</v>
      </c>
      <c r="H2332" s="8">
        <v>219.92638036809817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t="s">
        <v>8340</v>
      </c>
      <c r="R2332" s="15" t="s">
        <v>8356</v>
      </c>
      <c r="S2332" s="15">
        <v>42363</v>
      </c>
      <c r="T2332" s="16">
        <f t="shared" si="36"/>
        <v>42332.89980324074</v>
      </c>
    </row>
    <row r="2333" spans="1:20" ht="15" customHeight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v>1.4431375</v>
      </c>
      <c r="G2333" t="s">
        <v>8218</v>
      </c>
      <c r="H2333" s="8">
        <v>40.795406360424032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t="s">
        <v>8340</v>
      </c>
      <c r="R2333" s="15" t="s">
        <v>8356</v>
      </c>
      <c r="S2333" s="15">
        <v>41869.005671296298</v>
      </c>
      <c r="T2333" s="16">
        <f t="shared" si="36"/>
        <v>41839.005671296298</v>
      </c>
    </row>
    <row r="2334" spans="1:20" ht="15" customHeight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v>1.06308</v>
      </c>
      <c r="G2334" t="s">
        <v>8218</v>
      </c>
      <c r="H2334" s="8">
        <v>75.502840909090907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t="s">
        <v>8340</v>
      </c>
      <c r="R2334" s="15" t="s">
        <v>8356</v>
      </c>
      <c r="S2334" s="15">
        <v>42041.628136574072</v>
      </c>
      <c r="T2334" s="16">
        <f t="shared" si="36"/>
        <v>42011.628136574072</v>
      </c>
    </row>
    <row r="2335" spans="1:20" ht="15" customHeight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v>2.1216666666666666</v>
      </c>
      <c r="G2335" t="s">
        <v>8218</v>
      </c>
      <c r="H2335" s="8">
        <v>13.542553191489361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t="s">
        <v>8340</v>
      </c>
      <c r="R2335" s="15" t="s">
        <v>8356</v>
      </c>
      <c r="S2335" s="15">
        <v>41788.743055555555</v>
      </c>
      <c r="T2335" s="16">
        <f t="shared" si="36"/>
        <v>41767.650347222225</v>
      </c>
    </row>
    <row r="2336" spans="1:20" ht="15" customHeight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v>1.0195000000000001</v>
      </c>
      <c r="G2336" t="s">
        <v>8218</v>
      </c>
      <c r="H2336" s="8">
        <v>60.865671641791046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t="s">
        <v>8340</v>
      </c>
      <c r="R2336" s="15" t="s">
        <v>8356</v>
      </c>
      <c r="S2336" s="15">
        <v>41948.731944444444</v>
      </c>
      <c r="T2336" s="16">
        <f t="shared" si="36"/>
        <v>41918.670115740737</v>
      </c>
    </row>
    <row r="2337" spans="1:20" ht="15" customHeight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v>1.0227200000000001</v>
      </c>
      <c r="G2337" t="s">
        <v>8218</v>
      </c>
      <c r="H2337" s="8">
        <v>115.69230769230769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t="s">
        <v>8340</v>
      </c>
      <c r="R2337" s="15" t="s">
        <v>8356</v>
      </c>
      <c r="S2337" s="15">
        <v>41801.572256944448</v>
      </c>
      <c r="T2337" s="16">
        <f t="shared" si="36"/>
        <v>41771.572256944448</v>
      </c>
    </row>
    <row r="2338" spans="1:20" ht="15" customHeight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v>5.2073254999999996</v>
      </c>
      <c r="G2338" t="s">
        <v>8218</v>
      </c>
      <c r="H2338" s="8">
        <v>48.104623556581984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t="s">
        <v>8340</v>
      </c>
      <c r="R2338" s="15" t="s">
        <v>8356</v>
      </c>
      <c r="S2338" s="15">
        <v>41706.924710648149</v>
      </c>
      <c r="T2338" s="16">
        <f t="shared" si="36"/>
        <v>41666.924710648149</v>
      </c>
    </row>
    <row r="2339" spans="1:20" ht="15" customHeight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v>1.1065833333333333</v>
      </c>
      <c r="G2339" t="s">
        <v>8218</v>
      </c>
      <c r="H2339" s="8">
        <v>74.184357541899445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t="s">
        <v>8340</v>
      </c>
      <c r="R2339" s="15" t="s">
        <v>8356</v>
      </c>
      <c r="S2339" s="15">
        <v>41816.640543981484</v>
      </c>
      <c r="T2339" s="16">
        <f t="shared" si="36"/>
        <v>41786.640543981484</v>
      </c>
    </row>
    <row r="2340" spans="1:20" ht="15" customHeight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v>1.0114333333333334</v>
      </c>
      <c r="G2340" t="s">
        <v>8218</v>
      </c>
      <c r="H2340" s="8">
        <v>123.34552845528455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t="s">
        <v>8340</v>
      </c>
      <c r="R2340" s="15" t="s">
        <v>8356</v>
      </c>
      <c r="S2340" s="15">
        <v>41819.896805555552</v>
      </c>
      <c r="T2340" s="16">
        <f t="shared" si="36"/>
        <v>41789.896805555552</v>
      </c>
    </row>
    <row r="2341" spans="1:20" ht="15" customHeight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v>2.9420799999999998</v>
      </c>
      <c r="G2341" t="s">
        <v>8218</v>
      </c>
      <c r="H2341" s="8">
        <v>66.623188405797094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t="s">
        <v>8340</v>
      </c>
      <c r="R2341" s="15" t="s">
        <v>8356</v>
      </c>
      <c r="S2341" s="15">
        <v>42723.332638888889</v>
      </c>
      <c r="T2341" s="16">
        <f t="shared" si="36"/>
        <v>42692.79987268518</v>
      </c>
    </row>
    <row r="2342" spans="1:20" ht="15" customHeight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v>1.0577749999999999</v>
      </c>
      <c r="G2342" t="s">
        <v>8218</v>
      </c>
      <c r="H2342" s="8">
        <v>104.99007444168734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t="s">
        <v>8340</v>
      </c>
      <c r="R2342" s="15" t="s">
        <v>8356</v>
      </c>
      <c r="S2342" s="15">
        <v>42673.642800925925</v>
      </c>
      <c r="T2342" s="16">
        <f t="shared" si="36"/>
        <v>42643.642800925925</v>
      </c>
    </row>
    <row r="2343" spans="1:20" ht="15" customHeight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v>0</v>
      </c>
      <c r="G2343" t="s">
        <v>8219</v>
      </c>
      <c r="H2343" s="8" t="e">
        <v>#DIV/0!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t="s">
        <v>8323</v>
      </c>
      <c r="R2343" s="15" t="s">
        <v>8324</v>
      </c>
      <c r="S2343" s="15">
        <v>42197.813703703709</v>
      </c>
      <c r="T2343" s="16">
        <f t="shared" si="36"/>
        <v>42167.813703703709</v>
      </c>
    </row>
    <row r="2344" spans="1:20" ht="15" customHeight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v>0</v>
      </c>
      <c r="G2344" t="s">
        <v>8219</v>
      </c>
      <c r="H2344" s="8" t="e">
        <v>#DIV/0!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t="s">
        <v>8323</v>
      </c>
      <c r="R2344" s="15" t="s">
        <v>8324</v>
      </c>
      <c r="S2344" s="15">
        <v>41918.208333333336</v>
      </c>
      <c r="T2344" s="16">
        <f t="shared" si="36"/>
        <v>41897.702199074076</v>
      </c>
    </row>
    <row r="2345" spans="1:20" ht="15" customHeight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v>0.03</v>
      </c>
      <c r="G2345" t="s">
        <v>8219</v>
      </c>
      <c r="H2345" s="8">
        <v>300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t="s">
        <v>8323</v>
      </c>
      <c r="R2345" s="15" t="s">
        <v>8324</v>
      </c>
      <c r="S2345" s="15">
        <v>42377.82430555555</v>
      </c>
      <c r="T2345" s="16">
        <f t="shared" si="36"/>
        <v>42327.825289351851</v>
      </c>
    </row>
    <row r="2346" spans="1:20" ht="15" customHeight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v>1E-3</v>
      </c>
      <c r="G2346" t="s">
        <v>8219</v>
      </c>
      <c r="H2346" s="8">
        <v>1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t="s">
        <v>8323</v>
      </c>
      <c r="R2346" s="15" t="s">
        <v>8324</v>
      </c>
      <c r="S2346" s="15">
        <v>42545.727650462963</v>
      </c>
      <c r="T2346" s="16">
        <f t="shared" si="36"/>
        <v>42515.727650462963</v>
      </c>
    </row>
    <row r="2347" spans="1:20" ht="15" customHeight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v>0</v>
      </c>
      <c r="G2347" t="s">
        <v>8219</v>
      </c>
      <c r="H2347" s="8" t="e">
        <v>#DIV/0!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t="s">
        <v>8323</v>
      </c>
      <c r="R2347" s="15" t="s">
        <v>8324</v>
      </c>
      <c r="S2347" s="15">
        <v>42094.985416666663</v>
      </c>
      <c r="T2347" s="16">
        <f t="shared" si="36"/>
        <v>42060.001805555556</v>
      </c>
    </row>
    <row r="2348" spans="1:20" ht="15" customHeight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v>6.4999999999999997E-4</v>
      </c>
      <c r="G2348" t="s">
        <v>8219</v>
      </c>
      <c r="H2348" s="8">
        <v>13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t="s">
        <v>8323</v>
      </c>
      <c r="R2348" s="15" t="s">
        <v>8324</v>
      </c>
      <c r="S2348" s="15">
        <v>42660.79896990741</v>
      </c>
      <c r="T2348" s="16">
        <f t="shared" si="36"/>
        <v>42615.79896990741</v>
      </c>
    </row>
    <row r="2349" spans="1:20" ht="15" customHeight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v>1.4999999999999999E-2</v>
      </c>
      <c r="G2349" t="s">
        <v>8219</v>
      </c>
      <c r="H2349" s="8">
        <v>15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t="s">
        <v>8323</v>
      </c>
      <c r="R2349" s="15" t="s">
        <v>8324</v>
      </c>
      <c r="S2349" s="15">
        <v>42607.607361111113</v>
      </c>
      <c r="T2349" s="16">
        <f t="shared" si="36"/>
        <v>42577.607361111113</v>
      </c>
    </row>
    <row r="2350" spans="1:20" ht="15" customHeight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v>3.8571428571428572E-3</v>
      </c>
      <c r="G2350" t="s">
        <v>8219</v>
      </c>
      <c r="H2350" s="8">
        <v>54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t="s">
        <v>8323</v>
      </c>
      <c r="R2350" s="15" t="s">
        <v>8324</v>
      </c>
      <c r="S2350" s="15">
        <v>42420.932152777779</v>
      </c>
      <c r="T2350" s="16">
        <f t="shared" si="36"/>
        <v>42360.932152777779</v>
      </c>
    </row>
    <row r="2351" spans="1:20" ht="15" customHeight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v>0</v>
      </c>
      <c r="G2351" t="s">
        <v>8219</v>
      </c>
      <c r="H2351" s="8" t="e">
        <v>#DIV/0!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t="s">
        <v>8323</v>
      </c>
      <c r="R2351" s="15" t="s">
        <v>8324</v>
      </c>
      <c r="S2351" s="15">
        <v>42227.775787037041</v>
      </c>
      <c r="T2351" s="16">
        <f t="shared" si="36"/>
        <v>42198.775787037041</v>
      </c>
    </row>
    <row r="2352" spans="1:20" ht="15" customHeight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v>0</v>
      </c>
      <c r="G2352" t="s">
        <v>8219</v>
      </c>
      <c r="H2352" s="8" t="e">
        <v>#DIV/0!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t="s">
        <v>8323</v>
      </c>
      <c r="R2352" s="15" t="s">
        <v>8324</v>
      </c>
      <c r="S2352" s="15">
        <v>42738.842245370368</v>
      </c>
      <c r="T2352" s="16">
        <f t="shared" si="36"/>
        <v>42708.842245370368</v>
      </c>
    </row>
    <row r="2353" spans="1:20" ht="15" customHeight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v>5.7142857142857143E-3</v>
      </c>
      <c r="G2353" t="s">
        <v>8219</v>
      </c>
      <c r="H2353" s="8">
        <v>15.428571428571429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t="s">
        <v>8323</v>
      </c>
      <c r="R2353" s="15" t="s">
        <v>8324</v>
      </c>
      <c r="S2353" s="15">
        <v>42124.101145833338</v>
      </c>
      <c r="T2353" s="16">
        <f t="shared" si="36"/>
        <v>42094.101145833338</v>
      </c>
    </row>
    <row r="2354" spans="1:20" ht="15" customHeight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v>0</v>
      </c>
      <c r="G2354" t="s">
        <v>8219</v>
      </c>
      <c r="H2354" s="8" t="e">
        <v>#DIV/0!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t="s">
        <v>8323</v>
      </c>
      <c r="R2354" s="15" t="s">
        <v>8324</v>
      </c>
      <c r="S2354" s="15">
        <v>42161.633703703701</v>
      </c>
      <c r="T2354" s="16">
        <f t="shared" si="36"/>
        <v>42101.633703703701</v>
      </c>
    </row>
    <row r="2355" spans="1:20" ht="15" customHeight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v>0</v>
      </c>
      <c r="G2355" t="s">
        <v>8219</v>
      </c>
      <c r="H2355" s="8" t="e">
        <v>#DIV/0!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t="s">
        <v>8323</v>
      </c>
      <c r="R2355" s="15" t="s">
        <v>8324</v>
      </c>
      <c r="S2355" s="15">
        <v>42115.676180555558</v>
      </c>
      <c r="T2355" s="16">
        <f t="shared" si="36"/>
        <v>42103.676180555558</v>
      </c>
    </row>
    <row r="2356" spans="1:20" ht="15" customHeight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v>7.1428571428571429E-4</v>
      </c>
      <c r="G2356" t="s">
        <v>8219</v>
      </c>
      <c r="H2356" s="8">
        <v>25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t="s">
        <v>8323</v>
      </c>
      <c r="R2356" s="15" t="s">
        <v>8324</v>
      </c>
      <c r="S2356" s="15">
        <v>42014.722916666666</v>
      </c>
      <c r="T2356" s="16">
        <f t="shared" si="36"/>
        <v>41954.722916666666</v>
      </c>
    </row>
    <row r="2357" spans="1:20" ht="15" customHeight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v>6.875E-3</v>
      </c>
      <c r="G2357" t="s">
        <v>8219</v>
      </c>
      <c r="H2357" s="8">
        <v>27.5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t="s">
        <v>8323</v>
      </c>
      <c r="R2357" s="15" t="s">
        <v>8324</v>
      </c>
      <c r="S2357" s="15">
        <v>42126.918240740735</v>
      </c>
      <c r="T2357" s="16">
        <f t="shared" si="36"/>
        <v>42096.918240740735</v>
      </c>
    </row>
    <row r="2358" spans="1:20" ht="15" customHeight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v>0</v>
      </c>
      <c r="G2358" t="s">
        <v>8219</v>
      </c>
      <c r="H2358" s="8" t="e">
        <v>#DIV/0!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t="s">
        <v>8323</v>
      </c>
      <c r="R2358" s="15" t="s">
        <v>8324</v>
      </c>
      <c r="S2358" s="15">
        <v>42160.78361111111</v>
      </c>
      <c r="T2358" s="16">
        <f t="shared" si="36"/>
        <v>42130.78361111111</v>
      </c>
    </row>
    <row r="2359" spans="1:20" ht="15" customHeight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v>0</v>
      </c>
      <c r="G2359" t="s">
        <v>8219</v>
      </c>
      <c r="H2359" s="8" t="e">
        <v>#DIV/0!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t="s">
        <v>8323</v>
      </c>
      <c r="R2359" s="15" t="s">
        <v>8324</v>
      </c>
      <c r="S2359" s="15">
        <v>42294.620115740734</v>
      </c>
      <c r="T2359" s="16">
        <f t="shared" si="36"/>
        <v>42264.620115740734</v>
      </c>
    </row>
    <row r="2360" spans="1:20" ht="15" customHeight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v>0</v>
      </c>
      <c r="G2360" t="s">
        <v>8219</v>
      </c>
      <c r="H2360" s="8" t="e">
        <v>#DIV/0!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t="s">
        <v>8323</v>
      </c>
      <c r="R2360" s="15" t="s">
        <v>8324</v>
      </c>
      <c r="S2360" s="15">
        <v>42035.027083333334</v>
      </c>
      <c r="T2360" s="16">
        <f t="shared" si="36"/>
        <v>41978.930972222224</v>
      </c>
    </row>
    <row r="2361" spans="1:20" ht="15" customHeight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v>0.14680000000000001</v>
      </c>
      <c r="G2361" t="s">
        <v>8219</v>
      </c>
      <c r="H2361" s="8">
        <v>367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t="s">
        <v>8323</v>
      </c>
      <c r="R2361" s="15" t="s">
        <v>8324</v>
      </c>
      <c r="S2361" s="15">
        <v>42219.649583333332</v>
      </c>
      <c r="T2361" s="16">
        <f t="shared" si="36"/>
        <v>42159.649583333332</v>
      </c>
    </row>
    <row r="2362" spans="1:20" ht="15" customHeight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v>4.0000000000000002E-4</v>
      </c>
      <c r="G2362" t="s">
        <v>8219</v>
      </c>
      <c r="H2362" s="8">
        <v>2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t="s">
        <v>8323</v>
      </c>
      <c r="R2362" s="15" t="s">
        <v>8324</v>
      </c>
      <c r="S2362" s="15">
        <v>42407.70694444445</v>
      </c>
      <c r="T2362" s="16">
        <f t="shared" si="36"/>
        <v>42377.70694444445</v>
      </c>
    </row>
    <row r="2363" spans="1:20" ht="15" customHeight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v>0</v>
      </c>
      <c r="G2363" t="s">
        <v>8219</v>
      </c>
      <c r="H2363" s="8" t="e">
        <v>#DIV/0!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t="s">
        <v>8323</v>
      </c>
      <c r="R2363" s="15" t="s">
        <v>8324</v>
      </c>
      <c r="S2363" s="15">
        <v>42490.916666666672</v>
      </c>
      <c r="T2363" s="16">
        <f t="shared" si="36"/>
        <v>42466.858888888892</v>
      </c>
    </row>
    <row r="2364" spans="1:20" ht="15" customHeight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v>0.2857142857142857</v>
      </c>
      <c r="G2364" t="s">
        <v>8219</v>
      </c>
      <c r="H2364" s="8">
        <v>60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t="s">
        <v>8323</v>
      </c>
      <c r="R2364" s="15" t="s">
        <v>8324</v>
      </c>
      <c r="S2364" s="15">
        <v>41984.688310185185</v>
      </c>
      <c r="T2364" s="16">
        <f t="shared" si="36"/>
        <v>41954.688310185185</v>
      </c>
    </row>
    <row r="2365" spans="1:20" ht="15" customHeight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v>0</v>
      </c>
      <c r="G2365" t="s">
        <v>8219</v>
      </c>
      <c r="H2365" s="8" t="e">
        <v>#DIV/0!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t="s">
        <v>8323</v>
      </c>
      <c r="R2365" s="15" t="s">
        <v>8324</v>
      </c>
      <c r="S2365" s="15">
        <v>42367.011574074073</v>
      </c>
      <c r="T2365" s="16">
        <f t="shared" si="36"/>
        <v>42322.011574074073</v>
      </c>
    </row>
    <row r="2366" spans="1:20" ht="15" customHeight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v>0</v>
      </c>
      <c r="G2366" t="s">
        <v>8219</v>
      </c>
      <c r="H2366" s="8" t="e">
        <v>#DIV/0!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t="s">
        <v>8323</v>
      </c>
      <c r="R2366" s="15" t="s">
        <v>8324</v>
      </c>
      <c r="S2366" s="15">
        <v>42303.934675925921</v>
      </c>
      <c r="T2366" s="16">
        <f t="shared" si="36"/>
        <v>42248.934675925921</v>
      </c>
    </row>
    <row r="2367" spans="1:20" ht="15" customHeight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v>0</v>
      </c>
      <c r="G2367" t="s">
        <v>8219</v>
      </c>
      <c r="H2367" s="8" t="e">
        <v>#DIV/0!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t="s">
        <v>8323</v>
      </c>
      <c r="R2367" s="15" t="s">
        <v>8324</v>
      </c>
      <c r="S2367" s="15">
        <v>42386.958333333328</v>
      </c>
      <c r="T2367" s="16">
        <f t="shared" si="36"/>
        <v>42346.736400462964</v>
      </c>
    </row>
    <row r="2368" spans="1:20" ht="15" customHeight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v>0.1052</v>
      </c>
      <c r="G2368" t="s">
        <v>8219</v>
      </c>
      <c r="H2368" s="8">
        <v>97.407407407407405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t="s">
        <v>8323</v>
      </c>
      <c r="R2368" s="15" t="s">
        <v>8324</v>
      </c>
      <c r="S2368" s="15">
        <v>42298.531631944439</v>
      </c>
      <c r="T2368" s="16">
        <f t="shared" si="36"/>
        <v>42268.531631944439</v>
      </c>
    </row>
    <row r="2369" spans="1:20" ht="15" customHeight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v>1.34E-2</v>
      </c>
      <c r="G2369" t="s">
        <v>8219</v>
      </c>
      <c r="H2369" s="8">
        <v>47.857142857142854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t="s">
        <v>8323</v>
      </c>
      <c r="R2369" s="15" t="s">
        <v>8324</v>
      </c>
      <c r="S2369" s="15">
        <v>42485.928425925929</v>
      </c>
      <c r="T2369" s="16">
        <f t="shared" si="36"/>
        <v>42425.970092592594</v>
      </c>
    </row>
    <row r="2370" spans="1:20" ht="15" customHeight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v>2.5000000000000001E-3</v>
      </c>
      <c r="G2370" t="s">
        <v>8219</v>
      </c>
      <c r="H2370" s="8">
        <v>50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t="s">
        <v>8323</v>
      </c>
      <c r="R2370" s="15" t="s">
        <v>8324</v>
      </c>
      <c r="S2370" s="15">
        <v>42108.680150462969</v>
      </c>
      <c r="T2370" s="16">
        <f t="shared" si="36"/>
        <v>42063.721817129626</v>
      </c>
    </row>
    <row r="2371" spans="1:20" ht="15" customHeight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v>0</v>
      </c>
      <c r="G2371" t="s">
        <v>8219</v>
      </c>
      <c r="H2371" s="8" t="e">
        <v>#DIV/0!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t="s">
        <v>8323</v>
      </c>
      <c r="R2371" s="15" t="s">
        <v>8324</v>
      </c>
      <c r="S2371" s="15">
        <v>42410.812627314815</v>
      </c>
      <c r="T2371" s="16">
        <f t="shared" ref="T2371:T2434" si="37">(((L2371/60)/60)/24)+DATE(1970,1,1)</f>
        <v>42380.812627314815</v>
      </c>
    </row>
    <row r="2372" spans="1:20" ht="15" customHeight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v>3.2799999999999999E-3</v>
      </c>
      <c r="G2372" t="s">
        <v>8219</v>
      </c>
      <c r="H2372" s="8">
        <v>20.5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t="s">
        <v>8323</v>
      </c>
      <c r="R2372" s="15" t="s">
        <v>8324</v>
      </c>
      <c r="S2372" s="15">
        <v>41991.18913194444</v>
      </c>
      <c r="T2372" s="16">
        <f t="shared" si="37"/>
        <v>41961.18913194444</v>
      </c>
    </row>
    <row r="2373" spans="1:20" ht="15" customHeight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v>0</v>
      </c>
      <c r="G2373" t="s">
        <v>8219</v>
      </c>
      <c r="H2373" s="8" t="e">
        <v>#DIV/0!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t="s">
        <v>8323</v>
      </c>
      <c r="R2373" s="15" t="s">
        <v>8324</v>
      </c>
      <c r="S2373" s="15">
        <v>42180.777731481481</v>
      </c>
      <c r="T2373" s="16">
        <f t="shared" si="37"/>
        <v>42150.777731481481</v>
      </c>
    </row>
    <row r="2374" spans="1:20" ht="15" customHeight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v>3.272727272727273E-2</v>
      </c>
      <c r="G2374" t="s">
        <v>8219</v>
      </c>
      <c r="H2374" s="8">
        <v>30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t="s">
        <v>8323</v>
      </c>
      <c r="R2374" s="15" t="s">
        <v>8324</v>
      </c>
      <c r="S2374" s="15">
        <v>42118.069108796291</v>
      </c>
      <c r="T2374" s="16">
        <f t="shared" si="37"/>
        <v>42088.069108796291</v>
      </c>
    </row>
    <row r="2375" spans="1:20" ht="15" customHeight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v>5.8823529411764708E-5</v>
      </c>
      <c r="G2375" t="s">
        <v>8219</v>
      </c>
      <c r="H2375" s="8">
        <v>50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t="s">
        <v>8323</v>
      </c>
      <c r="R2375" s="15" t="s">
        <v>8324</v>
      </c>
      <c r="S2375" s="15">
        <v>42245.662314814821</v>
      </c>
      <c r="T2375" s="16">
        <f t="shared" si="37"/>
        <v>42215.662314814821</v>
      </c>
    </row>
    <row r="2376" spans="1:20" ht="15" customHeight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v>4.5454545454545455E-4</v>
      </c>
      <c r="G2376" t="s">
        <v>8219</v>
      </c>
      <c r="H2376" s="8">
        <v>10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t="s">
        <v>8323</v>
      </c>
      <c r="R2376" s="15" t="s">
        <v>8324</v>
      </c>
      <c r="S2376" s="15">
        <v>42047.843287037031</v>
      </c>
      <c r="T2376" s="16">
        <f t="shared" si="37"/>
        <v>42017.843287037031</v>
      </c>
    </row>
    <row r="2377" spans="1:20" ht="15" customHeight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v>0</v>
      </c>
      <c r="G2377" t="s">
        <v>8219</v>
      </c>
      <c r="H2377" s="8" t="e">
        <v>#DIV/0!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t="s">
        <v>8323</v>
      </c>
      <c r="R2377" s="15" t="s">
        <v>8324</v>
      </c>
      <c r="S2377" s="15">
        <v>42622.836076388892</v>
      </c>
      <c r="T2377" s="16">
        <f t="shared" si="37"/>
        <v>42592.836076388892</v>
      </c>
    </row>
    <row r="2378" spans="1:20" ht="15" customHeight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v>0.10877666666666666</v>
      </c>
      <c r="G2378" t="s">
        <v>8219</v>
      </c>
      <c r="H2378" s="8">
        <v>81.582499999999996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t="s">
        <v>8323</v>
      </c>
      <c r="R2378" s="15" t="s">
        <v>8324</v>
      </c>
      <c r="S2378" s="15">
        <v>42348.925532407404</v>
      </c>
      <c r="T2378" s="16">
        <f t="shared" si="37"/>
        <v>42318.925532407404</v>
      </c>
    </row>
    <row r="2379" spans="1:20" ht="15" customHeight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v>0</v>
      </c>
      <c r="G2379" t="s">
        <v>8219</v>
      </c>
      <c r="H2379" s="8" t="e">
        <v>#DIV/0!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t="s">
        <v>8323</v>
      </c>
      <c r="R2379" s="15" t="s">
        <v>8324</v>
      </c>
      <c r="S2379" s="15">
        <v>42699.911840277782</v>
      </c>
      <c r="T2379" s="16">
        <f t="shared" si="37"/>
        <v>42669.870173611111</v>
      </c>
    </row>
    <row r="2380" spans="1:20" ht="15" customHeight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v>0</v>
      </c>
      <c r="G2380" t="s">
        <v>8219</v>
      </c>
      <c r="H2380" s="8" t="e">
        <v>#DIV/0!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t="s">
        <v>8323</v>
      </c>
      <c r="R2380" s="15" t="s">
        <v>8324</v>
      </c>
      <c r="S2380" s="15">
        <v>42242.013078703705</v>
      </c>
      <c r="T2380" s="16">
        <f t="shared" si="37"/>
        <v>42213.013078703705</v>
      </c>
    </row>
    <row r="2381" spans="1:20" ht="15" customHeight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v>0</v>
      </c>
      <c r="G2381" t="s">
        <v>8219</v>
      </c>
      <c r="H2381" s="8" t="e">
        <v>#DIV/0!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t="s">
        <v>8323</v>
      </c>
      <c r="R2381" s="15" t="s">
        <v>8324</v>
      </c>
      <c r="S2381" s="15">
        <v>42282.016388888893</v>
      </c>
      <c r="T2381" s="16">
        <f t="shared" si="37"/>
        <v>42237.016388888893</v>
      </c>
    </row>
    <row r="2382" spans="1:20" ht="15" customHeight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v>3.6666666666666666E-3</v>
      </c>
      <c r="G2382" t="s">
        <v>8219</v>
      </c>
      <c r="H2382" s="8">
        <v>18.333333333333332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t="s">
        <v>8323</v>
      </c>
      <c r="R2382" s="15" t="s">
        <v>8324</v>
      </c>
      <c r="S2382" s="15">
        <v>42278.793310185181</v>
      </c>
      <c r="T2382" s="16">
        <f t="shared" si="37"/>
        <v>42248.793310185181</v>
      </c>
    </row>
    <row r="2383" spans="1:20" ht="15" customHeight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v>1.8193398957730169E-2</v>
      </c>
      <c r="G2383" t="s">
        <v>8219</v>
      </c>
      <c r="H2383" s="8">
        <v>224.42857142857142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t="s">
        <v>8323</v>
      </c>
      <c r="R2383" s="15" t="s">
        <v>8324</v>
      </c>
      <c r="S2383" s="15">
        <v>42104.935740740737</v>
      </c>
      <c r="T2383" s="16">
        <f t="shared" si="37"/>
        <v>42074.935740740737</v>
      </c>
    </row>
    <row r="2384" spans="1:20" ht="15" customHeight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v>2.5000000000000001E-2</v>
      </c>
      <c r="G2384" t="s">
        <v>8219</v>
      </c>
      <c r="H2384" s="8">
        <v>37.5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t="s">
        <v>8323</v>
      </c>
      <c r="R2384" s="15" t="s">
        <v>8324</v>
      </c>
      <c r="S2384" s="15">
        <v>42220.187534722223</v>
      </c>
      <c r="T2384" s="16">
        <f t="shared" si="37"/>
        <v>42195.187534722223</v>
      </c>
    </row>
    <row r="2385" spans="1:20" ht="15" customHeight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v>4.3499999999999997E-2</v>
      </c>
      <c r="G2385" t="s">
        <v>8219</v>
      </c>
      <c r="H2385" s="8">
        <v>145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t="s">
        <v>8323</v>
      </c>
      <c r="R2385" s="15" t="s">
        <v>8324</v>
      </c>
      <c r="S2385" s="15">
        <v>42057.056793981479</v>
      </c>
      <c r="T2385" s="16">
        <f t="shared" si="37"/>
        <v>42027.056793981479</v>
      </c>
    </row>
    <row r="2386" spans="1:20" ht="15" customHeight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v>8.0000000000000002E-3</v>
      </c>
      <c r="G2386" t="s">
        <v>8219</v>
      </c>
      <c r="H2386" s="8">
        <v>1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t="s">
        <v>8323</v>
      </c>
      <c r="R2386" s="15" t="s">
        <v>8324</v>
      </c>
      <c r="S2386" s="15">
        <v>41957.109293981484</v>
      </c>
      <c r="T2386" s="16">
        <f t="shared" si="37"/>
        <v>41927.067627314813</v>
      </c>
    </row>
    <row r="2387" spans="1:20" ht="15" customHeight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v>1.2123076923076924E-2</v>
      </c>
      <c r="G2387" t="s">
        <v>8219</v>
      </c>
      <c r="H2387" s="8">
        <v>112.57142857142857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t="s">
        <v>8323</v>
      </c>
      <c r="R2387" s="15" t="s">
        <v>8324</v>
      </c>
      <c r="S2387" s="15">
        <v>42221.70175925926</v>
      </c>
      <c r="T2387" s="16">
        <f t="shared" si="37"/>
        <v>42191.70175925926</v>
      </c>
    </row>
    <row r="2388" spans="1:20" ht="15" customHeight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v>0</v>
      </c>
      <c r="G2388" t="s">
        <v>8219</v>
      </c>
      <c r="H2388" s="8" t="e">
        <v>#DIV/0!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t="s">
        <v>8323</v>
      </c>
      <c r="R2388" s="15" t="s">
        <v>8324</v>
      </c>
      <c r="S2388" s="15">
        <v>42014.838240740741</v>
      </c>
      <c r="T2388" s="16">
        <f t="shared" si="37"/>
        <v>41954.838240740741</v>
      </c>
    </row>
    <row r="2389" spans="1:20" ht="15" customHeight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v>6.8399999999999997E-3</v>
      </c>
      <c r="G2389" t="s">
        <v>8219</v>
      </c>
      <c r="H2389" s="8">
        <v>342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t="s">
        <v>8323</v>
      </c>
      <c r="R2389" s="15" t="s">
        <v>8324</v>
      </c>
      <c r="S2389" s="15">
        <v>42573.626620370371</v>
      </c>
      <c r="T2389" s="16">
        <f t="shared" si="37"/>
        <v>42528.626620370371</v>
      </c>
    </row>
    <row r="2390" spans="1:20" ht="15" customHeight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v>1.2513513513513513E-2</v>
      </c>
      <c r="G2390" t="s">
        <v>8219</v>
      </c>
      <c r="H2390" s="8">
        <v>57.875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t="s">
        <v>8323</v>
      </c>
      <c r="R2390" s="15" t="s">
        <v>8324</v>
      </c>
      <c r="S2390" s="15">
        <v>42019.811805555553</v>
      </c>
      <c r="T2390" s="16">
        <f t="shared" si="37"/>
        <v>41989.853692129633</v>
      </c>
    </row>
    <row r="2391" spans="1:20" ht="15" customHeight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v>1.8749999999999999E-3</v>
      </c>
      <c r="G2391" t="s">
        <v>8219</v>
      </c>
      <c r="H2391" s="8">
        <v>30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t="s">
        <v>8323</v>
      </c>
      <c r="R2391" s="15" t="s">
        <v>8324</v>
      </c>
      <c r="S2391" s="15">
        <v>42210.915972222225</v>
      </c>
      <c r="T2391" s="16">
        <f t="shared" si="37"/>
        <v>42179.653379629628</v>
      </c>
    </row>
    <row r="2392" spans="1:20" ht="15" customHeight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v>0</v>
      </c>
      <c r="G2392" t="s">
        <v>8219</v>
      </c>
      <c r="H2392" s="8" t="e">
        <v>#DIV/0!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t="s">
        <v>8323</v>
      </c>
      <c r="R2392" s="15" t="s">
        <v>8324</v>
      </c>
      <c r="S2392" s="15">
        <v>42008.262314814812</v>
      </c>
      <c r="T2392" s="16">
        <f t="shared" si="37"/>
        <v>41968.262314814812</v>
      </c>
    </row>
    <row r="2393" spans="1:20" ht="15" customHeight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v>1.25E-3</v>
      </c>
      <c r="G2393" t="s">
        <v>8219</v>
      </c>
      <c r="H2393" s="8">
        <v>25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t="s">
        <v>8323</v>
      </c>
      <c r="R2393" s="15" t="s">
        <v>8324</v>
      </c>
      <c r="S2393" s="15">
        <v>42094.752824074079</v>
      </c>
      <c r="T2393" s="16">
        <f t="shared" si="37"/>
        <v>42064.794490740736</v>
      </c>
    </row>
    <row r="2394" spans="1:20" ht="15" customHeight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v>0</v>
      </c>
      <c r="G2394" t="s">
        <v>8219</v>
      </c>
      <c r="H2394" s="8" t="e">
        <v>#DIV/0!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t="s">
        <v>8323</v>
      </c>
      <c r="R2394" s="15" t="s">
        <v>8324</v>
      </c>
      <c r="S2394" s="15">
        <v>42306.120636574073</v>
      </c>
      <c r="T2394" s="16">
        <f t="shared" si="37"/>
        <v>42276.120636574073</v>
      </c>
    </row>
    <row r="2395" spans="1:20" ht="15" customHeight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v>5.0000000000000001E-4</v>
      </c>
      <c r="G2395" t="s">
        <v>8219</v>
      </c>
      <c r="H2395" s="8">
        <v>50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t="s">
        <v>8323</v>
      </c>
      <c r="R2395" s="15" t="s">
        <v>8324</v>
      </c>
      <c r="S2395" s="15">
        <v>42224.648344907408</v>
      </c>
      <c r="T2395" s="16">
        <f t="shared" si="37"/>
        <v>42194.648344907408</v>
      </c>
    </row>
    <row r="2396" spans="1:20" ht="15" customHeight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v>5.9999999999999995E-4</v>
      </c>
      <c r="G2396" t="s">
        <v>8219</v>
      </c>
      <c r="H2396" s="8">
        <v>1.5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t="s">
        <v>8323</v>
      </c>
      <c r="R2396" s="15" t="s">
        <v>8324</v>
      </c>
      <c r="S2396" s="15">
        <v>42061.362187499995</v>
      </c>
      <c r="T2396" s="16">
        <f t="shared" si="37"/>
        <v>42031.362187499995</v>
      </c>
    </row>
    <row r="2397" spans="1:20" ht="15" customHeight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v>0</v>
      </c>
      <c r="G2397" t="s">
        <v>8219</v>
      </c>
      <c r="H2397" s="8" t="e">
        <v>#DIV/0!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t="s">
        <v>8323</v>
      </c>
      <c r="R2397" s="15" t="s">
        <v>8324</v>
      </c>
      <c r="S2397" s="15">
        <v>42745.372916666667</v>
      </c>
      <c r="T2397" s="16">
        <f t="shared" si="37"/>
        <v>42717.121377314819</v>
      </c>
    </row>
    <row r="2398" spans="1:20" ht="15" customHeight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v>2E-3</v>
      </c>
      <c r="G2398" t="s">
        <v>8219</v>
      </c>
      <c r="H2398" s="8">
        <v>10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t="s">
        <v>8323</v>
      </c>
      <c r="R2398" s="15" t="s">
        <v>8324</v>
      </c>
      <c r="S2398" s="15">
        <v>42292.849050925928</v>
      </c>
      <c r="T2398" s="16">
        <f t="shared" si="37"/>
        <v>42262.849050925928</v>
      </c>
    </row>
    <row r="2399" spans="1:20" ht="15" customHeight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v>0</v>
      </c>
      <c r="G2399" t="s">
        <v>8219</v>
      </c>
      <c r="H2399" s="8" t="e">
        <v>#DIV/0!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t="s">
        <v>8323</v>
      </c>
      <c r="R2399" s="15" t="s">
        <v>8324</v>
      </c>
      <c r="S2399" s="15">
        <v>42006.88490740741</v>
      </c>
      <c r="T2399" s="16">
        <f t="shared" si="37"/>
        <v>41976.88490740741</v>
      </c>
    </row>
    <row r="2400" spans="1:20" ht="15" customHeight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v>0</v>
      </c>
      <c r="G2400" t="s">
        <v>8219</v>
      </c>
      <c r="H2400" s="8" t="e">
        <v>#DIV/0!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t="s">
        <v>8323</v>
      </c>
      <c r="R2400" s="15" t="s">
        <v>8324</v>
      </c>
      <c r="S2400" s="15">
        <v>42187.916481481487</v>
      </c>
      <c r="T2400" s="16">
        <f t="shared" si="37"/>
        <v>42157.916481481487</v>
      </c>
    </row>
    <row r="2401" spans="1:20" ht="15" customHeight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v>0</v>
      </c>
      <c r="G2401" t="s">
        <v>8219</v>
      </c>
      <c r="H2401" s="8" t="e">
        <v>#DIV/0!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t="s">
        <v>8323</v>
      </c>
      <c r="R2401" s="15" t="s">
        <v>8324</v>
      </c>
      <c r="S2401" s="15">
        <v>41991.853078703702</v>
      </c>
      <c r="T2401" s="16">
        <f t="shared" si="37"/>
        <v>41956.853078703702</v>
      </c>
    </row>
    <row r="2402" spans="1:20" ht="15" customHeight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v>0</v>
      </c>
      <c r="G2402" t="s">
        <v>8219</v>
      </c>
      <c r="H2402" s="8" t="e">
        <v>#DIV/0!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t="s">
        <v>8323</v>
      </c>
      <c r="R2402" s="15" t="s">
        <v>8324</v>
      </c>
      <c r="S2402" s="15">
        <v>42474.268101851849</v>
      </c>
      <c r="T2402" s="16">
        <f t="shared" si="37"/>
        <v>42444.268101851849</v>
      </c>
    </row>
    <row r="2403" spans="1:20" ht="15" customHeight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v>7.1785714285714283E-3</v>
      </c>
      <c r="G2403" t="s">
        <v>8220</v>
      </c>
      <c r="H2403" s="8">
        <v>22.333333333333332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t="s">
        <v>8340</v>
      </c>
      <c r="R2403" s="15" t="s">
        <v>8341</v>
      </c>
      <c r="S2403" s="15">
        <v>42434.822870370372</v>
      </c>
      <c r="T2403" s="16">
        <f t="shared" si="37"/>
        <v>42374.822870370372</v>
      </c>
    </row>
    <row r="2404" spans="1:20" ht="15" customHeight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v>4.3333333333333331E-3</v>
      </c>
      <c r="G2404" t="s">
        <v>8220</v>
      </c>
      <c r="H2404" s="8">
        <v>52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t="s">
        <v>8340</v>
      </c>
      <c r="R2404" s="15" t="s">
        <v>8341</v>
      </c>
      <c r="S2404" s="15">
        <v>42137.679756944446</v>
      </c>
      <c r="T2404" s="16">
        <f t="shared" si="37"/>
        <v>42107.679756944446</v>
      </c>
    </row>
    <row r="2405" spans="1:20" ht="15" customHeight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v>0.16833333333333333</v>
      </c>
      <c r="G2405" t="s">
        <v>8220</v>
      </c>
      <c r="H2405" s="8">
        <v>16.833333333333332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t="s">
        <v>8340</v>
      </c>
      <c r="R2405" s="15" t="s">
        <v>8341</v>
      </c>
      <c r="S2405" s="15">
        <v>42459.840949074074</v>
      </c>
      <c r="T2405" s="16">
        <f t="shared" si="37"/>
        <v>42399.882615740738</v>
      </c>
    </row>
    <row r="2406" spans="1:20" ht="15" customHeight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v>0</v>
      </c>
      <c r="G2406" t="s">
        <v>8220</v>
      </c>
      <c r="H2406" s="8" t="e">
        <v>#DIV/0!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t="s">
        <v>8340</v>
      </c>
      <c r="R2406" s="15" t="s">
        <v>8341</v>
      </c>
      <c r="S2406" s="15">
        <v>42372.03943287037</v>
      </c>
      <c r="T2406" s="16">
        <f t="shared" si="37"/>
        <v>42342.03943287037</v>
      </c>
    </row>
    <row r="2407" spans="1:20" ht="15" customHeight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v>0.22520000000000001</v>
      </c>
      <c r="G2407" t="s">
        <v>8220</v>
      </c>
      <c r="H2407" s="8">
        <v>56.3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t="s">
        <v>8340</v>
      </c>
      <c r="R2407" s="15" t="s">
        <v>8341</v>
      </c>
      <c r="S2407" s="15">
        <v>42616.585358796292</v>
      </c>
      <c r="T2407" s="16">
        <f t="shared" si="37"/>
        <v>42595.585358796292</v>
      </c>
    </row>
    <row r="2408" spans="1:20" ht="15" customHeight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v>0.41384615384615386</v>
      </c>
      <c r="G2408" t="s">
        <v>8220</v>
      </c>
      <c r="H2408" s="8">
        <v>84.0625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t="s">
        <v>8340</v>
      </c>
      <c r="R2408" s="15" t="s">
        <v>8341</v>
      </c>
      <c r="S2408" s="15">
        <v>42023.110995370371</v>
      </c>
      <c r="T2408" s="16">
        <f t="shared" si="37"/>
        <v>41983.110995370371</v>
      </c>
    </row>
    <row r="2409" spans="1:20" ht="15" customHeight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v>0.25259090909090909</v>
      </c>
      <c r="G2409" t="s">
        <v>8220</v>
      </c>
      <c r="H2409" s="8">
        <v>168.39393939393941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t="s">
        <v>8340</v>
      </c>
      <c r="R2409" s="15" t="s">
        <v>8341</v>
      </c>
      <c r="S2409" s="15">
        <v>42105.25</v>
      </c>
      <c r="T2409" s="16">
        <f t="shared" si="37"/>
        <v>42082.575555555552</v>
      </c>
    </row>
    <row r="2410" spans="1:20" ht="15" customHeight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v>2E-3</v>
      </c>
      <c r="G2410" t="s">
        <v>8220</v>
      </c>
      <c r="H2410" s="8">
        <v>15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t="s">
        <v>8340</v>
      </c>
      <c r="R2410" s="15" t="s">
        <v>8341</v>
      </c>
      <c r="S2410" s="15">
        <v>41949.182372685187</v>
      </c>
      <c r="T2410" s="16">
        <f t="shared" si="37"/>
        <v>41919.140706018516</v>
      </c>
    </row>
    <row r="2411" spans="1:20" ht="15" customHeight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v>1.84E-2</v>
      </c>
      <c r="G2411" t="s">
        <v>8220</v>
      </c>
      <c r="H2411" s="8">
        <v>76.666666666666671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t="s">
        <v>8340</v>
      </c>
      <c r="R2411" s="15" t="s">
        <v>8341</v>
      </c>
      <c r="S2411" s="15">
        <v>42234.875868055555</v>
      </c>
      <c r="T2411" s="16">
        <f t="shared" si="37"/>
        <v>42204.875868055555</v>
      </c>
    </row>
    <row r="2412" spans="1:20" ht="15" customHeight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v>0</v>
      </c>
      <c r="G2412" t="s">
        <v>8220</v>
      </c>
      <c r="H2412" s="8" t="e">
        <v>#DIV/0!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t="s">
        <v>8340</v>
      </c>
      <c r="R2412" s="15" t="s">
        <v>8341</v>
      </c>
      <c r="S2412" s="15">
        <v>42254.408275462964</v>
      </c>
      <c r="T2412" s="16">
        <f t="shared" si="37"/>
        <v>42224.408275462964</v>
      </c>
    </row>
    <row r="2413" spans="1:20" ht="15" customHeight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v>6.0400000000000002E-3</v>
      </c>
      <c r="G2413" t="s">
        <v>8220</v>
      </c>
      <c r="H2413" s="8">
        <v>50.333333333333336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t="s">
        <v>8340</v>
      </c>
      <c r="R2413" s="15" t="s">
        <v>8341</v>
      </c>
      <c r="S2413" s="15">
        <v>42241.732430555552</v>
      </c>
      <c r="T2413" s="16">
        <f t="shared" si="37"/>
        <v>42211.732430555552</v>
      </c>
    </row>
    <row r="2414" spans="1:20" ht="15" customHeight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v>0</v>
      </c>
      <c r="G2414" t="s">
        <v>8220</v>
      </c>
      <c r="H2414" s="8" t="e">
        <v>#DIV/0!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t="s">
        <v>8340</v>
      </c>
      <c r="R2414" s="15" t="s">
        <v>8341</v>
      </c>
      <c r="S2414" s="15">
        <v>42700.778622685189</v>
      </c>
      <c r="T2414" s="16">
        <f t="shared" si="37"/>
        <v>42655.736956018518</v>
      </c>
    </row>
    <row r="2415" spans="1:20" ht="15" customHeight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v>8.3333333333333332E-3</v>
      </c>
      <c r="G2415" t="s">
        <v>8220</v>
      </c>
      <c r="H2415" s="8">
        <v>8.3333333333333339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t="s">
        <v>8340</v>
      </c>
      <c r="R2415" s="15" t="s">
        <v>8341</v>
      </c>
      <c r="S2415" s="15">
        <v>41790.979166666664</v>
      </c>
      <c r="T2415" s="16">
        <f t="shared" si="37"/>
        <v>41760.10974537037</v>
      </c>
    </row>
    <row r="2416" spans="1:20" ht="15" customHeight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v>3.0666666666666665E-2</v>
      </c>
      <c r="G2416" t="s">
        <v>8220</v>
      </c>
      <c r="H2416" s="8">
        <v>35.384615384615387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t="s">
        <v>8340</v>
      </c>
      <c r="R2416" s="15" t="s">
        <v>8341</v>
      </c>
      <c r="S2416" s="15">
        <v>42238.165972222225</v>
      </c>
      <c r="T2416" s="16">
        <f t="shared" si="37"/>
        <v>42198.695138888885</v>
      </c>
    </row>
    <row r="2417" spans="1:20" ht="15" customHeight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v>5.5833333333333334E-3</v>
      </c>
      <c r="G2417" t="s">
        <v>8220</v>
      </c>
      <c r="H2417" s="8">
        <v>55.833333333333336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t="s">
        <v>8340</v>
      </c>
      <c r="R2417" s="15" t="s">
        <v>8341</v>
      </c>
      <c r="S2417" s="15">
        <v>42566.862800925926</v>
      </c>
      <c r="T2417" s="16">
        <f t="shared" si="37"/>
        <v>42536.862800925926</v>
      </c>
    </row>
    <row r="2418" spans="1:20" ht="15" customHeight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v>2.5000000000000001E-4</v>
      </c>
      <c r="G2418" t="s">
        <v>8220</v>
      </c>
      <c r="H2418" s="8">
        <v>5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t="s">
        <v>8340</v>
      </c>
      <c r="R2418" s="15" t="s">
        <v>8341</v>
      </c>
      <c r="S2418" s="15">
        <v>42077.625</v>
      </c>
      <c r="T2418" s="16">
        <f t="shared" si="37"/>
        <v>42019.737766203703</v>
      </c>
    </row>
    <row r="2419" spans="1:20" ht="15" customHeight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v>0</v>
      </c>
      <c r="G2419" t="s">
        <v>8220</v>
      </c>
      <c r="H2419" s="8" t="e">
        <v>#DIV/0!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t="s">
        <v>8340</v>
      </c>
      <c r="R2419" s="15" t="s">
        <v>8341</v>
      </c>
      <c r="S2419" s="15">
        <v>41861.884108796294</v>
      </c>
      <c r="T2419" s="16">
        <f t="shared" si="37"/>
        <v>41831.884108796294</v>
      </c>
    </row>
    <row r="2420" spans="1:20" ht="15" customHeight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v>2.0000000000000001E-4</v>
      </c>
      <c r="G2420" t="s">
        <v>8220</v>
      </c>
      <c r="H2420" s="8">
        <v>1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t="s">
        <v>8340</v>
      </c>
      <c r="R2420" s="15" t="s">
        <v>8341</v>
      </c>
      <c r="S2420" s="15">
        <v>42087.815324074079</v>
      </c>
      <c r="T2420" s="16">
        <f t="shared" si="37"/>
        <v>42027.856990740736</v>
      </c>
    </row>
    <row r="2421" spans="1:20" ht="15" customHeight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v>0</v>
      </c>
      <c r="G2421" t="s">
        <v>8220</v>
      </c>
      <c r="H2421" s="8" t="e">
        <v>#DIV/0!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t="s">
        <v>8340</v>
      </c>
      <c r="R2421" s="15" t="s">
        <v>8341</v>
      </c>
      <c r="S2421" s="15">
        <v>42053.738298611104</v>
      </c>
      <c r="T2421" s="16">
        <f t="shared" si="37"/>
        <v>41993.738298611104</v>
      </c>
    </row>
    <row r="2422" spans="1:20" ht="15" customHeight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v>0.14825133372851215</v>
      </c>
      <c r="G2422" t="s">
        <v>8220</v>
      </c>
      <c r="H2422" s="8">
        <v>69.472222222222229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t="s">
        <v>8340</v>
      </c>
      <c r="R2422" s="15" t="s">
        <v>8341</v>
      </c>
      <c r="S2422" s="15">
        <v>41953.070543981477</v>
      </c>
      <c r="T2422" s="16">
        <f t="shared" si="37"/>
        <v>41893.028877314813</v>
      </c>
    </row>
    <row r="2423" spans="1:20" ht="15" customHeight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v>1.6666666666666666E-4</v>
      </c>
      <c r="G2423" t="s">
        <v>8220</v>
      </c>
      <c r="H2423" s="8">
        <v>1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t="s">
        <v>8340</v>
      </c>
      <c r="R2423" s="15" t="s">
        <v>8341</v>
      </c>
      <c r="S2423" s="15">
        <v>42056.687453703707</v>
      </c>
      <c r="T2423" s="16">
        <f t="shared" si="37"/>
        <v>42026.687453703707</v>
      </c>
    </row>
    <row r="2424" spans="1:20" ht="15" customHeight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v>2E-3</v>
      </c>
      <c r="G2424" t="s">
        <v>8220</v>
      </c>
      <c r="H2424" s="8">
        <v>1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t="s">
        <v>8340</v>
      </c>
      <c r="R2424" s="15" t="s">
        <v>8341</v>
      </c>
      <c r="S2424" s="15">
        <v>42074.683287037042</v>
      </c>
      <c r="T2424" s="16">
        <f t="shared" si="37"/>
        <v>42044.724953703699</v>
      </c>
    </row>
    <row r="2425" spans="1:20" ht="15" customHeight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v>1.3333333333333334E-4</v>
      </c>
      <c r="G2425" t="s">
        <v>8220</v>
      </c>
      <c r="H2425" s="8">
        <v>8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t="s">
        <v>8340</v>
      </c>
      <c r="R2425" s="15" t="s">
        <v>8341</v>
      </c>
      <c r="S2425" s="15">
        <v>42004.704745370371</v>
      </c>
      <c r="T2425" s="16">
        <f t="shared" si="37"/>
        <v>41974.704745370371</v>
      </c>
    </row>
    <row r="2426" spans="1:20" ht="15" customHeight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v>1.24E-2</v>
      </c>
      <c r="G2426" t="s">
        <v>8220</v>
      </c>
      <c r="H2426" s="8">
        <v>34.444444444444443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t="s">
        <v>8340</v>
      </c>
      <c r="R2426" s="15" t="s">
        <v>8341</v>
      </c>
      <c r="S2426" s="15">
        <v>41939.892453703702</v>
      </c>
      <c r="T2426" s="16">
        <f t="shared" si="37"/>
        <v>41909.892453703702</v>
      </c>
    </row>
    <row r="2427" spans="1:20" ht="15" customHeight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v>2.8571428571428574E-4</v>
      </c>
      <c r="G2427" t="s">
        <v>8220</v>
      </c>
      <c r="H2427" s="8">
        <v>1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t="s">
        <v>8340</v>
      </c>
      <c r="R2427" s="15" t="s">
        <v>8341</v>
      </c>
      <c r="S2427" s="15">
        <v>42517.919444444444</v>
      </c>
      <c r="T2427" s="16">
        <f t="shared" si="37"/>
        <v>42502.913761574076</v>
      </c>
    </row>
    <row r="2428" spans="1:20" ht="15" customHeight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v>0</v>
      </c>
      <c r="G2428" t="s">
        <v>8220</v>
      </c>
      <c r="H2428" s="8" t="e">
        <v>#DIV/0!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t="s">
        <v>8340</v>
      </c>
      <c r="R2428" s="15" t="s">
        <v>8341</v>
      </c>
      <c r="S2428" s="15">
        <v>42224.170046296291</v>
      </c>
      <c r="T2428" s="16">
        <f t="shared" si="37"/>
        <v>42164.170046296291</v>
      </c>
    </row>
    <row r="2429" spans="1:20" ht="15" customHeight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v>2.0000000000000002E-5</v>
      </c>
      <c r="G2429" t="s">
        <v>8220</v>
      </c>
      <c r="H2429" s="8">
        <v>1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t="s">
        <v>8340</v>
      </c>
      <c r="R2429" s="15" t="s">
        <v>8341</v>
      </c>
      <c r="S2429" s="15">
        <v>42452.277002314819</v>
      </c>
      <c r="T2429" s="16">
        <f t="shared" si="37"/>
        <v>42412.318668981476</v>
      </c>
    </row>
    <row r="2430" spans="1:20" ht="15" customHeight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v>2.8571428571428571E-5</v>
      </c>
      <c r="G2430" t="s">
        <v>8220</v>
      </c>
      <c r="H2430" s="8">
        <v>1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t="s">
        <v>8340</v>
      </c>
      <c r="R2430" s="15" t="s">
        <v>8341</v>
      </c>
      <c r="S2430" s="15">
        <v>42075.742488425924</v>
      </c>
      <c r="T2430" s="16">
        <f t="shared" si="37"/>
        <v>42045.784155092595</v>
      </c>
    </row>
    <row r="2431" spans="1:20" ht="15" customHeight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v>1.4321428571428572E-2</v>
      </c>
      <c r="G2431" t="s">
        <v>8220</v>
      </c>
      <c r="H2431" s="8">
        <v>501.25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t="s">
        <v>8340</v>
      </c>
      <c r="R2431" s="15" t="s">
        <v>8341</v>
      </c>
      <c r="S2431" s="15">
        <v>42771.697222222225</v>
      </c>
      <c r="T2431" s="16">
        <f t="shared" si="37"/>
        <v>42734.879236111112</v>
      </c>
    </row>
    <row r="2432" spans="1:20" ht="15" customHeight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v>7.0000000000000001E-3</v>
      </c>
      <c r="G2432" t="s">
        <v>8220</v>
      </c>
      <c r="H2432" s="8">
        <v>10.5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t="s">
        <v>8340</v>
      </c>
      <c r="R2432" s="15" t="s">
        <v>8341</v>
      </c>
      <c r="S2432" s="15">
        <v>42412.130833333329</v>
      </c>
      <c r="T2432" s="16">
        <f t="shared" si="37"/>
        <v>42382.130833333329</v>
      </c>
    </row>
    <row r="2433" spans="1:20" ht="15" customHeight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v>2.0000000000000002E-5</v>
      </c>
      <c r="G2433" t="s">
        <v>8220</v>
      </c>
      <c r="H2433" s="8">
        <v>1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t="s">
        <v>8340</v>
      </c>
      <c r="R2433" s="15" t="s">
        <v>8341</v>
      </c>
      <c r="S2433" s="15">
        <v>42549.099687499998</v>
      </c>
      <c r="T2433" s="16">
        <f t="shared" si="37"/>
        <v>42489.099687499998</v>
      </c>
    </row>
    <row r="2434" spans="1:20" ht="15" customHeight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v>1.4285714285714287E-4</v>
      </c>
      <c r="G2434" t="s">
        <v>8220</v>
      </c>
      <c r="H2434" s="8">
        <v>1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t="s">
        <v>8340</v>
      </c>
      <c r="R2434" s="15" t="s">
        <v>8341</v>
      </c>
      <c r="S2434" s="15">
        <v>42071.218715277777</v>
      </c>
      <c r="T2434" s="16">
        <f t="shared" si="37"/>
        <v>42041.218715277777</v>
      </c>
    </row>
    <row r="2435" spans="1:20" ht="15" customHeight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v>0</v>
      </c>
      <c r="G2435" t="s">
        <v>8220</v>
      </c>
      <c r="H2435" s="8" t="e">
        <v>#DIV/0!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t="s">
        <v>8340</v>
      </c>
      <c r="R2435" s="15" t="s">
        <v>8341</v>
      </c>
      <c r="S2435" s="15">
        <v>42427.89980324074</v>
      </c>
      <c r="T2435" s="16">
        <f t="shared" ref="T2435:T2498" si="38">(((L2435/60)/60)/24)+DATE(1970,1,1)</f>
        <v>42397.89980324074</v>
      </c>
    </row>
    <row r="2436" spans="1:20" ht="15" customHeight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v>1.2999999999999999E-3</v>
      </c>
      <c r="G2436" t="s">
        <v>8220</v>
      </c>
      <c r="H2436" s="8">
        <v>13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t="s">
        <v>8340</v>
      </c>
      <c r="R2436" s="15" t="s">
        <v>8341</v>
      </c>
      <c r="S2436" s="15">
        <v>42220.18604166666</v>
      </c>
      <c r="T2436" s="16">
        <f t="shared" si="38"/>
        <v>42180.18604166666</v>
      </c>
    </row>
    <row r="2437" spans="1:20" ht="15" customHeight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v>4.8960000000000002E-3</v>
      </c>
      <c r="G2437" t="s">
        <v>8220</v>
      </c>
      <c r="H2437" s="8">
        <v>306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t="s">
        <v>8340</v>
      </c>
      <c r="R2437" s="15" t="s">
        <v>8341</v>
      </c>
      <c r="S2437" s="15">
        <v>42282.277615740735</v>
      </c>
      <c r="T2437" s="16">
        <f t="shared" si="38"/>
        <v>42252.277615740735</v>
      </c>
    </row>
    <row r="2438" spans="1:20" ht="15" customHeight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v>3.8461538461538462E-4</v>
      </c>
      <c r="G2438" t="s">
        <v>8220</v>
      </c>
      <c r="H2438" s="8">
        <v>22.5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t="s">
        <v>8340</v>
      </c>
      <c r="R2438" s="15" t="s">
        <v>8341</v>
      </c>
      <c r="S2438" s="15">
        <v>42398.615393518514</v>
      </c>
      <c r="T2438" s="16">
        <f t="shared" si="38"/>
        <v>42338.615393518514</v>
      </c>
    </row>
    <row r="2439" spans="1:20" ht="15" customHeight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v>0</v>
      </c>
      <c r="G2439" t="s">
        <v>8220</v>
      </c>
      <c r="H2439" s="8" t="e">
        <v>#DIV/0!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t="s">
        <v>8340</v>
      </c>
      <c r="R2439" s="15" t="s">
        <v>8341</v>
      </c>
      <c r="S2439" s="15">
        <v>42080.75</v>
      </c>
      <c r="T2439" s="16">
        <f t="shared" si="38"/>
        <v>42031.965138888889</v>
      </c>
    </row>
    <row r="2440" spans="1:20" ht="15" customHeight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v>3.3333333333333335E-3</v>
      </c>
      <c r="G2440" t="s">
        <v>8220</v>
      </c>
      <c r="H2440" s="8">
        <v>50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t="s">
        <v>8340</v>
      </c>
      <c r="R2440" s="15" t="s">
        <v>8341</v>
      </c>
      <c r="S2440" s="15">
        <v>42345.956736111111</v>
      </c>
      <c r="T2440" s="16">
        <f t="shared" si="38"/>
        <v>42285.91506944444</v>
      </c>
    </row>
    <row r="2441" spans="1:20" ht="15" customHeight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v>0</v>
      </c>
      <c r="G2441" t="s">
        <v>8220</v>
      </c>
      <c r="H2441" s="8" t="e">
        <v>#DIV/0!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t="s">
        <v>8340</v>
      </c>
      <c r="R2441" s="15" t="s">
        <v>8341</v>
      </c>
      <c r="S2441" s="15">
        <v>42295.818622685183</v>
      </c>
      <c r="T2441" s="16">
        <f t="shared" si="38"/>
        <v>42265.818622685183</v>
      </c>
    </row>
    <row r="2442" spans="1:20" ht="15" customHeight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v>2E-3</v>
      </c>
      <c r="G2442" t="s">
        <v>8220</v>
      </c>
      <c r="H2442" s="8">
        <v>5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t="s">
        <v>8340</v>
      </c>
      <c r="R2442" s="15" t="s">
        <v>8341</v>
      </c>
      <c r="S2442" s="15">
        <v>42413.899456018517</v>
      </c>
      <c r="T2442" s="16">
        <f t="shared" si="38"/>
        <v>42383.899456018517</v>
      </c>
    </row>
    <row r="2443" spans="1:20" ht="15" customHeight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v>1.0788</v>
      </c>
      <c r="G2443" t="s">
        <v>8218</v>
      </c>
      <c r="H2443" s="8">
        <v>74.22935779816514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t="s">
        <v>8340</v>
      </c>
      <c r="R2443" s="15" t="s">
        <v>8356</v>
      </c>
      <c r="S2443" s="15">
        <v>42208.207638888889</v>
      </c>
      <c r="T2443" s="16">
        <f t="shared" si="38"/>
        <v>42187.125625000001</v>
      </c>
    </row>
    <row r="2444" spans="1:20" ht="15" customHeight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v>1.2594166666666666</v>
      </c>
      <c r="G2444" t="s">
        <v>8218</v>
      </c>
      <c r="H2444" s="8">
        <v>81.252688172043008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t="s">
        <v>8340</v>
      </c>
      <c r="R2444" s="15" t="s">
        <v>8356</v>
      </c>
      <c r="S2444" s="15">
        <v>42082.625324074077</v>
      </c>
      <c r="T2444" s="16">
        <f t="shared" si="38"/>
        <v>42052.666990740734</v>
      </c>
    </row>
    <row r="2445" spans="1:20" ht="15" customHeight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v>2.0251494999999999</v>
      </c>
      <c r="G2445" t="s">
        <v>8218</v>
      </c>
      <c r="H2445" s="8">
        <v>130.23469453376205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t="s">
        <v>8340</v>
      </c>
      <c r="R2445" s="15" t="s">
        <v>8356</v>
      </c>
      <c r="S2445" s="15">
        <v>41866.625254629631</v>
      </c>
      <c r="T2445" s="16">
        <f t="shared" si="38"/>
        <v>41836.625254629631</v>
      </c>
    </row>
    <row r="2446" spans="1:20" ht="15" customHeight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v>1.0860000000000001</v>
      </c>
      <c r="G2446" t="s">
        <v>8218</v>
      </c>
      <c r="H2446" s="8">
        <v>53.409836065573771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t="s">
        <v>8340</v>
      </c>
      <c r="R2446" s="15" t="s">
        <v>8356</v>
      </c>
      <c r="S2446" s="15">
        <v>42515.754525462966</v>
      </c>
      <c r="T2446" s="16">
        <f t="shared" si="38"/>
        <v>42485.754525462966</v>
      </c>
    </row>
    <row r="2447" spans="1:20" ht="15" customHeight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v>1.728</v>
      </c>
      <c r="G2447" t="s">
        <v>8218</v>
      </c>
      <c r="H2447" s="8">
        <v>75.130434782608702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t="s">
        <v>8340</v>
      </c>
      <c r="R2447" s="15" t="s">
        <v>8356</v>
      </c>
      <c r="S2447" s="15">
        <v>42273.190057870372</v>
      </c>
      <c r="T2447" s="16">
        <f t="shared" si="38"/>
        <v>42243.190057870372</v>
      </c>
    </row>
    <row r="2448" spans="1:20" ht="15" customHeight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v>1.6798</v>
      </c>
      <c r="G2448" t="s">
        <v>8218</v>
      </c>
      <c r="H2448" s="8">
        <v>75.666666666666671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t="s">
        <v>8340</v>
      </c>
      <c r="R2448" s="15" t="s">
        <v>8356</v>
      </c>
      <c r="S2448" s="15">
        <v>42700.64434027778</v>
      </c>
      <c r="T2448" s="16">
        <f t="shared" si="38"/>
        <v>42670.602673611109</v>
      </c>
    </row>
    <row r="2449" spans="1:20" ht="15" customHeight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v>4.2720000000000002</v>
      </c>
      <c r="G2449" t="s">
        <v>8218</v>
      </c>
      <c r="H2449" s="8">
        <v>31.691394658753708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t="s">
        <v>8340</v>
      </c>
      <c r="R2449" s="15" t="s">
        <v>8356</v>
      </c>
      <c r="S2449" s="15">
        <v>42686.166666666672</v>
      </c>
      <c r="T2449" s="16">
        <f t="shared" si="38"/>
        <v>42654.469826388886</v>
      </c>
    </row>
    <row r="2450" spans="1:20" ht="15" customHeight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v>1.075</v>
      </c>
      <c r="G2450" t="s">
        <v>8218</v>
      </c>
      <c r="H2450" s="8">
        <v>47.777777777777779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t="s">
        <v>8340</v>
      </c>
      <c r="R2450" s="15" t="s">
        <v>8356</v>
      </c>
      <c r="S2450" s="15">
        <v>42613.233333333337</v>
      </c>
      <c r="T2450" s="16">
        <f t="shared" si="38"/>
        <v>42607.316122685181</v>
      </c>
    </row>
    <row r="2451" spans="1:20" ht="15" customHeight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v>1.08</v>
      </c>
      <c r="G2451" t="s">
        <v>8218</v>
      </c>
      <c r="H2451" s="8">
        <v>90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t="s">
        <v>8340</v>
      </c>
      <c r="R2451" s="15" t="s">
        <v>8356</v>
      </c>
      <c r="S2451" s="15">
        <v>41973.184201388889</v>
      </c>
      <c r="T2451" s="16">
        <f t="shared" si="38"/>
        <v>41943.142534722225</v>
      </c>
    </row>
    <row r="2452" spans="1:20" ht="15" customHeight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v>1.0153353333333335</v>
      </c>
      <c r="G2452" t="s">
        <v>8218</v>
      </c>
      <c r="H2452" s="8">
        <v>149.31401960784314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t="s">
        <v>8340</v>
      </c>
      <c r="R2452" s="15" t="s">
        <v>8356</v>
      </c>
      <c r="S2452" s="15">
        <v>41940.132638888892</v>
      </c>
      <c r="T2452" s="16">
        <f t="shared" si="38"/>
        <v>41902.07240740741</v>
      </c>
    </row>
    <row r="2453" spans="1:20" ht="15" customHeight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v>1.1545000000000001</v>
      </c>
      <c r="G2453" t="s">
        <v>8218</v>
      </c>
      <c r="H2453" s="8">
        <v>62.06989247311828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t="s">
        <v>8340</v>
      </c>
      <c r="R2453" s="15" t="s">
        <v>8356</v>
      </c>
      <c r="S2453" s="15">
        <v>42799.908449074079</v>
      </c>
      <c r="T2453" s="16">
        <f t="shared" si="38"/>
        <v>42779.908449074079</v>
      </c>
    </row>
    <row r="2454" spans="1:20" ht="15" customHeight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v>1.335</v>
      </c>
      <c r="G2454" t="s">
        <v>8218</v>
      </c>
      <c r="H2454" s="8">
        <v>53.4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t="s">
        <v>8340</v>
      </c>
      <c r="R2454" s="15" t="s">
        <v>8356</v>
      </c>
      <c r="S2454" s="15">
        <v>42367.958333333328</v>
      </c>
      <c r="T2454" s="16">
        <f t="shared" si="38"/>
        <v>42338.84375</v>
      </c>
    </row>
    <row r="2455" spans="1:20" ht="15" customHeight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v>1.5469999999999999</v>
      </c>
      <c r="G2455" t="s">
        <v>8218</v>
      </c>
      <c r="H2455" s="8">
        <v>69.268656716417908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t="s">
        <v>8340</v>
      </c>
      <c r="R2455" s="15" t="s">
        <v>8356</v>
      </c>
      <c r="S2455" s="15">
        <v>42768.692233796297</v>
      </c>
      <c r="T2455" s="16">
        <f t="shared" si="38"/>
        <v>42738.692233796297</v>
      </c>
    </row>
    <row r="2456" spans="1:20" ht="15" customHeight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v>1.0084571428571429</v>
      </c>
      <c r="G2456" t="s">
        <v>8218</v>
      </c>
      <c r="H2456" s="8">
        <v>271.50769230769231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t="s">
        <v>8340</v>
      </c>
      <c r="R2456" s="15" t="s">
        <v>8356</v>
      </c>
      <c r="S2456" s="15">
        <v>42805.201481481476</v>
      </c>
      <c r="T2456" s="16">
        <f t="shared" si="38"/>
        <v>42770.201481481476</v>
      </c>
    </row>
    <row r="2457" spans="1:20" ht="15" customHeight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v>1.82</v>
      </c>
      <c r="G2457" t="s">
        <v>8218</v>
      </c>
      <c r="H2457" s="8">
        <v>34.125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t="s">
        <v>8340</v>
      </c>
      <c r="R2457" s="15" t="s">
        <v>8356</v>
      </c>
      <c r="S2457" s="15">
        <v>42480.781828703708</v>
      </c>
      <c r="T2457" s="16">
        <f t="shared" si="38"/>
        <v>42452.781828703708</v>
      </c>
    </row>
    <row r="2458" spans="1:20" ht="15" customHeight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v>1.8086666666666666</v>
      </c>
      <c r="G2458" t="s">
        <v>8218</v>
      </c>
      <c r="H2458" s="8">
        <v>40.492537313432834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t="s">
        <v>8340</v>
      </c>
      <c r="R2458" s="15" t="s">
        <v>8356</v>
      </c>
      <c r="S2458" s="15">
        <v>42791.961099537039</v>
      </c>
      <c r="T2458" s="16">
        <f t="shared" si="38"/>
        <v>42761.961099537039</v>
      </c>
    </row>
    <row r="2459" spans="1:20" ht="15" customHeight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v>1.0230434782608695</v>
      </c>
      <c r="G2459" t="s">
        <v>8218</v>
      </c>
      <c r="H2459" s="8">
        <v>189.75806451612902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t="s">
        <v>8340</v>
      </c>
      <c r="R2459" s="15" t="s">
        <v>8356</v>
      </c>
      <c r="S2459" s="15">
        <v>42453.560833333337</v>
      </c>
      <c r="T2459" s="16">
        <f t="shared" si="38"/>
        <v>42423.602500000001</v>
      </c>
    </row>
    <row r="2460" spans="1:20" ht="15" customHeight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v>1.1017999999999999</v>
      </c>
      <c r="G2460" t="s">
        <v>8218</v>
      </c>
      <c r="H2460" s="8">
        <v>68.862499999999997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t="s">
        <v>8340</v>
      </c>
      <c r="R2460" s="15" t="s">
        <v>8356</v>
      </c>
      <c r="S2460" s="15">
        <v>42530.791666666672</v>
      </c>
      <c r="T2460" s="16">
        <f t="shared" si="38"/>
        <v>42495.871736111112</v>
      </c>
    </row>
    <row r="2461" spans="1:20" ht="15" customHeight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v>1.0225</v>
      </c>
      <c r="G2461" t="s">
        <v>8218</v>
      </c>
      <c r="H2461" s="8">
        <v>108.77659574468085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t="s">
        <v>8340</v>
      </c>
      <c r="R2461" s="15" t="s">
        <v>8356</v>
      </c>
      <c r="S2461" s="15">
        <v>42452.595891203702</v>
      </c>
      <c r="T2461" s="16">
        <f t="shared" si="38"/>
        <v>42407.637557870374</v>
      </c>
    </row>
    <row r="2462" spans="1:20" ht="15" customHeight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v>1.0078823529411765</v>
      </c>
      <c r="G2462" t="s">
        <v>8218</v>
      </c>
      <c r="H2462" s="8">
        <v>125.98529411764706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t="s">
        <v>8340</v>
      </c>
      <c r="R2462" s="15" t="s">
        <v>8356</v>
      </c>
      <c r="S2462" s="15">
        <v>42738.178472222222</v>
      </c>
      <c r="T2462" s="16">
        <f t="shared" si="38"/>
        <v>42704.187118055561</v>
      </c>
    </row>
    <row r="2463" spans="1:20" ht="15" customHeight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v>1.038</v>
      </c>
      <c r="G2463" t="s">
        <v>8218</v>
      </c>
      <c r="H2463" s="8">
        <v>90.523255813953483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t="s">
        <v>8329</v>
      </c>
      <c r="R2463" s="15" t="s">
        <v>8333</v>
      </c>
      <c r="S2463" s="15">
        <v>40817.125</v>
      </c>
      <c r="T2463" s="16">
        <f t="shared" si="38"/>
        <v>40784.012696759259</v>
      </c>
    </row>
    <row r="2464" spans="1:20" ht="15" customHeight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v>1.1070833333333334</v>
      </c>
      <c r="G2464" t="s">
        <v>8218</v>
      </c>
      <c r="H2464" s="8">
        <v>28.880434782608695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t="s">
        <v>8329</v>
      </c>
      <c r="R2464" s="15" t="s">
        <v>8333</v>
      </c>
      <c r="S2464" s="15">
        <v>41109.186296296299</v>
      </c>
      <c r="T2464" s="16">
        <f t="shared" si="38"/>
        <v>41089.186296296299</v>
      </c>
    </row>
    <row r="2465" spans="1:20" ht="15" customHeight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v>1.1625000000000001</v>
      </c>
      <c r="G2465" t="s">
        <v>8218</v>
      </c>
      <c r="H2465" s="8">
        <v>31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t="s">
        <v>8329</v>
      </c>
      <c r="R2465" s="15" t="s">
        <v>8333</v>
      </c>
      <c r="S2465" s="15">
        <v>41380.791666666664</v>
      </c>
      <c r="T2465" s="16">
        <f t="shared" si="38"/>
        <v>41341.111400462964</v>
      </c>
    </row>
    <row r="2466" spans="1:20" ht="15" customHeight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v>1.111</v>
      </c>
      <c r="G2466" t="s">
        <v>8218</v>
      </c>
      <c r="H2466" s="8">
        <v>51.674418604651166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t="s">
        <v>8329</v>
      </c>
      <c r="R2466" s="15" t="s">
        <v>8333</v>
      </c>
      <c r="S2466" s="15">
        <v>42277.811805555553</v>
      </c>
      <c r="T2466" s="16">
        <f t="shared" si="38"/>
        <v>42248.90042824074</v>
      </c>
    </row>
    <row r="2467" spans="1:20" ht="15" customHeight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v>1.8014285714285714</v>
      </c>
      <c r="G2467" t="s">
        <v>8218</v>
      </c>
      <c r="H2467" s="8">
        <v>26.270833333333332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t="s">
        <v>8329</v>
      </c>
      <c r="R2467" s="15" t="s">
        <v>8333</v>
      </c>
      <c r="S2467" s="15">
        <v>41175.719305555554</v>
      </c>
      <c r="T2467" s="16">
        <f t="shared" si="38"/>
        <v>41145.719305555554</v>
      </c>
    </row>
    <row r="2468" spans="1:20" ht="15" customHeight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v>1</v>
      </c>
      <c r="G2468" t="s">
        <v>8218</v>
      </c>
      <c r="H2468" s="8">
        <v>48.07692307692308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t="s">
        <v>8329</v>
      </c>
      <c r="R2468" s="15" t="s">
        <v>8333</v>
      </c>
      <c r="S2468" s="15">
        <v>41403.102465277778</v>
      </c>
      <c r="T2468" s="16">
        <f t="shared" si="38"/>
        <v>41373.102465277778</v>
      </c>
    </row>
    <row r="2469" spans="1:20" ht="15" customHeight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v>1.1850000000000001</v>
      </c>
      <c r="G2469" t="s">
        <v>8218</v>
      </c>
      <c r="H2469" s="8">
        <v>27.558139534883722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t="s">
        <v>8329</v>
      </c>
      <c r="R2469" s="15" t="s">
        <v>8333</v>
      </c>
      <c r="S2469" s="15">
        <v>41039.708333333336</v>
      </c>
      <c r="T2469" s="16">
        <f t="shared" si="38"/>
        <v>41025.874201388891</v>
      </c>
    </row>
    <row r="2470" spans="1:20" ht="15" customHeight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v>1.0721700000000001</v>
      </c>
      <c r="G2470" t="s">
        <v>8218</v>
      </c>
      <c r="H2470" s="8">
        <v>36.97137931034483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t="s">
        <v>8329</v>
      </c>
      <c r="R2470" s="15" t="s">
        <v>8333</v>
      </c>
      <c r="S2470" s="15">
        <v>41210.208333333336</v>
      </c>
      <c r="T2470" s="16">
        <f t="shared" si="38"/>
        <v>41174.154178240737</v>
      </c>
    </row>
    <row r="2471" spans="1:20" ht="15" customHeight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v>1.1366666666666667</v>
      </c>
      <c r="G2471" t="s">
        <v>8218</v>
      </c>
      <c r="H2471" s="8">
        <v>29.021276595744681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t="s">
        <v>8329</v>
      </c>
      <c r="R2471" s="15" t="s">
        <v>8333</v>
      </c>
      <c r="S2471" s="15">
        <v>40582.429733796293</v>
      </c>
      <c r="T2471" s="16">
        <f t="shared" si="38"/>
        <v>40557.429733796293</v>
      </c>
    </row>
    <row r="2472" spans="1:20" ht="15" customHeight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v>1.0316400000000001</v>
      </c>
      <c r="G2472" t="s">
        <v>8218</v>
      </c>
      <c r="H2472" s="8">
        <v>28.65666666666667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t="s">
        <v>8329</v>
      </c>
      <c r="R2472" s="15" t="s">
        <v>8333</v>
      </c>
      <c r="S2472" s="15">
        <v>41053.07471064815</v>
      </c>
      <c r="T2472" s="16">
        <f t="shared" si="38"/>
        <v>41023.07471064815</v>
      </c>
    </row>
    <row r="2473" spans="1:20" ht="15" customHeight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v>1.28</v>
      </c>
      <c r="G2473" t="s">
        <v>8218</v>
      </c>
      <c r="H2473" s="8">
        <v>37.647058823529413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t="s">
        <v>8329</v>
      </c>
      <c r="R2473" s="15" t="s">
        <v>8333</v>
      </c>
      <c r="S2473" s="15">
        <v>40933.992962962962</v>
      </c>
      <c r="T2473" s="16">
        <f t="shared" si="38"/>
        <v>40893.992962962962</v>
      </c>
    </row>
    <row r="2474" spans="1:20" ht="15" customHeight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v>1.3576026666666667</v>
      </c>
      <c r="G2474" t="s">
        <v>8218</v>
      </c>
      <c r="H2474" s="8">
        <v>97.904038461538462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t="s">
        <v>8329</v>
      </c>
      <c r="R2474" s="15" t="s">
        <v>8333</v>
      </c>
      <c r="S2474" s="15">
        <v>40425.043749999997</v>
      </c>
      <c r="T2474" s="16">
        <f t="shared" si="38"/>
        <v>40354.11550925926</v>
      </c>
    </row>
    <row r="2475" spans="1:20" ht="15" customHeight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v>1</v>
      </c>
      <c r="G2475" t="s">
        <v>8218</v>
      </c>
      <c r="H2475" s="8">
        <v>42.553191489361701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t="s">
        <v>8329</v>
      </c>
      <c r="R2475" s="15" t="s">
        <v>8333</v>
      </c>
      <c r="S2475" s="15">
        <v>41223.790150462963</v>
      </c>
      <c r="T2475" s="16">
        <f t="shared" si="38"/>
        <v>41193.748483796298</v>
      </c>
    </row>
    <row r="2476" spans="1:20" ht="15" customHeight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v>1.0000360000000001</v>
      </c>
      <c r="G2476" t="s">
        <v>8218</v>
      </c>
      <c r="H2476" s="8">
        <v>131.58368421052631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t="s">
        <v>8329</v>
      </c>
      <c r="R2476" s="15" t="s">
        <v>8333</v>
      </c>
      <c r="S2476" s="15">
        <v>40462.011296296296</v>
      </c>
      <c r="T2476" s="16">
        <f t="shared" si="38"/>
        <v>40417.011296296296</v>
      </c>
    </row>
    <row r="2477" spans="1:20" ht="15" customHeight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v>1.0471999999999999</v>
      </c>
      <c r="G2477" t="s">
        <v>8218</v>
      </c>
      <c r="H2477" s="8">
        <v>32.320987654320987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t="s">
        <v>8329</v>
      </c>
      <c r="R2477" s="15" t="s">
        <v>8333</v>
      </c>
      <c r="S2477" s="15">
        <v>40369.916666666664</v>
      </c>
      <c r="T2477" s="16">
        <f t="shared" si="38"/>
        <v>40310.287673611114</v>
      </c>
    </row>
    <row r="2478" spans="1:20" ht="15" customHeight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v>1.050225</v>
      </c>
      <c r="G2478" t="s">
        <v>8218</v>
      </c>
      <c r="H2478" s="8">
        <v>61.103999999999999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t="s">
        <v>8329</v>
      </c>
      <c r="R2478" s="15" t="s">
        <v>8333</v>
      </c>
      <c r="S2478" s="15">
        <v>41946.370023148149</v>
      </c>
      <c r="T2478" s="16">
        <f t="shared" si="38"/>
        <v>41913.328356481477</v>
      </c>
    </row>
    <row r="2479" spans="1:20" ht="15" customHeight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v>1.7133333333333334</v>
      </c>
      <c r="G2479" t="s">
        <v>8218</v>
      </c>
      <c r="H2479" s="8">
        <v>31.341463414634145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t="s">
        <v>8329</v>
      </c>
      <c r="R2479" s="15" t="s">
        <v>8333</v>
      </c>
      <c r="S2479" s="15">
        <v>41133.691493055558</v>
      </c>
      <c r="T2479" s="16">
        <f t="shared" si="38"/>
        <v>41088.691493055558</v>
      </c>
    </row>
    <row r="2480" spans="1:20" ht="15" customHeight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v>1.2749999999999999</v>
      </c>
      <c r="G2480" t="s">
        <v>8218</v>
      </c>
      <c r="H2480" s="8">
        <v>129.1139240506329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t="s">
        <v>8329</v>
      </c>
      <c r="R2480" s="15" t="s">
        <v>8333</v>
      </c>
      <c r="S2480" s="15">
        <v>41287.950381944444</v>
      </c>
      <c r="T2480" s="16">
        <f t="shared" si="38"/>
        <v>41257.950381944444</v>
      </c>
    </row>
    <row r="2481" spans="1:20" ht="15" customHeight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v>1.3344333333333334</v>
      </c>
      <c r="G2481" t="s">
        <v>8218</v>
      </c>
      <c r="H2481" s="8">
        <v>25.020624999999999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t="s">
        <v>8329</v>
      </c>
      <c r="R2481" s="15" t="s">
        <v>8333</v>
      </c>
      <c r="S2481" s="15">
        <v>41118.083333333336</v>
      </c>
      <c r="T2481" s="16">
        <f t="shared" si="38"/>
        <v>41107.726782407408</v>
      </c>
    </row>
    <row r="2482" spans="1:20" ht="15" customHeight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v>1</v>
      </c>
      <c r="G2482" t="s">
        <v>8218</v>
      </c>
      <c r="H2482" s="8">
        <v>250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t="s">
        <v>8329</v>
      </c>
      <c r="R2482" s="15" t="s">
        <v>8333</v>
      </c>
      <c r="S2482" s="15">
        <v>42287.936157407406</v>
      </c>
      <c r="T2482" s="16">
        <f t="shared" si="38"/>
        <v>42227.936157407406</v>
      </c>
    </row>
    <row r="2483" spans="1:20" ht="15" customHeight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v>1.1291099999999998</v>
      </c>
      <c r="G2483" t="s">
        <v>8218</v>
      </c>
      <c r="H2483" s="8">
        <v>47.541473684210523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t="s">
        <v>8329</v>
      </c>
      <c r="R2483" s="15" t="s">
        <v>8333</v>
      </c>
      <c r="S2483" s="15">
        <v>41029.645925925928</v>
      </c>
      <c r="T2483" s="16">
        <f t="shared" si="38"/>
        <v>40999.645925925928</v>
      </c>
    </row>
    <row r="2484" spans="1:20" ht="15" customHeight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v>1.0009999999999999</v>
      </c>
      <c r="G2484" t="s">
        <v>8218</v>
      </c>
      <c r="H2484" s="8">
        <v>40.04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t="s">
        <v>8329</v>
      </c>
      <c r="R2484" s="15" t="s">
        <v>8333</v>
      </c>
      <c r="S2484" s="15">
        <v>40756.782210648147</v>
      </c>
      <c r="T2484" s="16">
        <f t="shared" si="38"/>
        <v>40711.782210648147</v>
      </c>
    </row>
    <row r="2485" spans="1:20" ht="15" customHeight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v>1.1372727272727272</v>
      </c>
      <c r="G2485" t="s">
        <v>8218</v>
      </c>
      <c r="H2485" s="8">
        <v>65.84210526315789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t="s">
        <v>8329</v>
      </c>
      <c r="R2485" s="15" t="s">
        <v>8333</v>
      </c>
      <c r="S2485" s="15">
        <v>41030.708368055559</v>
      </c>
      <c r="T2485" s="16">
        <f t="shared" si="38"/>
        <v>40970.750034722223</v>
      </c>
    </row>
    <row r="2486" spans="1:20" ht="15" customHeight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v>1.1931742857142855</v>
      </c>
      <c r="G2486" t="s">
        <v>8218</v>
      </c>
      <c r="H2486" s="8">
        <v>46.401222222222216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t="s">
        <v>8329</v>
      </c>
      <c r="R2486" s="15" t="s">
        <v>8333</v>
      </c>
      <c r="S2486" s="15">
        <v>40801.916701388887</v>
      </c>
      <c r="T2486" s="16">
        <f t="shared" si="38"/>
        <v>40771.916701388887</v>
      </c>
    </row>
    <row r="2487" spans="1:20" ht="15" customHeight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v>1.0325</v>
      </c>
      <c r="G2487" t="s">
        <v>8218</v>
      </c>
      <c r="H2487" s="8">
        <v>50.365853658536587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t="s">
        <v>8329</v>
      </c>
      <c r="R2487" s="15" t="s">
        <v>8333</v>
      </c>
      <c r="S2487" s="15">
        <v>40828.998599537037</v>
      </c>
      <c r="T2487" s="16">
        <f t="shared" si="38"/>
        <v>40793.998599537037</v>
      </c>
    </row>
    <row r="2488" spans="1:20" ht="15" customHeight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v>2.6566666666666667</v>
      </c>
      <c r="G2488" t="s">
        <v>8218</v>
      </c>
      <c r="H2488" s="8">
        <v>26.566666666666666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t="s">
        <v>8329</v>
      </c>
      <c r="R2488" s="15" t="s">
        <v>8333</v>
      </c>
      <c r="S2488" s="15">
        <v>41021.708055555559</v>
      </c>
      <c r="T2488" s="16">
        <f t="shared" si="38"/>
        <v>40991.708055555559</v>
      </c>
    </row>
    <row r="2489" spans="1:20" ht="15" customHeight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v>1.0005066666666667</v>
      </c>
      <c r="G2489" t="s">
        <v>8218</v>
      </c>
      <c r="H2489" s="8">
        <v>39.493684210526318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t="s">
        <v>8329</v>
      </c>
      <c r="R2489" s="15" t="s">
        <v>8333</v>
      </c>
      <c r="S2489" s="15">
        <v>41056.083298611113</v>
      </c>
      <c r="T2489" s="16">
        <f t="shared" si="38"/>
        <v>41026.083298611113</v>
      </c>
    </row>
    <row r="2490" spans="1:20" ht="15" customHeight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v>1.0669999999999999</v>
      </c>
      <c r="G2490" t="s">
        <v>8218</v>
      </c>
      <c r="H2490" s="8">
        <v>49.246153846153845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t="s">
        <v>8329</v>
      </c>
      <c r="R2490" s="15" t="s">
        <v>8333</v>
      </c>
      <c r="S2490" s="15">
        <v>40863.674861111111</v>
      </c>
      <c r="T2490" s="16">
        <f t="shared" si="38"/>
        <v>40833.633194444446</v>
      </c>
    </row>
    <row r="2491" spans="1:20" ht="15" customHeight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v>1.3367142857142857</v>
      </c>
      <c r="G2491" t="s">
        <v>8218</v>
      </c>
      <c r="H2491" s="8">
        <v>62.38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t="s">
        <v>8329</v>
      </c>
      <c r="R2491" s="15" t="s">
        <v>8333</v>
      </c>
      <c r="S2491" s="15">
        <v>41403.690266203703</v>
      </c>
      <c r="T2491" s="16">
        <f t="shared" si="38"/>
        <v>41373.690266203703</v>
      </c>
    </row>
    <row r="2492" spans="1:20" ht="15" customHeight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v>1.214</v>
      </c>
      <c r="G2492" t="s">
        <v>8218</v>
      </c>
      <c r="H2492" s="8">
        <v>37.9375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t="s">
        <v>8329</v>
      </c>
      <c r="R2492" s="15" t="s">
        <v>8333</v>
      </c>
      <c r="S2492" s="15">
        <v>41083.227731481478</v>
      </c>
      <c r="T2492" s="16">
        <f t="shared" si="38"/>
        <v>41023.227731481478</v>
      </c>
    </row>
    <row r="2493" spans="1:20" ht="15" customHeight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v>1.032</v>
      </c>
      <c r="G2493" t="s">
        <v>8218</v>
      </c>
      <c r="H2493" s="8">
        <v>51.6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t="s">
        <v>8329</v>
      </c>
      <c r="R2493" s="15" t="s">
        <v>8333</v>
      </c>
      <c r="S2493" s="15">
        <v>40559.07708333333</v>
      </c>
      <c r="T2493" s="16">
        <f t="shared" si="38"/>
        <v>40542.839282407411</v>
      </c>
    </row>
    <row r="2494" spans="1:20" ht="15" customHeight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v>1.25</v>
      </c>
      <c r="G2494" t="s">
        <v>8218</v>
      </c>
      <c r="H2494" s="8">
        <v>27.777777777777779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t="s">
        <v>8329</v>
      </c>
      <c r="R2494" s="15" t="s">
        <v>8333</v>
      </c>
      <c r="S2494" s="15">
        <v>41076.415972222225</v>
      </c>
      <c r="T2494" s="16">
        <f t="shared" si="38"/>
        <v>41024.985972222225</v>
      </c>
    </row>
    <row r="2495" spans="1:20" ht="15" customHeight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v>1.2869999999999999</v>
      </c>
      <c r="G2495" t="s">
        <v>8218</v>
      </c>
      <c r="H2495" s="8">
        <v>99.382239382239376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t="s">
        <v>8329</v>
      </c>
      <c r="R2495" s="15" t="s">
        <v>8333</v>
      </c>
      <c r="S2495" s="15">
        <v>41393.168287037035</v>
      </c>
      <c r="T2495" s="16">
        <f t="shared" si="38"/>
        <v>41348.168287037035</v>
      </c>
    </row>
    <row r="2496" spans="1:20" ht="15" customHeight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v>1.0100533333333332</v>
      </c>
      <c r="G2496" t="s">
        <v>8218</v>
      </c>
      <c r="H2496" s="8">
        <v>38.848205128205123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t="s">
        <v>8329</v>
      </c>
      <c r="R2496" s="15" t="s">
        <v>8333</v>
      </c>
      <c r="S2496" s="15">
        <v>41052.645185185182</v>
      </c>
      <c r="T2496" s="16">
        <f t="shared" si="38"/>
        <v>41022.645185185182</v>
      </c>
    </row>
    <row r="2497" spans="1:20" ht="15" customHeight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v>1.2753666666666665</v>
      </c>
      <c r="G2497" t="s">
        <v>8218</v>
      </c>
      <c r="H2497" s="8">
        <v>45.548809523809524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t="s">
        <v>8329</v>
      </c>
      <c r="R2497" s="15" t="s">
        <v>8333</v>
      </c>
      <c r="S2497" s="15">
        <v>41066.946469907409</v>
      </c>
      <c r="T2497" s="16">
        <f t="shared" si="38"/>
        <v>41036.946469907409</v>
      </c>
    </row>
    <row r="2498" spans="1:20" ht="15" customHeight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v>1</v>
      </c>
      <c r="G2498" t="s">
        <v>8218</v>
      </c>
      <c r="H2498" s="8">
        <v>600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t="s">
        <v>8329</v>
      </c>
      <c r="R2498" s="15" t="s">
        <v>8333</v>
      </c>
      <c r="S2498" s="15">
        <v>41362.954768518517</v>
      </c>
      <c r="T2498" s="16">
        <f t="shared" si="38"/>
        <v>41327.996435185189</v>
      </c>
    </row>
    <row r="2499" spans="1:20" ht="15" customHeight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v>1.127715</v>
      </c>
      <c r="G2499" t="s">
        <v>8218</v>
      </c>
      <c r="H2499" s="8">
        <v>80.551071428571419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t="s">
        <v>8329</v>
      </c>
      <c r="R2499" s="15" t="s">
        <v>8333</v>
      </c>
      <c r="S2499" s="15">
        <v>40760.878912037035</v>
      </c>
      <c r="T2499" s="16">
        <f t="shared" ref="T2499:T2562" si="39">(((L2499/60)/60)/24)+DATE(1970,1,1)</f>
        <v>40730.878912037035</v>
      </c>
    </row>
    <row r="2500" spans="1:20" ht="15" customHeight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v>1.056</v>
      </c>
      <c r="G2500" t="s">
        <v>8218</v>
      </c>
      <c r="H2500" s="8">
        <v>52.8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t="s">
        <v>8329</v>
      </c>
      <c r="R2500" s="15" t="s">
        <v>8333</v>
      </c>
      <c r="S2500" s="15">
        <v>42031.967442129629</v>
      </c>
      <c r="T2500" s="16">
        <f t="shared" si="39"/>
        <v>42017.967442129629</v>
      </c>
    </row>
    <row r="2501" spans="1:20" ht="15" customHeight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v>2.0262500000000001</v>
      </c>
      <c r="G2501" t="s">
        <v>8218</v>
      </c>
      <c r="H2501" s="8">
        <v>47.676470588235297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t="s">
        <v>8329</v>
      </c>
      <c r="R2501" s="15" t="s">
        <v>8333</v>
      </c>
      <c r="S2501" s="15">
        <v>41274.75</v>
      </c>
      <c r="T2501" s="16">
        <f t="shared" si="39"/>
        <v>41226.648576388885</v>
      </c>
    </row>
    <row r="2502" spans="1:20" ht="15" customHeight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v>1.1333333333333333</v>
      </c>
      <c r="G2502" t="s">
        <v>8218</v>
      </c>
      <c r="H2502" s="8">
        <v>23.448275862068964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t="s">
        <v>8329</v>
      </c>
      <c r="R2502" s="15" t="s">
        <v>8333</v>
      </c>
      <c r="S2502" s="15">
        <v>41083.772858796299</v>
      </c>
      <c r="T2502" s="16">
        <f t="shared" si="39"/>
        <v>41053.772858796299</v>
      </c>
    </row>
    <row r="2503" spans="1:20" ht="15" customHeight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v>2.5545454545454545E-2</v>
      </c>
      <c r="G2503" t="s">
        <v>8220</v>
      </c>
      <c r="H2503" s="8">
        <v>40.142857142857146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t="s">
        <v>8340</v>
      </c>
      <c r="R2503" s="15" t="s">
        <v>8357</v>
      </c>
      <c r="S2503" s="15">
        <v>42274.776666666665</v>
      </c>
      <c r="T2503" s="16">
        <f t="shared" si="39"/>
        <v>42244.776666666665</v>
      </c>
    </row>
    <row r="2504" spans="1:20" ht="15" customHeight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v>7.8181818181818181E-4</v>
      </c>
      <c r="G2504" t="s">
        <v>8220</v>
      </c>
      <c r="H2504" s="8">
        <v>17.2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t="s">
        <v>8340</v>
      </c>
      <c r="R2504" s="15" t="s">
        <v>8357</v>
      </c>
      <c r="S2504" s="15">
        <v>41903.825439814813</v>
      </c>
      <c r="T2504" s="16">
        <f t="shared" si="39"/>
        <v>41858.825439814813</v>
      </c>
    </row>
    <row r="2505" spans="1:20" ht="15" customHeight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v>0</v>
      </c>
      <c r="G2505" t="s">
        <v>8220</v>
      </c>
      <c r="H2505" s="8" t="e">
        <v>#DIV/0!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t="s">
        <v>8340</v>
      </c>
      <c r="R2505" s="15" t="s">
        <v>8357</v>
      </c>
      <c r="S2505" s="15">
        <v>42528.879166666666</v>
      </c>
      <c r="T2505" s="16">
        <f t="shared" si="39"/>
        <v>42498.899398148147</v>
      </c>
    </row>
    <row r="2506" spans="1:20" ht="15" customHeight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v>0</v>
      </c>
      <c r="G2506" t="s">
        <v>8220</v>
      </c>
      <c r="H2506" s="8" t="e">
        <v>#DIV/0!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t="s">
        <v>8340</v>
      </c>
      <c r="R2506" s="15" t="s">
        <v>8357</v>
      </c>
      <c r="S2506" s="15">
        <v>41958.057106481487</v>
      </c>
      <c r="T2506" s="16">
        <f t="shared" si="39"/>
        <v>41928.015439814815</v>
      </c>
    </row>
    <row r="2507" spans="1:20" ht="15" customHeight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v>0</v>
      </c>
      <c r="G2507" t="s">
        <v>8220</v>
      </c>
      <c r="H2507" s="8" t="e">
        <v>#DIV/0!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t="s">
        <v>8340</v>
      </c>
      <c r="R2507" s="15" t="s">
        <v>8357</v>
      </c>
      <c r="S2507" s="15">
        <v>42077.014074074075</v>
      </c>
      <c r="T2507" s="16">
        <f t="shared" si="39"/>
        <v>42047.05574074074</v>
      </c>
    </row>
    <row r="2508" spans="1:20" ht="15" customHeight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v>6.0000000000000001E-3</v>
      </c>
      <c r="G2508" t="s">
        <v>8220</v>
      </c>
      <c r="H2508" s="8">
        <v>15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t="s">
        <v>8340</v>
      </c>
      <c r="R2508" s="15" t="s">
        <v>8357</v>
      </c>
      <c r="S2508" s="15">
        <v>42280.875</v>
      </c>
      <c r="T2508" s="16">
        <f t="shared" si="39"/>
        <v>42258.297094907408</v>
      </c>
    </row>
    <row r="2509" spans="1:20" ht="15" customHeight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v>0</v>
      </c>
      <c r="G2509" t="s">
        <v>8220</v>
      </c>
      <c r="H2509" s="8" t="e">
        <v>#DIV/0!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t="s">
        <v>8340</v>
      </c>
      <c r="R2509" s="15" t="s">
        <v>8357</v>
      </c>
      <c r="S2509" s="15">
        <v>42135.072962962964</v>
      </c>
      <c r="T2509" s="16">
        <f t="shared" si="39"/>
        <v>42105.072962962964</v>
      </c>
    </row>
    <row r="2510" spans="1:20" ht="15" customHeight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v>0</v>
      </c>
      <c r="G2510" t="s">
        <v>8220</v>
      </c>
      <c r="H2510" s="8" t="e">
        <v>#DIV/0!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t="s">
        <v>8340</v>
      </c>
      <c r="R2510" s="15" t="s">
        <v>8357</v>
      </c>
      <c r="S2510" s="15">
        <v>41865.951782407406</v>
      </c>
      <c r="T2510" s="16">
        <f t="shared" si="39"/>
        <v>41835.951782407406</v>
      </c>
    </row>
    <row r="2511" spans="1:20" ht="15" customHeight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v>1.0526315789473684E-2</v>
      </c>
      <c r="G2511" t="s">
        <v>8220</v>
      </c>
      <c r="H2511" s="8">
        <v>35.714285714285715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t="s">
        <v>8340</v>
      </c>
      <c r="R2511" s="15" t="s">
        <v>8357</v>
      </c>
      <c r="S2511" s="15">
        <v>42114.767928240741</v>
      </c>
      <c r="T2511" s="16">
        <f t="shared" si="39"/>
        <v>42058.809594907405</v>
      </c>
    </row>
    <row r="2512" spans="1:20" ht="15" customHeight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v>1.5E-3</v>
      </c>
      <c r="G2512" t="s">
        <v>8220</v>
      </c>
      <c r="H2512" s="8">
        <v>37.5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t="s">
        <v>8340</v>
      </c>
      <c r="R2512" s="15" t="s">
        <v>8357</v>
      </c>
      <c r="S2512" s="15">
        <v>42138.997361111105</v>
      </c>
      <c r="T2512" s="16">
        <f t="shared" si="39"/>
        <v>42078.997361111105</v>
      </c>
    </row>
    <row r="2513" spans="1:20" ht="15" customHeight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v>0</v>
      </c>
      <c r="G2513" t="s">
        <v>8220</v>
      </c>
      <c r="H2513" s="8" t="e">
        <v>#DIV/0!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t="s">
        <v>8340</v>
      </c>
      <c r="R2513" s="15" t="s">
        <v>8357</v>
      </c>
      <c r="S2513" s="15">
        <v>42401.446909722217</v>
      </c>
      <c r="T2513" s="16">
        <f t="shared" si="39"/>
        <v>42371.446909722217</v>
      </c>
    </row>
    <row r="2514" spans="1:20" ht="15" customHeight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v>0</v>
      </c>
      <c r="G2514" t="s">
        <v>8220</v>
      </c>
      <c r="H2514" s="8" t="e">
        <v>#DIV/0!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t="s">
        <v>8340</v>
      </c>
      <c r="R2514" s="15" t="s">
        <v>8357</v>
      </c>
      <c r="S2514" s="15">
        <v>41986.876863425925</v>
      </c>
      <c r="T2514" s="16">
        <f t="shared" si="39"/>
        <v>41971.876863425925</v>
      </c>
    </row>
    <row r="2515" spans="1:20" ht="15" customHeight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v>0</v>
      </c>
      <c r="G2515" t="s">
        <v>8220</v>
      </c>
      <c r="H2515" s="8" t="e">
        <v>#DIV/0!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t="s">
        <v>8340</v>
      </c>
      <c r="R2515" s="15" t="s">
        <v>8357</v>
      </c>
      <c r="S2515" s="15">
        <v>42792.00681712963</v>
      </c>
      <c r="T2515" s="16">
        <f t="shared" si="39"/>
        <v>42732.00681712963</v>
      </c>
    </row>
    <row r="2516" spans="1:20" ht="15" customHeight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v>1.7500000000000002E-2</v>
      </c>
      <c r="G2516" t="s">
        <v>8220</v>
      </c>
      <c r="H2516" s="8">
        <v>52.5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t="s">
        <v>8340</v>
      </c>
      <c r="R2516" s="15" t="s">
        <v>8357</v>
      </c>
      <c r="S2516" s="15">
        <v>41871.389780092592</v>
      </c>
      <c r="T2516" s="16">
        <f t="shared" si="39"/>
        <v>41854.389780092592</v>
      </c>
    </row>
    <row r="2517" spans="1:20" ht="15" customHeight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v>0.186</v>
      </c>
      <c r="G2517" t="s">
        <v>8220</v>
      </c>
      <c r="H2517" s="8">
        <v>77.5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t="s">
        <v>8340</v>
      </c>
      <c r="R2517" s="15" t="s">
        <v>8357</v>
      </c>
      <c r="S2517" s="15">
        <v>42057.839733796296</v>
      </c>
      <c r="T2517" s="16">
        <f t="shared" si="39"/>
        <v>42027.839733796296</v>
      </c>
    </row>
    <row r="2518" spans="1:20" ht="15" customHeight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v>0</v>
      </c>
      <c r="G2518" t="s">
        <v>8220</v>
      </c>
      <c r="H2518" s="8" t="e">
        <v>#DIV/0!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t="s">
        <v>8340</v>
      </c>
      <c r="R2518" s="15" t="s">
        <v>8357</v>
      </c>
      <c r="S2518" s="15">
        <v>41972.6950462963</v>
      </c>
      <c r="T2518" s="16">
        <f t="shared" si="39"/>
        <v>41942.653379629628</v>
      </c>
    </row>
    <row r="2519" spans="1:20" ht="15" customHeight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v>9.8166666666666666E-2</v>
      </c>
      <c r="G2519" t="s">
        <v>8220</v>
      </c>
      <c r="H2519" s="8">
        <v>53.545454545454547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t="s">
        <v>8340</v>
      </c>
      <c r="R2519" s="15" t="s">
        <v>8357</v>
      </c>
      <c r="S2519" s="15">
        <v>42082.760763888888</v>
      </c>
      <c r="T2519" s="16">
        <f t="shared" si="39"/>
        <v>42052.802430555559</v>
      </c>
    </row>
    <row r="2520" spans="1:20" ht="15" customHeight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v>0</v>
      </c>
      <c r="G2520" t="s">
        <v>8220</v>
      </c>
      <c r="H2520" s="8" t="e">
        <v>#DIV/0!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t="s">
        <v>8340</v>
      </c>
      <c r="R2520" s="15" t="s">
        <v>8357</v>
      </c>
      <c r="S2520" s="15">
        <v>41956.722546296296</v>
      </c>
      <c r="T2520" s="16">
        <f t="shared" si="39"/>
        <v>41926.680879629632</v>
      </c>
    </row>
    <row r="2521" spans="1:20" ht="15" customHeight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v>4.3333333333333331E-4</v>
      </c>
      <c r="G2521" t="s">
        <v>8220</v>
      </c>
      <c r="H2521" s="8">
        <v>16.25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t="s">
        <v>8340</v>
      </c>
      <c r="R2521" s="15" t="s">
        <v>8357</v>
      </c>
      <c r="S2521" s="15">
        <v>41839.155138888891</v>
      </c>
      <c r="T2521" s="16">
        <f t="shared" si="39"/>
        <v>41809.155138888891</v>
      </c>
    </row>
    <row r="2522" spans="1:20" ht="15" customHeight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v>0</v>
      </c>
      <c r="G2522" t="s">
        <v>8220</v>
      </c>
      <c r="H2522" s="8" t="e">
        <v>#DIV/0!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t="s">
        <v>8340</v>
      </c>
      <c r="R2522" s="15" t="s">
        <v>8357</v>
      </c>
      <c r="S2522" s="15">
        <v>42658.806249999994</v>
      </c>
      <c r="T2522" s="16">
        <f t="shared" si="39"/>
        <v>42612.600520833337</v>
      </c>
    </row>
    <row r="2523" spans="1:20" ht="15" customHeight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v>1.0948792000000001</v>
      </c>
      <c r="G2523" t="s">
        <v>8218</v>
      </c>
      <c r="H2523" s="8">
        <v>103.68174242424243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t="s">
        <v>8329</v>
      </c>
      <c r="R2523" s="15" t="s">
        <v>8358</v>
      </c>
      <c r="S2523" s="15">
        <v>42290.967835648145</v>
      </c>
      <c r="T2523" s="16">
        <f t="shared" si="39"/>
        <v>42269.967835648145</v>
      </c>
    </row>
    <row r="2524" spans="1:20" ht="15" customHeight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v>1</v>
      </c>
      <c r="G2524" t="s">
        <v>8218</v>
      </c>
      <c r="H2524" s="8">
        <v>185.18518518518519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t="s">
        <v>8329</v>
      </c>
      <c r="R2524" s="15" t="s">
        <v>8358</v>
      </c>
      <c r="S2524" s="15">
        <v>42482.619444444441</v>
      </c>
      <c r="T2524" s="16">
        <f t="shared" si="39"/>
        <v>42460.573611111111</v>
      </c>
    </row>
    <row r="2525" spans="1:20" ht="15" customHeight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v>1.5644444444444445</v>
      </c>
      <c r="G2525" t="s">
        <v>8218</v>
      </c>
      <c r="H2525" s="8">
        <v>54.153846153846153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t="s">
        <v>8329</v>
      </c>
      <c r="R2525" s="15" t="s">
        <v>8358</v>
      </c>
      <c r="S2525" s="15">
        <v>41961.017268518524</v>
      </c>
      <c r="T2525" s="16">
        <f t="shared" si="39"/>
        <v>41930.975601851853</v>
      </c>
    </row>
    <row r="2526" spans="1:20" ht="15" customHeight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v>1.016</v>
      </c>
      <c r="G2526" t="s">
        <v>8218</v>
      </c>
      <c r="H2526" s="8">
        <v>177.2093023255814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t="s">
        <v>8329</v>
      </c>
      <c r="R2526" s="15" t="s">
        <v>8358</v>
      </c>
      <c r="S2526" s="15">
        <v>41994.1875</v>
      </c>
      <c r="T2526" s="16">
        <f t="shared" si="39"/>
        <v>41961.807372685187</v>
      </c>
    </row>
    <row r="2527" spans="1:20" ht="15" customHeight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v>1.00325</v>
      </c>
      <c r="G2527" t="s">
        <v>8218</v>
      </c>
      <c r="H2527" s="8">
        <v>100.325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t="s">
        <v>8329</v>
      </c>
      <c r="R2527" s="15" t="s">
        <v>8358</v>
      </c>
      <c r="S2527" s="15">
        <v>41088.844571759262</v>
      </c>
      <c r="T2527" s="16">
        <f t="shared" si="39"/>
        <v>41058.844571759262</v>
      </c>
    </row>
    <row r="2528" spans="1:20" ht="15" customHeight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v>1.1294999999999999</v>
      </c>
      <c r="G2528" t="s">
        <v>8218</v>
      </c>
      <c r="H2528" s="8">
        <v>136.90909090909091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t="s">
        <v>8329</v>
      </c>
      <c r="R2528" s="15" t="s">
        <v>8358</v>
      </c>
      <c r="S2528" s="15">
        <v>41981.207638888889</v>
      </c>
      <c r="T2528" s="16">
        <f t="shared" si="39"/>
        <v>41953.091134259259</v>
      </c>
    </row>
    <row r="2529" spans="1:20" ht="15" customHeight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v>1.02125</v>
      </c>
      <c r="G2529" t="s">
        <v>8218</v>
      </c>
      <c r="H2529" s="8">
        <v>57.535211267605632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t="s">
        <v>8329</v>
      </c>
      <c r="R2529" s="15" t="s">
        <v>8358</v>
      </c>
      <c r="S2529" s="15">
        <v>41565.165972222225</v>
      </c>
      <c r="T2529" s="16">
        <f t="shared" si="39"/>
        <v>41546.75105324074</v>
      </c>
    </row>
    <row r="2530" spans="1:20" ht="15" customHeight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v>1.0724974999999999</v>
      </c>
      <c r="G2530" t="s">
        <v>8218</v>
      </c>
      <c r="H2530" s="8">
        <v>52.962839506172834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t="s">
        <v>8329</v>
      </c>
      <c r="R2530" s="15" t="s">
        <v>8358</v>
      </c>
      <c r="S2530" s="15">
        <v>42236.458333333328</v>
      </c>
      <c r="T2530" s="16">
        <f t="shared" si="39"/>
        <v>42217.834525462968</v>
      </c>
    </row>
    <row r="2531" spans="1:20" ht="15" customHeight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v>1.0428333333333333</v>
      </c>
      <c r="G2531" t="s">
        <v>8218</v>
      </c>
      <c r="H2531" s="8">
        <v>82.328947368421055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t="s">
        <v>8329</v>
      </c>
      <c r="R2531" s="15" t="s">
        <v>8358</v>
      </c>
      <c r="S2531" s="15">
        <v>40993.0390625</v>
      </c>
      <c r="T2531" s="16">
        <f t="shared" si="39"/>
        <v>40948.080729166664</v>
      </c>
    </row>
    <row r="2532" spans="1:20" ht="15" customHeight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v>1</v>
      </c>
      <c r="G2532" t="s">
        <v>8218</v>
      </c>
      <c r="H2532" s="8">
        <v>135.41666666666666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t="s">
        <v>8329</v>
      </c>
      <c r="R2532" s="15" t="s">
        <v>8358</v>
      </c>
      <c r="S2532" s="15">
        <v>42114.201388888891</v>
      </c>
      <c r="T2532" s="16">
        <f t="shared" si="39"/>
        <v>42081.864641203705</v>
      </c>
    </row>
    <row r="2533" spans="1:20" ht="15" customHeight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v>1.004</v>
      </c>
      <c r="G2533" t="s">
        <v>8218</v>
      </c>
      <c r="H2533" s="8">
        <v>74.06557377049181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t="s">
        <v>8329</v>
      </c>
      <c r="R2533" s="15" t="s">
        <v>8358</v>
      </c>
      <c r="S2533" s="15">
        <v>42231.165972222225</v>
      </c>
      <c r="T2533" s="16">
        <f t="shared" si="39"/>
        <v>42208.680023148147</v>
      </c>
    </row>
    <row r="2534" spans="1:20" ht="15" customHeight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v>1.26125</v>
      </c>
      <c r="G2534" t="s">
        <v>8218</v>
      </c>
      <c r="H2534" s="8">
        <v>84.083333333333329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t="s">
        <v>8329</v>
      </c>
      <c r="R2534" s="15" t="s">
        <v>8358</v>
      </c>
      <c r="S2534" s="15">
        <v>41137.849143518521</v>
      </c>
      <c r="T2534" s="16">
        <f t="shared" si="39"/>
        <v>41107.849143518521</v>
      </c>
    </row>
    <row r="2535" spans="1:20" ht="15" customHeight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v>1.1066666666666667</v>
      </c>
      <c r="G2535" t="s">
        <v>8218</v>
      </c>
      <c r="H2535" s="8">
        <v>61.029411764705884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t="s">
        <v>8329</v>
      </c>
      <c r="R2535" s="15" t="s">
        <v>8358</v>
      </c>
      <c r="S2535" s="15">
        <v>41334.750787037039</v>
      </c>
      <c r="T2535" s="16">
        <f t="shared" si="39"/>
        <v>41304.751284722224</v>
      </c>
    </row>
    <row r="2536" spans="1:20" ht="15" customHeight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v>1.05</v>
      </c>
      <c r="G2536" t="s">
        <v>8218</v>
      </c>
      <c r="H2536" s="8">
        <v>150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t="s">
        <v>8329</v>
      </c>
      <c r="R2536" s="15" t="s">
        <v>8358</v>
      </c>
      <c r="S2536" s="15">
        <v>40179.25</v>
      </c>
      <c r="T2536" s="16">
        <f t="shared" si="39"/>
        <v>40127.700370370374</v>
      </c>
    </row>
    <row r="2537" spans="1:20" ht="15" customHeight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v>1.03775</v>
      </c>
      <c r="G2537" t="s">
        <v>8218</v>
      </c>
      <c r="H2537" s="8">
        <v>266.08974358974359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t="s">
        <v>8329</v>
      </c>
      <c r="R2537" s="15" t="s">
        <v>8358</v>
      </c>
      <c r="S2537" s="15">
        <v>41974.832696759258</v>
      </c>
      <c r="T2537" s="16">
        <f t="shared" si="39"/>
        <v>41943.791030092594</v>
      </c>
    </row>
    <row r="2538" spans="1:20" ht="15" customHeight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v>1.1599999999999999</v>
      </c>
      <c r="G2538" t="s">
        <v>8218</v>
      </c>
      <c r="H2538" s="8">
        <v>7.25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t="s">
        <v>8329</v>
      </c>
      <c r="R2538" s="15" t="s">
        <v>8358</v>
      </c>
      <c r="S2538" s="15">
        <v>41485.106087962966</v>
      </c>
      <c r="T2538" s="16">
        <f t="shared" si="39"/>
        <v>41464.106087962966</v>
      </c>
    </row>
    <row r="2539" spans="1:20" ht="15" customHeight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v>1.1000000000000001</v>
      </c>
      <c r="G2539" t="s">
        <v>8218</v>
      </c>
      <c r="H2539" s="8">
        <v>100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t="s">
        <v>8329</v>
      </c>
      <c r="R2539" s="15" t="s">
        <v>8358</v>
      </c>
      <c r="S2539" s="15">
        <v>40756.648784722223</v>
      </c>
      <c r="T2539" s="16">
        <f t="shared" si="39"/>
        <v>40696.648784722223</v>
      </c>
    </row>
    <row r="2540" spans="1:20" ht="15" customHeight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v>1.130176111111111</v>
      </c>
      <c r="G2540" t="s">
        <v>8218</v>
      </c>
      <c r="H2540" s="8">
        <v>109.96308108108107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t="s">
        <v>8329</v>
      </c>
      <c r="R2540" s="15" t="s">
        <v>8358</v>
      </c>
      <c r="S2540" s="15">
        <v>41329.207638888889</v>
      </c>
      <c r="T2540" s="16">
        <f t="shared" si="39"/>
        <v>41298.509965277779</v>
      </c>
    </row>
    <row r="2541" spans="1:20" ht="15" customHeight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v>1.0024999999999999</v>
      </c>
      <c r="G2541" t="s">
        <v>8218</v>
      </c>
      <c r="H2541" s="8">
        <v>169.91525423728814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t="s">
        <v>8329</v>
      </c>
      <c r="R2541" s="15" t="s">
        <v>8358</v>
      </c>
      <c r="S2541" s="15">
        <v>42037.902222222227</v>
      </c>
      <c r="T2541" s="16">
        <f t="shared" si="39"/>
        <v>41977.902222222227</v>
      </c>
    </row>
    <row r="2542" spans="1:20" ht="15" customHeight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v>1.034</v>
      </c>
      <c r="G2542" t="s">
        <v>8218</v>
      </c>
      <c r="H2542" s="8">
        <v>95.740740740740748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t="s">
        <v>8329</v>
      </c>
      <c r="R2542" s="15" t="s">
        <v>8358</v>
      </c>
      <c r="S2542" s="15">
        <v>40845.675011574072</v>
      </c>
      <c r="T2542" s="16">
        <f t="shared" si="39"/>
        <v>40785.675011574072</v>
      </c>
    </row>
    <row r="2543" spans="1:20" ht="15" customHeight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v>1.0702857142857143</v>
      </c>
      <c r="G2543" t="s">
        <v>8218</v>
      </c>
      <c r="H2543" s="8">
        <v>59.460317460317462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t="s">
        <v>8329</v>
      </c>
      <c r="R2543" s="15" t="s">
        <v>8358</v>
      </c>
      <c r="S2543" s="15">
        <v>41543.449282407404</v>
      </c>
      <c r="T2543" s="16">
        <f t="shared" si="39"/>
        <v>41483.449282407404</v>
      </c>
    </row>
    <row r="2544" spans="1:20" ht="15" customHeight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v>1.0357142857142858</v>
      </c>
      <c r="G2544" t="s">
        <v>8218</v>
      </c>
      <c r="H2544" s="8">
        <v>55.769230769230766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t="s">
        <v>8329</v>
      </c>
      <c r="R2544" s="15" t="s">
        <v>8358</v>
      </c>
      <c r="S2544" s="15">
        <v>41548.165972222225</v>
      </c>
      <c r="T2544" s="16">
        <f t="shared" si="39"/>
        <v>41509.426585648151</v>
      </c>
    </row>
    <row r="2545" spans="1:20" ht="15" customHeight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v>1.5640000000000001</v>
      </c>
      <c r="G2545" t="s">
        <v>8218</v>
      </c>
      <c r="H2545" s="8">
        <v>30.076923076923077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t="s">
        <v>8329</v>
      </c>
      <c r="R2545" s="15" t="s">
        <v>8358</v>
      </c>
      <c r="S2545" s="15">
        <v>40545.125</v>
      </c>
      <c r="T2545" s="16">
        <f t="shared" si="39"/>
        <v>40514.107615740737</v>
      </c>
    </row>
    <row r="2546" spans="1:20" ht="15" customHeight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v>1.0082</v>
      </c>
      <c r="G2546" t="s">
        <v>8218</v>
      </c>
      <c r="H2546" s="8">
        <v>88.438596491228068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t="s">
        <v>8329</v>
      </c>
      <c r="R2546" s="15" t="s">
        <v>8358</v>
      </c>
      <c r="S2546" s="15">
        <v>41098.520474537036</v>
      </c>
      <c r="T2546" s="16">
        <f t="shared" si="39"/>
        <v>41068.520474537036</v>
      </c>
    </row>
    <row r="2547" spans="1:20" ht="15" customHeight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v>1.9530000000000001</v>
      </c>
      <c r="G2547" t="s">
        <v>8218</v>
      </c>
      <c r="H2547" s="8">
        <v>64.032786885245898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t="s">
        <v>8329</v>
      </c>
      <c r="R2547" s="15" t="s">
        <v>8358</v>
      </c>
      <c r="S2547" s="15">
        <v>42062.020833333328</v>
      </c>
      <c r="T2547" s="16">
        <f t="shared" si="39"/>
        <v>42027.13817129629</v>
      </c>
    </row>
    <row r="2548" spans="1:20" ht="15" customHeight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v>1.1171428571428572</v>
      </c>
      <c r="G2548" t="s">
        <v>8218</v>
      </c>
      <c r="H2548" s="8">
        <v>60.153846153846153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t="s">
        <v>8329</v>
      </c>
      <c r="R2548" s="15" t="s">
        <v>8358</v>
      </c>
      <c r="S2548" s="15">
        <v>41552.208333333336</v>
      </c>
      <c r="T2548" s="16">
        <f t="shared" si="39"/>
        <v>41524.858553240738</v>
      </c>
    </row>
    <row r="2549" spans="1:20" ht="15" customHeight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v>1.1985454545454546</v>
      </c>
      <c r="G2549" t="s">
        <v>8218</v>
      </c>
      <c r="H2549" s="8">
        <v>49.194029850746269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t="s">
        <v>8329</v>
      </c>
      <c r="R2549" s="15" t="s">
        <v>8358</v>
      </c>
      <c r="S2549" s="15">
        <v>41003.731516203705</v>
      </c>
      <c r="T2549" s="16">
        <f t="shared" si="39"/>
        <v>40973.773182870369</v>
      </c>
    </row>
    <row r="2550" spans="1:20" ht="15" customHeight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v>1.0185</v>
      </c>
      <c r="G2550" t="s">
        <v>8218</v>
      </c>
      <c r="H2550" s="8">
        <v>165.16216216216216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t="s">
        <v>8329</v>
      </c>
      <c r="R2550" s="15" t="s">
        <v>8358</v>
      </c>
      <c r="S2550" s="15">
        <v>42643.185416666667</v>
      </c>
      <c r="T2550" s="16">
        <f t="shared" si="39"/>
        <v>42618.625428240746</v>
      </c>
    </row>
    <row r="2551" spans="1:20" ht="15" customHeight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v>1.0280254777070064</v>
      </c>
      <c r="G2551" t="s">
        <v>8218</v>
      </c>
      <c r="H2551" s="8">
        <v>43.621621621621621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t="s">
        <v>8329</v>
      </c>
      <c r="R2551" s="15" t="s">
        <v>8358</v>
      </c>
      <c r="S2551" s="15">
        <v>41425.708333333336</v>
      </c>
      <c r="T2551" s="16">
        <f t="shared" si="39"/>
        <v>41390.757754629631</v>
      </c>
    </row>
    <row r="2552" spans="1:20" ht="15" customHeight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v>1.0084615384615385</v>
      </c>
      <c r="G2552" t="s">
        <v>8218</v>
      </c>
      <c r="H2552" s="8">
        <v>43.7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t="s">
        <v>8329</v>
      </c>
      <c r="R2552" s="15" t="s">
        <v>8358</v>
      </c>
      <c r="S2552" s="15">
        <v>42285.165972222225</v>
      </c>
      <c r="T2552" s="16">
        <f t="shared" si="39"/>
        <v>42228.634328703702</v>
      </c>
    </row>
    <row r="2553" spans="1:20" ht="15" customHeight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v>1.0273469387755103</v>
      </c>
      <c r="G2553" t="s">
        <v>8218</v>
      </c>
      <c r="H2553" s="8">
        <v>67.419642857142861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t="s">
        <v>8329</v>
      </c>
      <c r="R2553" s="15" t="s">
        <v>8358</v>
      </c>
      <c r="S2553" s="15">
        <v>40989.866666666669</v>
      </c>
      <c r="T2553" s="16">
        <f t="shared" si="39"/>
        <v>40961.252141203702</v>
      </c>
    </row>
    <row r="2554" spans="1:20" ht="15" customHeight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v>1.0649999999999999</v>
      </c>
      <c r="G2554" t="s">
        <v>8218</v>
      </c>
      <c r="H2554" s="8">
        <v>177.5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t="s">
        <v>8329</v>
      </c>
      <c r="R2554" s="15" t="s">
        <v>8358</v>
      </c>
      <c r="S2554" s="15">
        <v>42799.809965277775</v>
      </c>
      <c r="T2554" s="16">
        <f t="shared" si="39"/>
        <v>42769.809965277775</v>
      </c>
    </row>
    <row r="2555" spans="1:20" ht="15" customHeight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v>1.5553333333333332</v>
      </c>
      <c r="G2555" t="s">
        <v>8218</v>
      </c>
      <c r="H2555" s="8">
        <v>38.883333333333333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t="s">
        <v>8329</v>
      </c>
      <c r="R2555" s="15" t="s">
        <v>8358</v>
      </c>
      <c r="S2555" s="15">
        <v>41173.199155092596</v>
      </c>
      <c r="T2555" s="16">
        <f t="shared" si="39"/>
        <v>41113.199155092596</v>
      </c>
    </row>
    <row r="2556" spans="1:20" ht="15" customHeight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v>1.228</v>
      </c>
      <c r="G2556" t="s">
        <v>8218</v>
      </c>
      <c r="H2556" s="8">
        <v>54.985074626865675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t="s">
        <v>8329</v>
      </c>
      <c r="R2556" s="15" t="s">
        <v>8358</v>
      </c>
      <c r="S2556" s="15">
        <v>42156.165972222225</v>
      </c>
      <c r="T2556" s="16">
        <f t="shared" si="39"/>
        <v>42125.078275462962</v>
      </c>
    </row>
    <row r="2557" spans="1:20" ht="15" customHeight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v>1.0734999999999999</v>
      </c>
      <c r="G2557" t="s">
        <v>8218</v>
      </c>
      <c r="H2557" s="8">
        <v>61.342857142857142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t="s">
        <v>8329</v>
      </c>
      <c r="R2557" s="15" t="s">
        <v>8358</v>
      </c>
      <c r="S2557" s="15">
        <v>41057.655011574076</v>
      </c>
      <c r="T2557" s="16">
        <f t="shared" si="39"/>
        <v>41026.655011574076</v>
      </c>
    </row>
    <row r="2558" spans="1:20" ht="15" customHeight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v>1.0550335570469798</v>
      </c>
      <c r="G2558" t="s">
        <v>8218</v>
      </c>
      <c r="H2558" s="8">
        <v>23.117647058823529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t="s">
        <v>8329</v>
      </c>
      <c r="R2558" s="15" t="s">
        <v>8358</v>
      </c>
      <c r="S2558" s="15">
        <v>41267.991400462961</v>
      </c>
      <c r="T2558" s="16">
        <f t="shared" si="39"/>
        <v>41222.991400462961</v>
      </c>
    </row>
    <row r="2559" spans="1:20" ht="15" customHeight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v>1.1844444444444444</v>
      </c>
      <c r="G2559" t="s">
        <v>8218</v>
      </c>
      <c r="H2559" s="8">
        <v>29.611111111111111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t="s">
        <v>8329</v>
      </c>
      <c r="R2559" s="15" t="s">
        <v>8358</v>
      </c>
      <c r="S2559" s="15">
        <v>41774.745208333334</v>
      </c>
      <c r="T2559" s="16">
        <f t="shared" si="39"/>
        <v>41744.745208333334</v>
      </c>
    </row>
    <row r="2560" spans="1:20" ht="15" customHeight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v>1.0888</v>
      </c>
      <c r="G2560" t="s">
        <v>8218</v>
      </c>
      <c r="H2560" s="8">
        <v>75.611111111111114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t="s">
        <v>8329</v>
      </c>
      <c r="R2560" s="15" t="s">
        <v>8358</v>
      </c>
      <c r="S2560" s="15">
        <v>42125.582638888889</v>
      </c>
      <c r="T2560" s="16">
        <f t="shared" si="39"/>
        <v>42093.860023148154</v>
      </c>
    </row>
    <row r="2561" spans="1:20" ht="15" customHeight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v>1.1125</v>
      </c>
      <c r="G2561" t="s">
        <v>8218</v>
      </c>
      <c r="H2561" s="8">
        <v>35.6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t="s">
        <v>8329</v>
      </c>
      <c r="R2561" s="15" t="s">
        <v>8358</v>
      </c>
      <c r="S2561" s="15">
        <v>40862.817361111112</v>
      </c>
      <c r="T2561" s="16">
        <f t="shared" si="39"/>
        <v>40829.873657407406</v>
      </c>
    </row>
    <row r="2562" spans="1:20" ht="15" customHeight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v>1.0009999999999999</v>
      </c>
      <c r="G2562" t="s">
        <v>8218</v>
      </c>
      <c r="H2562" s="8">
        <v>143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t="s">
        <v>8329</v>
      </c>
      <c r="R2562" s="15" t="s">
        <v>8358</v>
      </c>
      <c r="S2562" s="15">
        <v>42069.951087962967</v>
      </c>
      <c r="T2562" s="16">
        <f t="shared" si="39"/>
        <v>42039.951087962967</v>
      </c>
    </row>
    <row r="2563" spans="1:20" ht="15" customHeight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v>0</v>
      </c>
      <c r="G2563" t="s">
        <v>8219</v>
      </c>
      <c r="H2563" s="8" t="e">
        <v>#DIV/0!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t="s">
        <v>8340</v>
      </c>
      <c r="R2563" s="15" t="s">
        <v>8341</v>
      </c>
      <c r="S2563" s="15">
        <v>42290.528807870374</v>
      </c>
      <c r="T2563" s="16">
        <f t="shared" ref="T2563:T2626" si="40">(((L2563/60)/60)/24)+DATE(1970,1,1)</f>
        <v>42260.528807870374</v>
      </c>
    </row>
    <row r="2564" spans="1:20" ht="15" customHeight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v>7.4999999999999997E-3</v>
      </c>
      <c r="G2564" t="s">
        <v>8219</v>
      </c>
      <c r="H2564" s="8">
        <v>25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t="s">
        <v>8340</v>
      </c>
      <c r="R2564" s="15" t="s">
        <v>8341</v>
      </c>
      <c r="S2564" s="15">
        <v>42654.524756944447</v>
      </c>
      <c r="T2564" s="16">
        <f t="shared" si="40"/>
        <v>42594.524756944447</v>
      </c>
    </row>
    <row r="2565" spans="1:20" ht="15" customHeight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v>0</v>
      </c>
      <c r="G2565" t="s">
        <v>8219</v>
      </c>
      <c r="H2565" s="8" t="e">
        <v>#DIV/0!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t="s">
        <v>8340</v>
      </c>
      <c r="R2565" s="15" t="s">
        <v>8341</v>
      </c>
      <c r="S2565" s="15">
        <v>42215.139479166668</v>
      </c>
      <c r="T2565" s="16">
        <f t="shared" si="40"/>
        <v>42155.139479166668</v>
      </c>
    </row>
    <row r="2566" spans="1:20" ht="15" customHeight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v>0</v>
      </c>
      <c r="G2566" t="s">
        <v>8219</v>
      </c>
      <c r="H2566" s="8" t="e">
        <v>#DIV/0!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t="s">
        <v>8340</v>
      </c>
      <c r="R2566" s="15" t="s">
        <v>8341</v>
      </c>
      <c r="S2566" s="15">
        <v>41852.040497685186</v>
      </c>
      <c r="T2566" s="16">
        <f t="shared" si="40"/>
        <v>41822.040497685186</v>
      </c>
    </row>
    <row r="2567" spans="1:20" ht="15" customHeight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v>0.01</v>
      </c>
      <c r="G2567" t="s">
        <v>8219</v>
      </c>
      <c r="H2567" s="8">
        <v>100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t="s">
        <v>8340</v>
      </c>
      <c r="R2567" s="15" t="s">
        <v>8341</v>
      </c>
      <c r="S2567" s="15">
        <v>42499.868055555555</v>
      </c>
      <c r="T2567" s="16">
        <f t="shared" si="40"/>
        <v>42440.650335648148</v>
      </c>
    </row>
    <row r="2568" spans="1:20" ht="15" customHeight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v>0</v>
      </c>
      <c r="G2568" t="s">
        <v>8219</v>
      </c>
      <c r="H2568" s="8" t="e">
        <v>#DIV/0!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t="s">
        <v>8340</v>
      </c>
      <c r="R2568" s="15" t="s">
        <v>8341</v>
      </c>
      <c r="S2568" s="15">
        <v>41872.980879629627</v>
      </c>
      <c r="T2568" s="16">
        <f t="shared" si="40"/>
        <v>41842.980879629627</v>
      </c>
    </row>
    <row r="2569" spans="1:20" ht="15" customHeight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v>2.6666666666666666E-3</v>
      </c>
      <c r="G2569" t="s">
        <v>8219</v>
      </c>
      <c r="H2569" s="8">
        <v>60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t="s">
        <v>8340</v>
      </c>
      <c r="R2569" s="15" t="s">
        <v>8341</v>
      </c>
      <c r="S2569" s="15">
        <v>42117.878912037035</v>
      </c>
      <c r="T2569" s="16">
        <f t="shared" si="40"/>
        <v>42087.878912037035</v>
      </c>
    </row>
    <row r="2570" spans="1:20" ht="15" customHeight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v>5.0000000000000001E-3</v>
      </c>
      <c r="G2570" t="s">
        <v>8219</v>
      </c>
      <c r="H2570" s="8">
        <v>50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t="s">
        <v>8340</v>
      </c>
      <c r="R2570" s="15" t="s">
        <v>8341</v>
      </c>
      <c r="S2570" s="15">
        <v>42614.666597222225</v>
      </c>
      <c r="T2570" s="16">
        <f t="shared" si="40"/>
        <v>42584.666597222225</v>
      </c>
    </row>
    <row r="2571" spans="1:20" ht="15" customHeight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v>2.2307692307692306E-2</v>
      </c>
      <c r="G2571" t="s">
        <v>8219</v>
      </c>
      <c r="H2571" s="8">
        <v>72.5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t="s">
        <v>8340</v>
      </c>
      <c r="R2571" s="15" t="s">
        <v>8341</v>
      </c>
      <c r="S2571" s="15">
        <v>42264.105462962965</v>
      </c>
      <c r="T2571" s="16">
        <f t="shared" si="40"/>
        <v>42234.105462962965</v>
      </c>
    </row>
    <row r="2572" spans="1:20" ht="15" customHeight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v>8.4285714285714294E-3</v>
      </c>
      <c r="G2572" t="s">
        <v>8219</v>
      </c>
      <c r="H2572" s="8">
        <v>29.5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t="s">
        <v>8340</v>
      </c>
      <c r="R2572" s="15" t="s">
        <v>8341</v>
      </c>
      <c r="S2572" s="15">
        <v>42774.903182870374</v>
      </c>
      <c r="T2572" s="16">
        <f t="shared" si="40"/>
        <v>42744.903182870374</v>
      </c>
    </row>
    <row r="2573" spans="1:20" ht="15" customHeight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v>2.5000000000000001E-3</v>
      </c>
      <c r="G2573" t="s">
        <v>8219</v>
      </c>
      <c r="H2573" s="8">
        <v>62.5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t="s">
        <v>8340</v>
      </c>
      <c r="R2573" s="15" t="s">
        <v>8341</v>
      </c>
      <c r="S2573" s="15">
        <v>42509.341678240744</v>
      </c>
      <c r="T2573" s="16">
        <f t="shared" si="40"/>
        <v>42449.341678240744</v>
      </c>
    </row>
    <row r="2574" spans="1:20" ht="15" customHeight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v>0</v>
      </c>
      <c r="G2574" t="s">
        <v>8219</v>
      </c>
      <c r="H2574" s="8" t="e">
        <v>#DIV/0!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t="s">
        <v>8340</v>
      </c>
      <c r="R2574" s="15" t="s">
        <v>8341</v>
      </c>
      <c r="S2574" s="15">
        <v>42107.119409722218</v>
      </c>
      <c r="T2574" s="16">
        <f t="shared" si="40"/>
        <v>42077.119409722218</v>
      </c>
    </row>
    <row r="2575" spans="1:20" ht="15" customHeight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v>0</v>
      </c>
      <c r="G2575" t="s">
        <v>8219</v>
      </c>
      <c r="H2575" s="8" t="e">
        <v>#DIV/0!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t="s">
        <v>8340</v>
      </c>
      <c r="R2575" s="15" t="s">
        <v>8341</v>
      </c>
      <c r="S2575" s="15">
        <v>41874.592002314814</v>
      </c>
      <c r="T2575" s="16">
        <f t="shared" si="40"/>
        <v>41829.592002314814</v>
      </c>
    </row>
    <row r="2576" spans="1:20" ht="15" customHeight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v>0</v>
      </c>
      <c r="G2576" t="s">
        <v>8219</v>
      </c>
      <c r="H2576" s="8" t="e">
        <v>#DIV/0!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t="s">
        <v>8340</v>
      </c>
      <c r="R2576" s="15" t="s">
        <v>8341</v>
      </c>
      <c r="S2576" s="15">
        <v>42508.825752314813</v>
      </c>
      <c r="T2576" s="16">
        <f t="shared" si="40"/>
        <v>42487.825752314813</v>
      </c>
    </row>
    <row r="2577" spans="1:20" ht="15" customHeight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v>0</v>
      </c>
      <c r="G2577" t="s">
        <v>8219</v>
      </c>
      <c r="H2577" s="8" t="e">
        <v>#DIV/0!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t="s">
        <v>8340</v>
      </c>
      <c r="R2577" s="15" t="s">
        <v>8341</v>
      </c>
      <c r="S2577" s="15">
        <v>42016.108726851846</v>
      </c>
      <c r="T2577" s="16">
        <f t="shared" si="40"/>
        <v>41986.108726851846</v>
      </c>
    </row>
    <row r="2578" spans="1:20" ht="15" customHeight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v>0</v>
      </c>
      <c r="G2578" t="s">
        <v>8219</v>
      </c>
      <c r="H2578" s="8" t="e">
        <v>#DIV/0!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t="s">
        <v>8340</v>
      </c>
      <c r="R2578" s="15" t="s">
        <v>8341</v>
      </c>
      <c r="S2578" s="15">
        <v>42104.968136574069</v>
      </c>
      <c r="T2578" s="16">
        <f t="shared" si="40"/>
        <v>42060.00980324074</v>
      </c>
    </row>
    <row r="2579" spans="1:20" ht="15" customHeight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v>0</v>
      </c>
      <c r="G2579" t="s">
        <v>8219</v>
      </c>
      <c r="H2579" s="8" t="e">
        <v>#DIV/0!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t="s">
        <v>8340</v>
      </c>
      <c r="R2579" s="15" t="s">
        <v>8341</v>
      </c>
      <c r="S2579" s="15">
        <v>41855.820567129631</v>
      </c>
      <c r="T2579" s="16">
        <f t="shared" si="40"/>
        <v>41830.820567129631</v>
      </c>
    </row>
    <row r="2580" spans="1:20" ht="15" customHeight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v>0</v>
      </c>
      <c r="G2580" t="s">
        <v>8219</v>
      </c>
      <c r="H2580" s="8" t="e">
        <v>#DIV/0!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t="s">
        <v>8340</v>
      </c>
      <c r="R2580" s="15" t="s">
        <v>8341</v>
      </c>
      <c r="S2580" s="15">
        <v>42286.708333333328</v>
      </c>
      <c r="T2580" s="16">
        <f t="shared" si="40"/>
        <v>42238.022905092599</v>
      </c>
    </row>
    <row r="2581" spans="1:20" ht="15" customHeight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v>1.3849999999999999E-3</v>
      </c>
      <c r="G2581" t="s">
        <v>8219</v>
      </c>
      <c r="H2581" s="8">
        <v>23.083333333333332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t="s">
        <v>8340</v>
      </c>
      <c r="R2581" s="15" t="s">
        <v>8341</v>
      </c>
      <c r="S2581" s="15">
        <v>41897.829895833333</v>
      </c>
      <c r="T2581" s="16">
        <f t="shared" si="40"/>
        <v>41837.829895833333</v>
      </c>
    </row>
    <row r="2582" spans="1:20" ht="15" customHeight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v>6.0000000000000001E-3</v>
      </c>
      <c r="G2582" t="s">
        <v>8219</v>
      </c>
      <c r="H2582" s="8">
        <v>25.5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t="s">
        <v>8340</v>
      </c>
      <c r="R2582" s="15" t="s">
        <v>8341</v>
      </c>
      <c r="S2582" s="15">
        <v>42140.125</v>
      </c>
      <c r="T2582" s="16">
        <f t="shared" si="40"/>
        <v>42110.326423611114</v>
      </c>
    </row>
    <row r="2583" spans="1:20" ht="15" customHeight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v>0.106</v>
      </c>
      <c r="G2583" t="s">
        <v>8220</v>
      </c>
      <c r="H2583" s="8">
        <v>48.18181818181818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t="s">
        <v>8340</v>
      </c>
      <c r="R2583" s="15" t="s">
        <v>8341</v>
      </c>
      <c r="S2583" s="15">
        <v>42324.670115740737</v>
      </c>
      <c r="T2583" s="16">
        <f t="shared" si="40"/>
        <v>42294.628449074073</v>
      </c>
    </row>
    <row r="2584" spans="1:20" ht="15" customHeight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v>1.1111111111111112E-5</v>
      </c>
      <c r="G2584" t="s">
        <v>8220</v>
      </c>
      <c r="H2584" s="8">
        <v>1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t="s">
        <v>8340</v>
      </c>
      <c r="R2584" s="15" t="s">
        <v>8341</v>
      </c>
      <c r="S2584" s="15">
        <v>42672.988819444443</v>
      </c>
      <c r="T2584" s="16">
        <f t="shared" si="40"/>
        <v>42642.988819444443</v>
      </c>
    </row>
    <row r="2585" spans="1:20" ht="15" customHeight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v>5.0000000000000001E-3</v>
      </c>
      <c r="G2585" t="s">
        <v>8220</v>
      </c>
      <c r="H2585" s="8">
        <v>1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t="s">
        <v>8340</v>
      </c>
      <c r="R2585" s="15" t="s">
        <v>8341</v>
      </c>
      <c r="S2585" s="15">
        <v>42079.727777777778</v>
      </c>
      <c r="T2585" s="16">
        <f t="shared" si="40"/>
        <v>42019.76944444445</v>
      </c>
    </row>
    <row r="2586" spans="1:20" ht="15" customHeight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v>0</v>
      </c>
      <c r="G2586" t="s">
        <v>8220</v>
      </c>
      <c r="H2586" s="8" t="e">
        <v>#DIV/0!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t="s">
        <v>8340</v>
      </c>
      <c r="R2586" s="15" t="s">
        <v>8341</v>
      </c>
      <c r="S2586" s="15">
        <v>42170.173252314817</v>
      </c>
      <c r="T2586" s="16">
        <f t="shared" si="40"/>
        <v>42140.173252314817</v>
      </c>
    </row>
    <row r="2587" spans="1:20" ht="15" customHeight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v>1.6666666666666668E-3</v>
      </c>
      <c r="G2587" t="s">
        <v>8220</v>
      </c>
      <c r="H2587" s="8">
        <v>50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t="s">
        <v>8340</v>
      </c>
      <c r="R2587" s="15" t="s">
        <v>8341</v>
      </c>
      <c r="S2587" s="15">
        <v>41825.963333333333</v>
      </c>
      <c r="T2587" s="16">
        <f t="shared" si="40"/>
        <v>41795.963333333333</v>
      </c>
    </row>
    <row r="2588" spans="1:20" ht="15" customHeight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v>1.6666666666666668E-3</v>
      </c>
      <c r="G2588" t="s">
        <v>8220</v>
      </c>
      <c r="H2588" s="8">
        <v>5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t="s">
        <v>8340</v>
      </c>
      <c r="R2588" s="15" t="s">
        <v>8341</v>
      </c>
      <c r="S2588" s="15">
        <v>42363.330277777779</v>
      </c>
      <c r="T2588" s="16">
        <f t="shared" si="40"/>
        <v>42333.330277777779</v>
      </c>
    </row>
    <row r="2589" spans="1:20" ht="15" customHeight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v>2.4340000000000001E-2</v>
      </c>
      <c r="G2589" t="s">
        <v>8220</v>
      </c>
      <c r="H2589" s="8">
        <v>202.83333333333334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t="s">
        <v>8340</v>
      </c>
      <c r="R2589" s="15" t="s">
        <v>8341</v>
      </c>
      <c r="S2589" s="15">
        <v>42368.675381944442</v>
      </c>
      <c r="T2589" s="16">
        <f t="shared" si="40"/>
        <v>42338.675381944442</v>
      </c>
    </row>
    <row r="2590" spans="1:20" ht="15" customHeight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v>3.8833333333333331E-2</v>
      </c>
      <c r="G2590" t="s">
        <v>8220</v>
      </c>
      <c r="H2590" s="8">
        <v>29.125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t="s">
        <v>8340</v>
      </c>
      <c r="R2590" s="15" t="s">
        <v>8341</v>
      </c>
      <c r="S2590" s="15">
        <v>42094.551388888889</v>
      </c>
      <c r="T2590" s="16">
        <f t="shared" si="40"/>
        <v>42042.676226851851</v>
      </c>
    </row>
    <row r="2591" spans="1:20" ht="15" customHeight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v>1E-4</v>
      </c>
      <c r="G2591" t="s">
        <v>8220</v>
      </c>
      <c r="H2591" s="8">
        <v>5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t="s">
        <v>8340</v>
      </c>
      <c r="R2591" s="15" t="s">
        <v>8341</v>
      </c>
      <c r="S2591" s="15">
        <v>42452.494525462964</v>
      </c>
      <c r="T2591" s="16">
        <f t="shared" si="40"/>
        <v>42422.536192129628</v>
      </c>
    </row>
    <row r="2592" spans="1:20" ht="15" customHeight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v>0</v>
      </c>
      <c r="G2592" t="s">
        <v>8220</v>
      </c>
      <c r="H2592" s="8" t="e">
        <v>#DIV/0!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t="s">
        <v>8340</v>
      </c>
      <c r="R2592" s="15" t="s">
        <v>8341</v>
      </c>
      <c r="S2592" s="15">
        <v>42395.589085648149</v>
      </c>
      <c r="T2592" s="16">
        <f t="shared" si="40"/>
        <v>42388.589085648149</v>
      </c>
    </row>
    <row r="2593" spans="1:20" ht="15" customHeight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v>1.7333333333333333E-2</v>
      </c>
      <c r="G2593" t="s">
        <v>8220</v>
      </c>
      <c r="H2593" s="8">
        <v>13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t="s">
        <v>8340</v>
      </c>
      <c r="R2593" s="15" t="s">
        <v>8341</v>
      </c>
      <c r="S2593" s="15">
        <v>42442.864861111113</v>
      </c>
      <c r="T2593" s="16">
        <f t="shared" si="40"/>
        <v>42382.906527777777</v>
      </c>
    </row>
    <row r="2594" spans="1:20" ht="15" customHeight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v>1.6666666666666668E-3</v>
      </c>
      <c r="G2594" t="s">
        <v>8220</v>
      </c>
      <c r="H2594" s="8">
        <v>50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t="s">
        <v>8340</v>
      </c>
      <c r="R2594" s="15" t="s">
        <v>8341</v>
      </c>
      <c r="S2594" s="15">
        <v>41917.801168981481</v>
      </c>
      <c r="T2594" s="16">
        <f t="shared" si="40"/>
        <v>41887.801168981481</v>
      </c>
    </row>
    <row r="2595" spans="1:20" ht="15" customHeight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v>0</v>
      </c>
      <c r="G2595" t="s">
        <v>8220</v>
      </c>
      <c r="H2595" s="8" t="e">
        <v>#DIV/0!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t="s">
        <v>8340</v>
      </c>
      <c r="R2595" s="15" t="s">
        <v>8341</v>
      </c>
      <c r="S2595" s="15">
        <v>42119.84520833334</v>
      </c>
      <c r="T2595" s="16">
        <f t="shared" si="40"/>
        <v>42089.84520833334</v>
      </c>
    </row>
    <row r="2596" spans="1:20" ht="15" customHeight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v>1.2500000000000001E-5</v>
      </c>
      <c r="G2596" t="s">
        <v>8220</v>
      </c>
      <c r="H2596" s="8">
        <v>1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t="s">
        <v>8340</v>
      </c>
      <c r="R2596" s="15" t="s">
        <v>8341</v>
      </c>
      <c r="S2596" s="15">
        <v>41858.967916666668</v>
      </c>
      <c r="T2596" s="16">
        <f t="shared" si="40"/>
        <v>41828.967916666668</v>
      </c>
    </row>
    <row r="2597" spans="1:20" ht="15" customHeight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v>0.12166666666666667</v>
      </c>
      <c r="G2597" t="s">
        <v>8220</v>
      </c>
      <c r="H2597" s="8">
        <v>96.05263157894737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t="s">
        <v>8340</v>
      </c>
      <c r="R2597" s="15" t="s">
        <v>8341</v>
      </c>
      <c r="S2597" s="15">
        <v>42790.244212962964</v>
      </c>
      <c r="T2597" s="16">
        <f t="shared" si="40"/>
        <v>42760.244212962964</v>
      </c>
    </row>
    <row r="2598" spans="1:20" ht="15" customHeight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v>0.23588571428571428</v>
      </c>
      <c r="G2598" t="s">
        <v>8220</v>
      </c>
      <c r="H2598" s="8">
        <v>305.77777777777777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t="s">
        <v>8340</v>
      </c>
      <c r="R2598" s="15" t="s">
        <v>8341</v>
      </c>
      <c r="S2598" s="15">
        <v>41858.664456018516</v>
      </c>
      <c r="T2598" s="16">
        <f t="shared" si="40"/>
        <v>41828.664456018516</v>
      </c>
    </row>
    <row r="2599" spans="1:20" ht="15" customHeight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v>5.6666666666666664E-2</v>
      </c>
      <c r="G2599" t="s">
        <v>8220</v>
      </c>
      <c r="H2599" s="8">
        <v>12.142857142857142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t="s">
        <v>8340</v>
      </c>
      <c r="R2599" s="15" t="s">
        <v>8341</v>
      </c>
      <c r="S2599" s="15">
        <v>42540.341631944444</v>
      </c>
      <c r="T2599" s="16">
        <f t="shared" si="40"/>
        <v>42510.341631944444</v>
      </c>
    </row>
    <row r="2600" spans="1:20" ht="15" customHeight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v>0.39</v>
      </c>
      <c r="G2600" t="s">
        <v>8220</v>
      </c>
      <c r="H2600" s="8">
        <v>83.571428571428569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t="s">
        <v>8340</v>
      </c>
      <c r="R2600" s="15" t="s">
        <v>8341</v>
      </c>
      <c r="S2600" s="15">
        <v>42270.840289351851</v>
      </c>
      <c r="T2600" s="16">
        <f t="shared" si="40"/>
        <v>42240.840289351851</v>
      </c>
    </row>
    <row r="2601" spans="1:20" ht="15" customHeight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v>9.9546510341776348E-3</v>
      </c>
      <c r="G2601" t="s">
        <v>8220</v>
      </c>
      <c r="H2601" s="8">
        <v>18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t="s">
        <v>8340</v>
      </c>
      <c r="R2601" s="15" t="s">
        <v>8341</v>
      </c>
      <c r="S2601" s="15">
        <v>41854.754016203704</v>
      </c>
      <c r="T2601" s="16">
        <f t="shared" si="40"/>
        <v>41809.754016203704</v>
      </c>
    </row>
    <row r="2602" spans="1:20" ht="15" customHeight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v>6.9320000000000007E-2</v>
      </c>
      <c r="G2602" t="s">
        <v>8220</v>
      </c>
      <c r="H2602" s="8">
        <v>115.53333333333333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t="s">
        <v>8340</v>
      </c>
      <c r="R2602" s="15" t="s">
        <v>8341</v>
      </c>
      <c r="S2602" s="15">
        <v>42454.858796296292</v>
      </c>
      <c r="T2602" s="16">
        <f t="shared" si="40"/>
        <v>42394.900462962964</v>
      </c>
    </row>
    <row r="2603" spans="1:20" ht="15" customHeight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v>6.6139999999999999</v>
      </c>
      <c r="G2603" t="s">
        <v>8218</v>
      </c>
      <c r="H2603" s="8">
        <v>21.900662251655628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t="s">
        <v>8323</v>
      </c>
      <c r="R2603" s="15" t="s">
        <v>8359</v>
      </c>
      <c r="S2603" s="15">
        <v>41165.165972222225</v>
      </c>
      <c r="T2603" s="16">
        <f t="shared" si="40"/>
        <v>41150.902187499996</v>
      </c>
    </row>
    <row r="2604" spans="1:20" ht="15" customHeight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v>3.2609166666666667</v>
      </c>
      <c r="G2604" t="s">
        <v>8218</v>
      </c>
      <c r="H2604" s="8">
        <v>80.022494887525568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t="s">
        <v>8323</v>
      </c>
      <c r="R2604" s="15" t="s">
        <v>8359</v>
      </c>
      <c r="S2604" s="15">
        <v>41955.888888888891</v>
      </c>
      <c r="T2604" s="16">
        <f t="shared" si="40"/>
        <v>41915.747314814813</v>
      </c>
    </row>
    <row r="2605" spans="1:20" ht="15" customHeight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v>1.0148571428571429</v>
      </c>
      <c r="G2605" t="s">
        <v>8218</v>
      </c>
      <c r="H2605" s="8">
        <v>35.520000000000003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t="s">
        <v>8323</v>
      </c>
      <c r="R2605" s="15" t="s">
        <v>8359</v>
      </c>
      <c r="S2605" s="15">
        <v>41631.912662037037</v>
      </c>
      <c r="T2605" s="16">
        <f t="shared" si="40"/>
        <v>41617.912662037037</v>
      </c>
    </row>
    <row r="2606" spans="1:20" ht="15" customHeight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v>1.0421799999999999</v>
      </c>
      <c r="G2606" t="s">
        <v>8218</v>
      </c>
      <c r="H2606" s="8">
        <v>64.933333333333323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t="s">
        <v>8323</v>
      </c>
      <c r="R2606" s="15" t="s">
        <v>8359</v>
      </c>
      <c r="S2606" s="15">
        <v>41028.051192129627</v>
      </c>
      <c r="T2606" s="16">
        <f t="shared" si="40"/>
        <v>40998.051192129627</v>
      </c>
    </row>
    <row r="2607" spans="1:20" ht="15" customHeight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v>1.0742157000000001</v>
      </c>
      <c r="G2607" t="s">
        <v>8218</v>
      </c>
      <c r="H2607" s="8">
        <v>60.965703745743475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t="s">
        <v>8323</v>
      </c>
      <c r="R2607" s="15" t="s">
        <v>8359</v>
      </c>
      <c r="S2607" s="15">
        <v>42538.541550925926</v>
      </c>
      <c r="T2607" s="16">
        <f t="shared" si="40"/>
        <v>42508.541550925926</v>
      </c>
    </row>
    <row r="2608" spans="1:20" ht="15" customHeight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v>1.1005454545454545</v>
      </c>
      <c r="G2608" t="s">
        <v>8218</v>
      </c>
      <c r="H2608" s="8">
        <v>31.444155844155844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t="s">
        <v>8323</v>
      </c>
      <c r="R2608" s="15" t="s">
        <v>8359</v>
      </c>
      <c r="S2608" s="15">
        <v>41758.712754629632</v>
      </c>
      <c r="T2608" s="16">
        <f t="shared" si="40"/>
        <v>41726.712754629632</v>
      </c>
    </row>
    <row r="2609" spans="1:20" ht="15" customHeight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v>4.077</v>
      </c>
      <c r="G2609" t="s">
        <v>8218</v>
      </c>
      <c r="H2609" s="8">
        <v>81.949748743718587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t="s">
        <v>8323</v>
      </c>
      <c r="R2609" s="15" t="s">
        <v>8359</v>
      </c>
      <c r="S2609" s="15">
        <v>42228.083333333328</v>
      </c>
      <c r="T2609" s="16">
        <f t="shared" si="40"/>
        <v>42184.874675925923</v>
      </c>
    </row>
    <row r="2610" spans="1:20" ht="15" customHeight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v>2.2392500000000002</v>
      </c>
      <c r="G2610" t="s">
        <v>8218</v>
      </c>
      <c r="H2610" s="8">
        <v>58.92763157894737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t="s">
        <v>8323</v>
      </c>
      <c r="R2610" s="15" t="s">
        <v>8359</v>
      </c>
      <c r="S2610" s="15">
        <v>42809</v>
      </c>
      <c r="T2610" s="16">
        <f t="shared" si="40"/>
        <v>42767.801712962959</v>
      </c>
    </row>
    <row r="2611" spans="1:20" ht="15" customHeight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v>3.038011142857143</v>
      </c>
      <c r="G2611" t="s">
        <v>8218</v>
      </c>
      <c r="H2611" s="8">
        <v>157.29347633136095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t="s">
        <v>8323</v>
      </c>
      <c r="R2611" s="15" t="s">
        <v>8359</v>
      </c>
      <c r="S2611" s="15">
        <v>41105.237858796296</v>
      </c>
      <c r="T2611" s="16">
        <f t="shared" si="40"/>
        <v>41075.237858796296</v>
      </c>
    </row>
    <row r="2612" spans="1:20" ht="15" customHeight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v>1.4132510432681749</v>
      </c>
      <c r="G2612" t="s">
        <v>8218</v>
      </c>
      <c r="H2612" s="8">
        <v>55.758509532062391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t="s">
        <v>8323</v>
      </c>
      <c r="R2612" s="15" t="s">
        <v>8359</v>
      </c>
      <c r="S2612" s="15">
        <v>42604.290972222225</v>
      </c>
      <c r="T2612" s="16">
        <f t="shared" si="40"/>
        <v>42564.881076388891</v>
      </c>
    </row>
    <row r="2613" spans="1:20" ht="15" customHeight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v>27.906363636363636</v>
      </c>
      <c r="G2613" t="s">
        <v>8218</v>
      </c>
      <c r="H2613" s="8">
        <v>83.802893802893806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t="s">
        <v>8323</v>
      </c>
      <c r="R2613" s="15" t="s">
        <v>8359</v>
      </c>
      <c r="S2613" s="15">
        <v>42737.957638888889</v>
      </c>
      <c r="T2613" s="16">
        <f t="shared" si="40"/>
        <v>42704.335810185185</v>
      </c>
    </row>
    <row r="2614" spans="1:20" ht="15" customHeight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v>1.7176130000000001</v>
      </c>
      <c r="G2614" t="s">
        <v>8218</v>
      </c>
      <c r="H2614" s="8">
        <v>58.422210884353746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t="s">
        <v>8323</v>
      </c>
      <c r="R2614" s="15" t="s">
        <v>8359</v>
      </c>
      <c r="S2614" s="15">
        <v>42013.143171296295</v>
      </c>
      <c r="T2614" s="16">
        <f t="shared" si="40"/>
        <v>41982.143171296295</v>
      </c>
    </row>
    <row r="2615" spans="1:20" ht="15" customHeight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v>1.0101333333333333</v>
      </c>
      <c r="G2615" t="s">
        <v>8218</v>
      </c>
      <c r="H2615" s="8">
        <v>270.57142857142856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t="s">
        <v>8323</v>
      </c>
      <c r="R2615" s="15" t="s">
        <v>8359</v>
      </c>
      <c r="S2615" s="15">
        <v>41173.81821759259</v>
      </c>
      <c r="T2615" s="16">
        <f t="shared" si="40"/>
        <v>41143.81821759259</v>
      </c>
    </row>
    <row r="2616" spans="1:20" ht="15" customHeight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v>1.02</v>
      </c>
      <c r="G2616" t="s">
        <v>8218</v>
      </c>
      <c r="H2616" s="8">
        <v>107.1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t="s">
        <v>8323</v>
      </c>
      <c r="R2616" s="15" t="s">
        <v>8359</v>
      </c>
      <c r="S2616" s="15">
        <v>41759.208333333336</v>
      </c>
      <c r="T2616" s="16">
        <f t="shared" si="40"/>
        <v>41730.708472222221</v>
      </c>
    </row>
    <row r="2617" spans="1:20" ht="15" customHeight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v>1.6976511744127936</v>
      </c>
      <c r="G2617" t="s">
        <v>8218</v>
      </c>
      <c r="H2617" s="8">
        <v>47.180555555555557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t="s">
        <v>8323</v>
      </c>
      <c r="R2617" s="15" t="s">
        <v>8359</v>
      </c>
      <c r="S2617" s="15">
        <v>42490.5</v>
      </c>
      <c r="T2617" s="16">
        <f t="shared" si="40"/>
        <v>42453.49726851852</v>
      </c>
    </row>
    <row r="2618" spans="1:20" ht="15" customHeight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v>1.14534</v>
      </c>
      <c r="G2618" t="s">
        <v>8218</v>
      </c>
      <c r="H2618" s="8">
        <v>120.30882352941177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t="s">
        <v>8323</v>
      </c>
      <c r="R2618" s="15" t="s">
        <v>8359</v>
      </c>
      <c r="S2618" s="15">
        <v>42241.99454861111</v>
      </c>
      <c r="T2618" s="16">
        <f t="shared" si="40"/>
        <v>42211.99454861111</v>
      </c>
    </row>
    <row r="2619" spans="1:20" ht="15" customHeight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v>8.7759999999999998</v>
      </c>
      <c r="G2619" t="s">
        <v>8218</v>
      </c>
      <c r="H2619" s="8">
        <v>27.59748427672956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t="s">
        <v>8323</v>
      </c>
      <c r="R2619" s="15" t="s">
        <v>8359</v>
      </c>
      <c r="S2619" s="15">
        <v>41932.874432870369</v>
      </c>
      <c r="T2619" s="16">
        <f t="shared" si="40"/>
        <v>41902.874432870369</v>
      </c>
    </row>
    <row r="2620" spans="1:20" ht="15" customHeight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v>1.0538666666666667</v>
      </c>
      <c r="G2620" t="s">
        <v>8218</v>
      </c>
      <c r="H2620" s="8">
        <v>205.2987012987013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t="s">
        <v>8323</v>
      </c>
      <c r="R2620" s="15" t="s">
        <v>8359</v>
      </c>
      <c r="S2620" s="15">
        <v>42339.834039351852</v>
      </c>
      <c r="T2620" s="16">
        <f t="shared" si="40"/>
        <v>42279.792372685188</v>
      </c>
    </row>
    <row r="2621" spans="1:20" ht="15" customHeight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v>1.8839999999999999</v>
      </c>
      <c r="G2621" t="s">
        <v>8218</v>
      </c>
      <c r="H2621" s="8">
        <v>35.547169811320757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t="s">
        <v>8323</v>
      </c>
      <c r="R2621" s="15" t="s">
        <v>8359</v>
      </c>
      <c r="S2621" s="15">
        <v>42300.458333333328</v>
      </c>
      <c r="T2621" s="16">
        <f t="shared" si="40"/>
        <v>42273.884305555555</v>
      </c>
    </row>
    <row r="2622" spans="1:20" ht="15" customHeight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v>1.436523076923077</v>
      </c>
      <c r="G2622" t="s">
        <v>8218</v>
      </c>
      <c r="H2622" s="8">
        <v>74.639488409272587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t="s">
        <v>8323</v>
      </c>
      <c r="R2622" s="15" t="s">
        <v>8359</v>
      </c>
      <c r="S2622" s="15">
        <v>42288.041666666672</v>
      </c>
      <c r="T2622" s="16">
        <f t="shared" si="40"/>
        <v>42251.16715277778</v>
      </c>
    </row>
    <row r="2623" spans="1:20" ht="15" customHeight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v>1.4588000000000001</v>
      </c>
      <c r="G2623" t="s">
        <v>8218</v>
      </c>
      <c r="H2623" s="8">
        <v>47.058064516129029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t="s">
        <v>8323</v>
      </c>
      <c r="R2623" s="15" t="s">
        <v>8359</v>
      </c>
      <c r="S2623" s="15">
        <v>42145.74754629629</v>
      </c>
      <c r="T2623" s="16">
        <f t="shared" si="40"/>
        <v>42115.74754629629</v>
      </c>
    </row>
    <row r="2624" spans="1:20" ht="15" customHeight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v>1.3118399999999999</v>
      </c>
      <c r="G2624" t="s">
        <v>8218</v>
      </c>
      <c r="H2624" s="8">
        <v>26.591351351351353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t="s">
        <v>8323</v>
      </c>
      <c r="R2624" s="15" t="s">
        <v>8359</v>
      </c>
      <c r="S2624" s="15">
        <v>42734.74324074074</v>
      </c>
      <c r="T2624" s="16">
        <f t="shared" si="40"/>
        <v>42689.74324074074</v>
      </c>
    </row>
    <row r="2625" spans="1:20" ht="15" customHeight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v>1.1399999999999999</v>
      </c>
      <c r="G2625" t="s">
        <v>8218</v>
      </c>
      <c r="H2625" s="8">
        <v>36.774193548387096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t="s">
        <v>8323</v>
      </c>
      <c r="R2625" s="15" t="s">
        <v>8359</v>
      </c>
      <c r="S2625" s="15">
        <v>42706.256550925929</v>
      </c>
      <c r="T2625" s="16">
        <f t="shared" si="40"/>
        <v>42692.256550925929</v>
      </c>
    </row>
    <row r="2626" spans="1:20" ht="15" customHeight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v>13.794206249999998</v>
      </c>
      <c r="G2626" t="s">
        <v>8218</v>
      </c>
      <c r="H2626" s="8">
        <v>31.820544982698959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t="s">
        <v>8323</v>
      </c>
      <c r="R2626" s="15" t="s">
        <v>8359</v>
      </c>
      <c r="S2626" s="15">
        <v>41165.42155092593</v>
      </c>
      <c r="T2626" s="16">
        <f t="shared" si="40"/>
        <v>41144.42155092593</v>
      </c>
    </row>
    <row r="2627" spans="1:20" ht="15" customHeight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v>9.56</v>
      </c>
      <c r="G2627" t="s">
        <v>8218</v>
      </c>
      <c r="H2627" s="8">
        <v>27.576923076923077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t="s">
        <v>8323</v>
      </c>
      <c r="R2627" s="15" t="s">
        <v>8359</v>
      </c>
      <c r="S2627" s="15">
        <v>42683.851944444439</v>
      </c>
      <c r="T2627" s="16">
        <f t="shared" ref="T2627:T2690" si="41">(((L2627/60)/60)/24)+DATE(1970,1,1)</f>
        <v>42658.810277777782</v>
      </c>
    </row>
    <row r="2628" spans="1:20" ht="15" customHeight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v>1.1200000000000001</v>
      </c>
      <c r="G2628" t="s">
        <v>8218</v>
      </c>
      <c r="H2628" s="8">
        <v>56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t="s">
        <v>8323</v>
      </c>
      <c r="R2628" s="15" t="s">
        <v>8359</v>
      </c>
      <c r="S2628" s="15">
        <v>42158.628113425926</v>
      </c>
      <c r="T2628" s="16">
        <f t="shared" si="41"/>
        <v>42128.628113425926</v>
      </c>
    </row>
    <row r="2629" spans="1:20" ht="15" customHeight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v>6.4666666666666668</v>
      </c>
      <c r="G2629" t="s">
        <v>8218</v>
      </c>
      <c r="H2629" s="8">
        <v>21.555555555555557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t="s">
        <v>8323</v>
      </c>
      <c r="R2629" s="15" t="s">
        <v>8359</v>
      </c>
      <c r="S2629" s="15">
        <v>42334.871076388896</v>
      </c>
      <c r="T2629" s="16">
        <f t="shared" si="41"/>
        <v>42304.829409722224</v>
      </c>
    </row>
    <row r="2630" spans="1:20" ht="15" customHeight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v>1.1036948748510131</v>
      </c>
      <c r="G2630" t="s">
        <v>8218</v>
      </c>
      <c r="H2630" s="8">
        <v>44.095238095238095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t="s">
        <v>8323</v>
      </c>
      <c r="R2630" s="15" t="s">
        <v>8359</v>
      </c>
      <c r="S2630" s="15">
        <v>41973.966053240743</v>
      </c>
      <c r="T2630" s="16">
        <f t="shared" si="41"/>
        <v>41953.966053240743</v>
      </c>
    </row>
    <row r="2631" spans="1:20" ht="15" customHeight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v>1.2774000000000001</v>
      </c>
      <c r="G2631" t="s">
        <v>8218</v>
      </c>
      <c r="H2631" s="8">
        <v>63.87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t="s">
        <v>8323</v>
      </c>
      <c r="R2631" s="15" t="s">
        <v>8359</v>
      </c>
      <c r="S2631" s="15">
        <v>42138.538449074069</v>
      </c>
      <c r="T2631" s="16">
        <f t="shared" si="41"/>
        <v>42108.538449074069</v>
      </c>
    </row>
    <row r="2632" spans="1:20" ht="15" customHeight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v>1.579</v>
      </c>
      <c r="G2632" t="s">
        <v>8218</v>
      </c>
      <c r="H2632" s="8">
        <v>38.987654320987652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t="s">
        <v>8323</v>
      </c>
      <c r="R2632" s="15" t="s">
        <v>8359</v>
      </c>
      <c r="S2632" s="15">
        <v>42551.416666666672</v>
      </c>
      <c r="T2632" s="16">
        <f t="shared" si="41"/>
        <v>42524.105462962965</v>
      </c>
    </row>
    <row r="2633" spans="1:20" ht="15" customHeight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v>1.1466525000000001</v>
      </c>
      <c r="G2633" t="s">
        <v>8218</v>
      </c>
      <c r="H2633" s="8">
        <v>80.185489510489504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t="s">
        <v>8323</v>
      </c>
      <c r="R2633" s="15" t="s">
        <v>8359</v>
      </c>
      <c r="S2633" s="15">
        <v>42246.169293981482</v>
      </c>
      <c r="T2633" s="16">
        <f t="shared" si="41"/>
        <v>42218.169293981482</v>
      </c>
    </row>
    <row r="2634" spans="1:20" ht="15" customHeight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v>1.3700934579439252</v>
      </c>
      <c r="G2634" t="s">
        <v>8218</v>
      </c>
      <c r="H2634" s="8">
        <v>34.904761904761905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t="s">
        <v>8323</v>
      </c>
      <c r="R2634" s="15" t="s">
        <v>8359</v>
      </c>
      <c r="S2634" s="15">
        <v>42519.061793981484</v>
      </c>
      <c r="T2634" s="16">
        <f t="shared" si="41"/>
        <v>42494.061793981484</v>
      </c>
    </row>
    <row r="2635" spans="1:20" ht="15" customHeight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v>3.5461999999999998</v>
      </c>
      <c r="G2635" t="s">
        <v>8218</v>
      </c>
      <c r="H2635" s="8">
        <v>89.100502512562812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t="s">
        <v>8323</v>
      </c>
      <c r="R2635" s="15" t="s">
        <v>8359</v>
      </c>
      <c r="S2635" s="15">
        <v>41697.958333333336</v>
      </c>
      <c r="T2635" s="16">
        <f t="shared" si="41"/>
        <v>41667.823287037041</v>
      </c>
    </row>
    <row r="2636" spans="1:20" ht="15" customHeight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v>1.0602150537634409</v>
      </c>
      <c r="G2636" t="s">
        <v>8218</v>
      </c>
      <c r="H2636" s="8">
        <v>39.44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t="s">
        <v>8323</v>
      </c>
      <c r="R2636" s="15" t="s">
        <v>8359</v>
      </c>
      <c r="S2636" s="15">
        <v>42642.656493055561</v>
      </c>
      <c r="T2636" s="16">
        <f t="shared" si="41"/>
        <v>42612.656493055561</v>
      </c>
    </row>
    <row r="2637" spans="1:20" ht="15" customHeight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v>1</v>
      </c>
      <c r="G2637" t="s">
        <v>8218</v>
      </c>
      <c r="H2637" s="8">
        <v>136.9047619047619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t="s">
        <v>8323</v>
      </c>
      <c r="R2637" s="15" t="s">
        <v>8359</v>
      </c>
      <c r="S2637" s="15">
        <v>42072.909270833334</v>
      </c>
      <c r="T2637" s="16">
        <f t="shared" si="41"/>
        <v>42037.950937500005</v>
      </c>
    </row>
    <row r="2638" spans="1:20" ht="15" customHeight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v>1.873</v>
      </c>
      <c r="G2638" t="s">
        <v>8218</v>
      </c>
      <c r="H2638" s="8">
        <v>37.46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t="s">
        <v>8323</v>
      </c>
      <c r="R2638" s="15" t="s">
        <v>8359</v>
      </c>
      <c r="S2638" s="15">
        <v>42659.041666666672</v>
      </c>
      <c r="T2638" s="16">
        <f t="shared" si="41"/>
        <v>42636.614745370374</v>
      </c>
    </row>
    <row r="2639" spans="1:20" ht="15" customHeight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v>1.6619999999999999</v>
      </c>
      <c r="G2639" t="s">
        <v>8218</v>
      </c>
      <c r="H2639" s="8">
        <v>31.96153846153846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t="s">
        <v>8323</v>
      </c>
      <c r="R2639" s="15" t="s">
        <v>8359</v>
      </c>
      <c r="S2639" s="15">
        <v>42655.549479166672</v>
      </c>
      <c r="T2639" s="16">
        <f t="shared" si="41"/>
        <v>42639.549479166672</v>
      </c>
    </row>
    <row r="2640" spans="1:20" ht="15" customHeight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v>1.0172910662824208</v>
      </c>
      <c r="G2640" t="s">
        <v>8218</v>
      </c>
      <c r="H2640" s="8">
        <v>25.214285714285715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t="s">
        <v>8323</v>
      </c>
      <c r="R2640" s="15" t="s">
        <v>8359</v>
      </c>
      <c r="S2640" s="15">
        <v>42019.913136574076</v>
      </c>
      <c r="T2640" s="16">
        <f t="shared" si="41"/>
        <v>41989.913136574076</v>
      </c>
    </row>
    <row r="2641" spans="1:20" ht="15" customHeight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v>1.64</v>
      </c>
      <c r="G2641" t="s">
        <v>8218</v>
      </c>
      <c r="H2641" s="8">
        <v>10.040816326530612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t="s">
        <v>8323</v>
      </c>
      <c r="R2641" s="15" t="s">
        <v>8359</v>
      </c>
      <c r="S2641" s="15">
        <v>42054.86513888889</v>
      </c>
      <c r="T2641" s="16">
        <f t="shared" si="41"/>
        <v>42024.86513888889</v>
      </c>
    </row>
    <row r="2642" spans="1:20" ht="15" customHeight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v>1.0566666666666666</v>
      </c>
      <c r="G2642" t="s">
        <v>8218</v>
      </c>
      <c r="H2642" s="8">
        <v>45.94202898550725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t="s">
        <v>8323</v>
      </c>
      <c r="R2642" s="15" t="s">
        <v>8359</v>
      </c>
      <c r="S2642" s="15">
        <v>42163.160578703704</v>
      </c>
      <c r="T2642" s="16">
        <f t="shared" si="41"/>
        <v>42103.160578703704</v>
      </c>
    </row>
    <row r="2643" spans="1:20" ht="15" customHeight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v>0.01</v>
      </c>
      <c r="G2643" t="s">
        <v>8220</v>
      </c>
      <c r="H2643" s="8">
        <v>15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t="s">
        <v>8323</v>
      </c>
      <c r="R2643" s="15" t="s">
        <v>8359</v>
      </c>
      <c r="S2643" s="15">
        <v>41897.839583333334</v>
      </c>
      <c r="T2643" s="16">
        <f t="shared" si="41"/>
        <v>41880.827118055553</v>
      </c>
    </row>
    <row r="2644" spans="1:20" ht="15" customHeight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v>0</v>
      </c>
      <c r="G2644" t="s">
        <v>8220</v>
      </c>
      <c r="H2644" s="8" t="e">
        <v>#DIV/0!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t="s">
        <v>8323</v>
      </c>
      <c r="R2644" s="15" t="s">
        <v>8359</v>
      </c>
      <c r="S2644" s="15">
        <v>42566.289583333331</v>
      </c>
      <c r="T2644" s="16">
        <f t="shared" si="41"/>
        <v>42536.246620370366</v>
      </c>
    </row>
    <row r="2645" spans="1:20" ht="15" customHeight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v>0.33559730999999998</v>
      </c>
      <c r="G2645" t="s">
        <v>8219</v>
      </c>
      <c r="H2645" s="8">
        <v>223.58248500999335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t="s">
        <v>8323</v>
      </c>
      <c r="R2645" s="15" t="s">
        <v>8359</v>
      </c>
      <c r="S2645" s="15">
        <v>42725.332638888889</v>
      </c>
      <c r="T2645" s="16">
        <f t="shared" si="41"/>
        <v>42689.582349537035</v>
      </c>
    </row>
    <row r="2646" spans="1:20" ht="15" customHeight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v>2.053E-2</v>
      </c>
      <c r="G2646" t="s">
        <v>8219</v>
      </c>
      <c r="H2646" s="8">
        <v>39.480769230769234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t="s">
        <v>8323</v>
      </c>
      <c r="R2646" s="15" t="s">
        <v>8359</v>
      </c>
      <c r="S2646" s="15">
        <v>42804.792071759264</v>
      </c>
      <c r="T2646" s="16">
        <f t="shared" si="41"/>
        <v>42774.792071759264</v>
      </c>
    </row>
    <row r="2647" spans="1:20" ht="15" customHeight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v>0.105</v>
      </c>
      <c r="G2647" t="s">
        <v>8219</v>
      </c>
      <c r="H2647" s="8">
        <v>91.304347826086953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t="s">
        <v>8323</v>
      </c>
      <c r="R2647" s="15" t="s">
        <v>8359</v>
      </c>
      <c r="S2647" s="15">
        <v>41951.884293981479</v>
      </c>
      <c r="T2647" s="16">
        <f t="shared" si="41"/>
        <v>41921.842627314814</v>
      </c>
    </row>
    <row r="2648" spans="1:20" ht="15" customHeight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v>8.4172839999999999E-2</v>
      </c>
      <c r="G2648" t="s">
        <v>8219</v>
      </c>
      <c r="H2648" s="8">
        <v>78.666205607476627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t="s">
        <v>8323</v>
      </c>
      <c r="R2648" s="15" t="s">
        <v>8359</v>
      </c>
      <c r="S2648" s="15">
        <v>42256.313298611116</v>
      </c>
      <c r="T2648" s="16">
        <f t="shared" si="41"/>
        <v>42226.313298611116</v>
      </c>
    </row>
    <row r="2649" spans="1:20" ht="15" customHeight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v>1.44E-2</v>
      </c>
      <c r="G2649" t="s">
        <v>8219</v>
      </c>
      <c r="H2649" s="8">
        <v>12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t="s">
        <v>8323</v>
      </c>
      <c r="R2649" s="15" t="s">
        <v>8359</v>
      </c>
      <c r="S2649" s="15">
        <v>42230.261793981481</v>
      </c>
      <c r="T2649" s="16">
        <f t="shared" si="41"/>
        <v>42200.261793981481</v>
      </c>
    </row>
    <row r="2650" spans="1:20" ht="15" customHeight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v>8.8333333333333337E-3</v>
      </c>
      <c r="G2650" t="s">
        <v>8219</v>
      </c>
      <c r="H2650" s="8">
        <v>17.666666666666668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t="s">
        <v>8323</v>
      </c>
      <c r="R2650" s="15" t="s">
        <v>8359</v>
      </c>
      <c r="S2650" s="15">
        <v>42438.714814814812</v>
      </c>
      <c r="T2650" s="16">
        <f t="shared" si="41"/>
        <v>42408.714814814812</v>
      </c>
    </row>
    <row r="2651" spans="1:20" ht="15" customHeight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v>9.9200000000000004E-4</v>
      </c>
      <c r="G2651" t="s">
        <v>8219</v>
      </c>
      <c r="H2651" s="8">
        <v>41.333333333333336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t="s">
        <v>8323</v>
      </c>
      <c r="R2651" s="15" t="s">
        <v>8359</v>
      </c>
      <c r="S2651" s="15">
        <v>42401.99700231482</v>
      </c>
      <c r="T2651" s="16">
        <f t="shared" si="41"/>
        <v>42341.99700231482</v>
      </c>
    </row>
    <row r="2652" spans="1:20" ht="15" customHeight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v>5.966666666666667E-3</v>
      </c>
      <c r="G2652" t="s">
        <v>8219</v>
      </c>
      <c r="H2652" s="8">
        <v>71.599999999999994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t="s">
        <v>8323</v>
      </c>
      <c r="R2652" s="15" t="s">
        <v>8359</v>
      </c>
      <c r="S2652" s="15">
        <v>42725.624340277776</v>
      </c>
      <c r="T2652" s="16">
        <f t="shared" si="41"/>
        <v>42695.624340277776</v>
      </c>
    </row>
    <row r="2653" spans="1:20" ht="15" customHeight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v>1.8689285714285714E-2</v>
      </c>
      <c r="G2653" t="s">
        <v>8219</v>
      </c>
      <c r="H2653" s="8">
        <v>307.8235294117647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t="s">
        <v>8323</v>
      </c>
      <c r="R2653" s="15" t="s">
        <v>8359</v>
      </c>
      <c r="S2653" s="15">
        <v>42355.805659722217</v>
      </c>
      <c r="T2653" s="16">
        <f t="shared" si="41"/>
        <v>42327.805659722217</v>
      </c>
    </row>
    <row r="2654" spans="1:20" ht="15" customHeight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v>8.8500000000000002E-3</v>
      </c>
      <c r="G2654" t="s">
        <v>8219</v>
      </c>
      <c r="H2654" s="8">
        <v>80.454545454545453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t="s">
        <v>8323</v>
      </c>
      <c r="R2654" s="15" t="s">
        <v>8359</v>
      </c>
      <c r="S2654" s="15">
        <v>41983.158854166672</v>
      </c>
      <c r="T2654" s="16">
        <f t="shared" si="41"/>
        <v>41953.158854166672</v>
      </c>
    </row>
    <row r="2655" spans="1:20" ht="15" customHeight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v>0.1152156862745098</v>
      </c>
      <c r="G2655" t="s">
        <v>8219</v>
      </c>
      <c r="H2655" s="8">
        <v>83.942857142857136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t="s">
        <v>8323</v>
      </c>
      <c r="R2655" s="15" t="s">
        <v>8359</v>
      </c>
      <c r="S2655" s="15">
        <v>41803.166666666664</v>
      </c>
      <c r="T2655" s="16">
        <f t="shared" si="41"/>
        <v>41771.651932870373</v>
      </c>
    </row>
    <row r="2656" spans="1:20" ht="15" customHeight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v>5.1000000000000004E-4</v>
      </c>
      <c r="G2656" t="s">
        <v>8219</v>
      </c>
      <c r="H2656" s="8">
        <v>8.5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t="s">
        <v>8323</v>
      </c>
      <c r="R2656" s="15" t="s">
        <v>8359</v>
      </c>
      <c r="S2656" s="15">
        <v>42115.559328703705</v>
      </c>
      <c r="T2656" s="16">
        <f t="shared" si="41"/>
        <v>42055.600995370376</v>
      </c>
    </row>
    <row r="2657" spans="1:20" ht="15" customHeight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v>0.21033333333333334</v>
      </c>
      <c r="G2657" t="s">
        <v>8219</v>
      </c>
      <c r="H2657" s="8">
        <v>73.372093023255815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t="s">
        <v>8323</v>
      </c>
      <c r="R2657" s="15" t="s">
        <v>8359</v>
      </c>
      <c r="S2657" s="15">
        <v>42409.833333333328</v>
      </c>
      <c r="T2657" s="16">
        <f t="shared" si="41"/>
        <v>42381.866284722222</v>
      </c>
    </row>
    <row r="2658" spans="1:20" ht="15" customHeight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v>0.11436666666666667</v>
      </c>
      <c r="G2658" t="s">
        <v>8219</v>
      </c>
      <c r="H2658" s="8">
        <v>112.86184210526316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t="s">
        <v>8323</v>
      </c>
      <c r="R2658" s="15" t="s">
        <v>8359</v>
      </c>
      <c r="S2658" s="15">
        <v>42806.791666666672</v>
      </c>
      <c r="T2658" s="16">
        <f t="shared" si="41"/>
        <v>42767.688518518517</v>
      </c>
    </row>
    <row r="2659" spans="1:20" ht="15" customHeight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v>0.18737933333333334</v>
      </c>
      <c r="G2659" t="s">
        <v>8219</v>
      </c>
      <c r="H2659" s="8">
        <v>95.277627118644077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t="s">
        <v>8323</v>
      </c>
      <c r="R2659" s="15" t="s">
        <v>8359</v>
      </c>
      <c r="S2659" s="15">
        <v>42585.0625</v>
      </c>
      <c r="T2659" s="16">
        <f t="shared" si="41"/>
        <v>42551.928854166668</v>
      </c>
    </row>
    <row r="2660" spans="1:20" ht="15" customHeight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v>9.2857142857142856E-4</v>
      </c>
      <c r="G2660" t="s">
        <v>8219</v>
      </c>
      <c r="H2660" s="8">
        <v>22.75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t="s">
        <v>8323</v>
      </c>
      <c r="R2660" s="15" t="s">
        <v>8359</v>
      </c>
      <c r="S2660" s="15">
        <v>42581.884189814817</v>
      </c>
      <c r="T2660" s="16">
        <f t="shared" si="41"/>
        <v>42551.884189814817</v>
      </c>
    </row>
    <row r="2661" spans="1:20" ht="15" customHeight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v>2.720408163265306E-2</v>
      </c>
      <c r="G2661" t="s">
        <v>8219</v>
      </c>
      <c r="H2661" s="8">
        <v>133.30000000000001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t="s">
        <v>8323</v>
      </c>
      <c r="R2661" s="15" t="s">
        <v>8359</v>
      </c>
      <c r="S2661" s="15">
        <v>42112.069560185191</v>
      </c>
      <c r="T2661" s="16">
        <f t="shared" si="41"/>
        <v>42082.069560185191</v>
      </c>
    </row>
    <row r="2662" spans="1:20" ht="15" customHeight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v>9.5E-4</v>
      </c>
      <c r="G2662" t="s">
        <v>8219</v>
      </c>
      <c r="H2662" s="8">
        <v>3.8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t="s">
        <v>8323</v>
      </c>
      <c r="R2662" s="15" t="s">
        <v>8359</v>
      </c>
      <c r="S2662" s="15">
        <v>42332.754837962959</v>
      </c>
      <c r="T2662" s="16">
        <f t="shared" si="41"/>
        <v>42272.713171296295</v>
      </c>
    </row>
    <row r="2663" spans="1:20" ht="15" customHeight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v>1.0289999999999999</v>
      </c>
      <c r="G2663" t="s">
        <v>8218</v>
      </c>
      <c r="H2663" s="8">
        <v>85.75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t="s">
        <v>8323</v>
      </c>
      <c r="R2663" s="15" t="s">
        <v>8360</v>
      </c>
      <c r="S2663" s="15">
        <v>41572.958449074074</v>
      </c>
      <c r="T2663" s="16">
        <f t="shared" si="41"/>
        <v>41542.958449074074</v>
      </c>
    </row>
    <row r="2664" spans="1:20" ht="15" customHeight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v>1.0680000000000001</v>
      </c>
      <c r="G2664" t="s">
        <v>8218</v>
      </c>
      <c r="H2664" s="8">
        <v>267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t="s">
        <v>8323</v>
      </c>
      <c r="R2664" s="15" t="s">
        <v>8360</v>
      </c>
      <c r="S2664" s="15">
        <v>42237.746678240743</v>
      </c>
      <c r="T2664" s="16">
        <f t="shared" si="41"/>
        <v>42207.746678240743</v>
      </c>
    </row>
    <row r="2665" spans="1:20" ht="15" customHeight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v>1.0459624999999999</v>
      </c>
      <c r="G2665" t="s">
        <v>8218</v>
      </c>
      <c r="H2665" s="8">
        <v>373.55803571428572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t="s">
        <v>8323</v>
      </c>
      <c r="R2665" s="15" t="s">
        <v>8360</v>
      </c>
      <c r="S2665" s="15">
        <v>42251.625</v>
      </c>
      <c r="T2665" s="16">
        <f t="shared" si="41"/>
        <v>42222.622766203705</v>
      </c>
    </row>
    <row r="2666" spans="1:20" ht="15" customHeight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v>1.0342857142857143</v>
      </c>
      <c r="G2666" t="s">
        <v>8218</v>
      </c>
      <c r="H2666" s="8">
        <v>174.03846153846155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t="s">
        <v>8323</v>
      </c>
      <c r="R2666" s="15" t="s">
        <v>8360</v>
      </c>
      <c r="S2666" s="15">
        <v>42347.290972222225</v>
      </c>
      <c r="T2666" s="16">
        <f t="shared" si="41"/>
        <v>42313.02542824074</v>
      </c>
    </row>
    <row r="2667" spans="1:20" ht="15" customHeight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v>1.2314285714285715</v>
      </c>
      <c r="G2667" t="s">
        <v>8218</v>
      </c>
      <c r="H2667" s="8">
        <v>93.695652173913047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t="s">
        <v>8323</v>
      </c>
      <c r="R2667" s="15" t="s">
        <v>8360</v>
      </c>
      <c r="S2667" s="15">
        <v>42128.895532407405</v>
      </c>
      <c r="T2667" s="16">
        <f t="shared" si="41"/>
        <v>42083.895532407405</v>
      </c>
    </row>
    <row r="2668" spans="1:20" ht="15" customHeight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v>1.592951</v>
      </c>
      <c r="G2668" t="s">
        <v>8218</v>
      </c>
      <c r="H2668" s="8">
        <v>77.327718446601949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t="s">
        <v>8323</v>
      </c>
      <c r="R2668" s="15" t="s">
        <v>8360</v>
      </c>
      <c r="S2668" s="15">
        <v>42272.875</v>
      </c>
      <c r="T2668" s="16">
        <f t="shared" si="41"/>
        <v>42235.764340277776</v>
      </c>
    </row>
    <row r="2669" spans="1:20" ht="15" customHeight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v>1.1066666666666667</v>
      </c>
      <c r="G2669" t="s">
        <v>8218</v>
      </c>
      <c r="H2669" s="8">
        <v>92.222222222222229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t="s">
        <v>8323</v>
      </c>
      <c r="R2669" s="15" t="s">
        <v>8360</v>
      </c>
      <c r="S2669" s="15">
        <v>42410.926111111112</v>
      </c>
      <c r="T2669" s="16">
        <f t="shared" si="41"/>
        <v>42380.926111111112</v>
      </c>
    </row>
    <row r="2670" spans="1:20" ht="15" customHeight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v>1.7070000000000001</v>
      </c>
      <c r="G2670" t="s">
        <v>8218</v>
      </c>
      <c r="H2670" s="8">
        <v>60.964285714285715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t="s">
        <v>8323</v>
      </c>
      <c r="R2670" s="15" t="s">
        <v>8360</v>
      </c>
      <c r="S2670" s="15">
        <v>42317.60555555555</v>
      </c>
      <c r="T2670" s="16">
        <f t="shared" si="41"/>
        <v>42275.588715277772</v>
      </c>
    </row>
    <row r="2671" spans="1:20" ht="15" customHeight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v>1.25125</v>
      </c>
      <c r="G2671" t="s">
        <v>8218</v>
      </c>
      <c r="H2671" s="8">
        <v>91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t="s">
        <v>8323</v>
      </c>
      <c r="R2671" s="15" t="s">
        <v>8360</v>
      </c>
      <c r="S2671" s="15">
        <v>42379.035833333335</v>
      </c>
      <c r="T2671" s="16">
        <f t="shared" si="41"/>
        <v>42319.035833333335</v>
      </c>
    </row>
    <row r="2672" spans="1:20" ht="15" customHeight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v>6.4158609339642042E-2</v>
      </c>
      <c r="G2672" t="s">
        <v>8220</v>
      </c>
      <c r="H2672" s="8">
        <v>41.583333333333336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t="s">
        <v>8323</v>
      </c>
      <c r="R2672" s="15" t="s">
        <v>8360</v>
      </c>
      <c r="S2672" s="15">
        <v>41849.020601851851</v>
      </c>
      <c r="T2672" s="16">
        <f t="shared" si="41"/>
        <v>41821.020601851851</v>
      </c>
    </row>
    <row r="2673" spans="1:20" ht="15" customHeight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v>0.11344</v>
      </c>
      <c r="G2673" t="s">
        <v>8220</v>
      </c>
      <c r="H2673" s="8">
        <v>33.761904761904759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t="s">
        <v>8323</v>
      </c>
      <c r="R2673" s="15" t="s">
        <v>8360</v>
      </c>
      <c r="S2673" s="15">
        <v>41992.818055555559</v>
      </c>
      <c r="T2673" s="16">
        <f t="shared" si="41"/>
        <v>41962.749027777783</v>
      </c>
    </row>
    <row r="2674" spans="1:20" ht="15" customHeight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v>0.33189999999999997</v>
      </c>
      <c r="G2674" t="s">
        <v>8220</v>
      </c>
      <c r="H2674" s="8">
        <v>70.61702127659575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t="s">
        <v>8323</v>
      </c>
      <c r="R2674" s="15" t="s">
        <v>8360</v>
      </c>
      <c r="S2674" s="15">
        <v>42366.25</v>
      </c>
      <c r="T2674" s="16">
        <f t="shared" si="41"/>
        <v>42344.884143518517</v>
      </c>
    </row>
    <row r="2675" spans="1:20" ht="15" customHeight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v>0.27579999999999999</v>
      </c>
      <c r="G2675" t="s">
        <v>8220</v>
      </c>
      <c r="H2675" s="8">
        <v>167.15151515151516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t="s">
        <v>8323</v>
      </c>
      <c r="R2675" s="15" t="s">
        <v>8360</v>
      </c>
      <c r="S2675" s="15">
        <v>41941.947916666664</v>
      </c>
      <c r="T2675" s="16">
        <f t="shared" si="41"/>
        <v>41912.541655092595</v>
      </c>
    </row>
    <row r="2676" spans="1:20" ht="15" customHeight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v>0.62839999999999996</v>
      </c>
      <c r="G2676" t="s">
        <v>8220</v>
      </c>
      <c r="H2676" s="8">
        <v>128.61988304093566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t="s">
        <v>8323</v>
      </c>
      <c r="R2676" s="15" t="s">
        <v>8360</v>
      </c>
      <c r="S2676" s="15">
        <v>42556.207638888889</v>
      </c>
      <c r="T2676" s="16">
        <f t="shared" si="41"/>
        <v>42529.632754629631</v>
      </c>
    </row>
    <row r="2677" spans="1:20" ht="15" customHeight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v>7.5880000000000003E-2</v>
      </c>
      <c r="G2677" t="s">
        <v>8220</v>
      </c>
      <c r="H2677" s="8">
        <v>65.41379310344827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t="s">
        <v>8323</v>
      </c>
      <c r="R2677" s="15" t="s">
        <v>8360</v>
      </c>
      <c r="S2677" s="15">
        <v>41953.899178240739</v>
      </c>
      <c r="T2677" s="16">
        <f t="shared" si="41"/>
        <v>41923.857511574075</v>
      </c>
    </row>
    <row r="2678" spans="1:20" ht="15" customHeight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v>0.50380952380952382</v>
      </c>
      <c r="G2678" t="s">
        <v>8220</v>
      </c>
      <c r="H2678" s="8">
        <v>117.55555555555556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t="s">
        <v>8323</v>
      </c>
      <c r="R2678" s="15" t="s">
        <v>8360</v>
      </c>
      <c r="S2678" s="15">
        <v>42512.624699074076</v>
      </c>
      <c r="T2678" s="16">
        <f t="shared" si="41"/>
        <v>42482.624699074076</v>
      </c>
    </row>
    <row r="2679" spans="1:20" ht="15" customHeight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v>0.17512820512820512</v>
      </c>
      <c r="G2679" t="s">
        <v>8220</v>
      </c>
      <c r="H2679" s="8">
        <v>126.48148148148148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t="s">
        <v>8323</v>
      </c>
      <c r="R2679" s="15" t="s">
        <v>8360</v>
      </c>
      <c r="S2679" s="15">
        <v>41823.029432870368</v>
      </c>
      <c r="T2679" s="16">
        <f t="shared" si="41"/>
        <v>41793.029432870368</v>
      </c>
    </row>
    <row r="2680" spans="1:20" ht="15" customHeight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v>1.3750000000000001E-4</v>
      </c>
      <c r="G2680" t="s">
        <v>8220</v>
      </c>
      <c r="H2680" s="8">
        <v>550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t="s">
        <v>8323</v>
      </c>
      <c r="R2680" s="15" t="s">
        <v>8360</v>
      </c>
      <c r="S2680" s="15">
        <v>42271.798206018517</v>
      </c>
      <c r="T2680" s="16">
        <f t="shared" si="41"/>
        <v>42241.798206018517</v>
      </c>
    </row>
    <row r="2681" spans="1:20" ht="15" customHeight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v>3.3E-3</v>
      </c>
      <c r="G2681" t="s">
        <v>8220</v>
      </c>
      <c r="H2681" s="8">
        <v>44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t="s">
        <v>8323</v>
      </c>
      <c r="R2681" s="15" t="s">
        <v>8360</v>
      </c>
      <c r="S2681" s="15">
        <v>42063.001087962963</v>
      </c>
      <c r="T2681" s="16">
        <f t="shared" si="41"/>
        <v>42033.001087962963</v>
      </c>
    </row>
    <row r="2682" spans="1:20" ht="15" customHeight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v>8.6250000000000007E-3</v>
      </c>
      <c r="G2682" t="s">
        <v>8220</v>
      </c>
      <c r="H2682" s="8">
        <v>69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t="s">
        <v>8323</v>
      </c>
      <c r="R2682" s="15" t="s">
        <v>8360</v>
      </c>
      <c r="S2682" s="15">
        <v>42466.170034722221</v>
      </c>
      <c r="T2682" s="16">
        <f t="shared" si="41"/>
        <v>42436.211701388893</v>
      </c>
    </row>
    <row r="2683" spans="1:20" ht="15" customHeight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v>6.875E-3</v>
      </c>
      <c r="G2683" t="s">
        <v>8220</v>
      </c>
      <c r="H2683" s="8">
        <v>27.5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t="s">
        <v>8340</v>
      </c>
      <c r="R2683" s="15" t="s">
        <v>8341</v>
      </c>
      <c r="S2683" s="15">
        <v>41830.895254629628</v>
      </c>
      <c r="T2683" s="16">
        <f t="shared" si="41"/>
        <v>41805.895254629628</v>
      </c>
    </row>
    <row r="2684" spans="1:20" ht="15" customHeight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v>0.28299999999999997</v>
      </c>
      <c r="G2684" t="s">
        <v>8220</v>
      </c>
      <c r="H2684" s="8">
        <v>84.9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t="s">
        <v>8340</v>
      </c>
      <c r="R2684" s="15" t="s">
        <v>8341</v>
      </c>
      <c r="S2684" s="15">
        <v>41965.249305555553</v>
      </c>
      <c r="T2684" s="16">
        <f t="shared" si="41"/>
        <v>41932.871990740743</v>
      </c>
    </row>
    <row r="2685" spans="1:20" ht="15" customHeight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v>2.3999999999999998E-3</v>
      </c>
      <c r="G2685" t="s">
        <v>8220</v>
      </c>
      <c r="H2685" s="8">
        <v>12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t="s">
        <v>8340</v>
      </c>
      <c r="R2685" s="15" t="s">
        <v>8341</v>
      </c>
      <c r="S2685" s="15">
        <v>42064.75509259259</v>
      </c>
      <c r="T2685" s="16">
        <f t="shared" si="41"/>
        <v>42034.75509259259</v>
      </c>
    </row>
    <row r="2686" spans="1:20" ht="15" customHeight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v>1.1428571428571429E-2</v>
      </c>
      <c r="G2686" t="s">
        <v>8220</v>
      </c>
      <c r="H2686" s="8">
        <v>200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t="s">
        <v>8340</v>
      </c>
      <c r="R2686" s="15" t="s">
        <v>8341</v>
      </c>
      <c r="S2686" s="15">
        <v>41860.914641203701</v>
      </c>
      <c r="T2686" s="16">
        <f t="shared" si="41"/>
        <v>41820.914641203701</v>
      </c>
    </row>
    <row r="2687" spans="1:20" ht="15" customHeight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v>2.0000000000000001E-4</v>
      </c>
      <c r="G2687" t="s">
        <v>8220</v>
      </c>
      <c r="H2687" s="8">
        <v>10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t="s">
        <v>8340</v>
      </c>
      <c r="R2687" s="15" t="s">
        <v>8341</v>
      </c>
      <c r="S2687" s="15">
        <v>42121.654282407413</v>
      </c>
      <c r="T2687" s="16">
        <f t="shared" si="41"/>
        <v>42061.69594907407</v>
      </c>
    </row>
    <row r="2688" spans="1:20" ht="15" customHeight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v>0</v>
      </c>
      <c r="G2688" t="s">
        <v>8220</v>
      </c>
      <c r="H2688" s="8" t="e">
        <v>#DIV/0!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t="s">
        <v>8340</v>
      </c>
      <c r="R2688" s="15" t="s">
        <v>8341</v>
      </c>
      <c r="S2688" s="15">
        <v>41912.974803240737</v>
      </c>
      <c r="T2688" s="16">
        <f t="shared" si="41"/>
        <v>41892.974803240737</v>
      </c>
    </row>
    <row r="2689" spans="1:20" ht="15" customHeight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v>0</v>
      </c>
      <c r="G2689" t="s">
        <v>8220</v>
      </c>
      <c r="H2689" s="8" t="e">
        <v>#DIV/0!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t="s">
        <v>8340</v>
      </c>
      <c r="R2689" s="15" t="s">
        <v>8341</v>
      </c>
      <c r="S2689" s="15">
        <v>42184.64025462963</v>
      </c>
      <c r="T2689" s="16">
        <f t="shared" si="41"/>
        <v>42154.64025462963</v>
      </c>
    </row>
    <row r="2690" spans="1:20" ht="15" customHeight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v>1.48E-3</v>
      </c>
      <c r="G2690" t="s">
        <v>8220</v>
      </c>
      <c r="H2690" s="8">
        <v>5.2857142857142856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t="s">
        <v>8340</v>
      </c>
      <c r="R2690" s="15" t="s">
        <v>8341</v>
      </c>
      <c r="S2690" s="15">
        <v>42059.125</v>
      </c>
      <c r="T2690" s="16">
        <f t="shared" si="41"/>
        <v>42028.118865740747</v>
      </c>
    </row>
    <row r="2691" spans="1:20" ht="15" customHeight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v>2.8571428571428571E-5</v>
      </c>
      <c r="G2691" t="s">
        <v>8220</v>
      </c>
      <c r="H2691" s="8">
        <v>1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t="s">
        <v>8340</v>
      </c>
      <c r="R2691" s="15" t="s">
        <v>8341</v>
      </c>
      <c r="S2691" s="15">
        <v>42581.961689814809</v>
      </c>
      <c r="T2691" s="16">
        <f t="shared" ref="T2691:T2754" si="42">(((L2691/60)/60)/24)+DATE(1970,1,1)</f>
        <v>42551.961689814809</v>
      </c>
    </row>
    <row r="2692" spans="1:20" ht="15" customHeight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v>0.107325</v>
      </c>
      <c r="G2692" t="s">
        <v>8220</v>
      </c>
      <c r="H2692" s="8">
        <v>72.762711864406782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t="s">
        <v>8340</v>
      </c>
      <c r="R2692" s="15" t="s">
        <v>8341</v>
      </c>
      <c r="S2692" s="15">
        <v>42158.105046296296</v>
      </c>
      <c r="T2692" s="16">
        <f t="shared" si="42"/>
        <v>42113.105046296296</v>
      </c>
    </row>
    <row r="2693" spans="1:20" ht="15" customHeight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v>5.3846153846153844E-4</v>
      </c>
      <c r="G2693" t="s">
        <v>8220</v>
      </c>
      <c r="H2693" s="8">
        <v>17.5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t="s">
        <v>8340</v>
      </c>
      <c r="R2693" s="15" t="s">
        <v>8341</v>
      </c>
      <c r="S2693" s="15">
        <v>42134.724039351851</v>
      </c>
      <c r="T2693" s="16">
        <f t="shared" si="42"/>
        <v>42089.724039351851</v>
      </c>
    </row>
    <row r="2694" spans="1:20" ht="15" customHeight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v>7.1428571428571426E-3</v>
      </c>
      <c r="G2694" t="s">
        <v>8220</v>
      </c>
      <c r="H2694" s="8">
        <v>25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t="s">
        <v>8340</v>
      </c>
      <c r="R2694" s="15" t="s">
        <v>8341</v>
      </c>
      <c r="S2694" s="15">
        <v>42088.292361111111</v>
      </c>
      <c r="T2694" s="16">
        <f t="shared" si="42"/>
        <v>42058.334027777775</v>
      </c>
    </row>
    <row r="2695" spans="1:20" ht="15" customHeight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v>8.0000000000000002E-3</v>
      </c>
      <c r="G2695" t="s">
        <v>8220</v>
      </c>
      <c r="H2695" s="8">
        <v>13.333333333333334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t="s">
        <v>8340</v>
      </c>
      <c r="R2695" s="15" t="s">
        <v>8341</v>
      </c>
      <c r="S2695" s="15">
        <v>41864.138495370367</v>
      </c>
      <c r="T2695" s="16">
        <f t="shared" si="42"/>
        <v>41834.138495370367</v>
      </c>
    </row>
    <row r="2696" spans="1:20" ht="15" customHeight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v>3.3333333333333335E-5</v>
      </c>
      <c r="G2696" t="s">
        <v>8220</v>
      </c>
      <c r="H2696" s="8">
        <v>1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t="s">
        <v>8340</v>
      </c>
      <c r="R2696" s="15" t="s">
        <v>8341</v>
      </c>
      <c r="S2696" s="15">
        <v>41908.140497685185</v>
      </c>
      <c r="T2696" s="16">
        <f t="shared" si="42"/>
        <v>41878.140497685185</v>
      </c>
    </row>
    <row r="2697" spans="1:20" ht="15" customHeight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v>4.7333333333333333E-3</v>
      </c>
      <c r="G2697" t="s">
        <v>8220</v>
      </c>
      <c r="H2697" s="8">
        <v>23.666666666666668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t="s">
        <v>8340</v>
      </c>
      <c r="R2697" s="15" t="s">
        <v>8341</v>
      </c>
      <c r="S2697" s="15">
        <v>42108.14025462963</v>
      </c>
      <c r="T2697" s="16">
        <f t="shared" si="42"/>
        <v>42048.181921296295</v>
      </c>
    </row>
    <row r="2698" spans="1:20" ht="15" customHeight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v>5.6500000000000002E-2</v>
      </c>
      <c r="G2698" t="s">
        <v>8220</v>
      </c>
      <c r="H2698" s="8">
        <v>89.21052631578948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t="s">
        <v>8340</v>
      </c>
      <c r="R2698" s="15" t="s">
        <v>8341</v>
      </c>
      <c r="S2698" s="15">
        <v>41998.844444444447</v>
      </c>
      <c r="T2698" s="16">
        <f t="shared" si="42"/>
        <v>41964.844444444447</v>
      </c>
    </row>
    <row r="2699" spans="1:20" ht="15" customHeight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v>0.26352173913043481</v>
      </c>
      <c r="G2699" t="s">
        <v>8220</v>
      </c>
      <c r="H2699" s="8">
        <v>116.55769230769231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t="s">
        <v>8340</v>
      </c>
      <c r="R2699" s="15" t="s">
        <v>8341</v>
      </c>
      <c r="S2699" s="15">
        <v>42218.916666666672</v>
      </c>
      <c r="T2699" s="16">
        <f t="shared" si="42"/>
        <v>42187.940081018518</v>
      </c>
    </row>
    <row r="2700" spans="1:20" ht="15" customHeight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v>3.2512500000000002E-3</v>
      </c>
      <c r="G2700" t="s">
        <v>8220</v>
      </c>
      <c r="H2700" s="8">
        <v>13.005000000000001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t="s">
        <v>8340</v>
      </c>
      <c r="R2700" s="15" t="s">
        <v>8341</v>
      </c>
      <c r="S2700" s="15">
        <v>41817.898240740738</v>
      </c>
      <c r="T2700" s="16">
        <f t="shared" si="42"/>
        <v>41787.898240740738</v>
      </c>
    </row>
    <row r="2701" spans="1:20" ht="15" customHeight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v>0</v>
      </c>
      <c r="G2701" t="s">
        <v>8220</v>
      </c>
      <c r="H2701" s="8" t="e">
        <v>#DIV/0!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t="s">
        <v>8340</v>
      </c>
      <c r="R2701" s="15" t="s">
        <v>8341</v>
      </c>
      <c r="S2701" s="15">
        <v>41859.896562499998</v>
      </c>
      <c r="T2701" s="16">
        <f t="shared" si="42"/>
        <v>41829.896562499998</v>
      </c>
    </row>
    <row r="2702" spans="1:20" ht="15" customHeight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v>7.0007000700070005E-3</v>
      </c>
      <c r="G2702" t="s">
        <v>8220</v>
      </c>
      <c r="H2702" s="8">
        <v>17.5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t="s">
        <v>8340</v>
      </c>
      <c r="R2702" s="15" t="s">
        <v>8341</v>
      </c>
      <c r="S2702" s="15">
        <v>41900.87467592593</v>
      </c>
      <c r="T2702" s="16">
        <f t="shared" si="42"/>
        <v>41870.87467592593</v>
      </c>
    </row>
    <row r="2703" spans="1:20" ht="15" customHeight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v>0.46176470588235297</v>
      </c>
      <c r="G2703" t="s">
        <v>8221</v>
      </c>
      <c r="H2703" s="8">
        <v>34.130434782608695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t="s">
        <v>8321</v>
      </c>
      <c r="R2703" s="15" t="s">
        <v>8361</v>
      </c>
      <c r="S2703" s="15">
        <v>42832.733032407406</v>
      </c>
      <c r="T2703" s="16">
        <f t="shared" si="42"/>
        <v>42801.774699074071</v>
      </c>
    </row>
    <row r="2704" spans="1:20" ht="15" customHeight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v>0.34410000000000002</v>
      </c>
      <c r="G2704" t="s">
        <v>8221</v>
      </c>
      <c r="H2704" s="8">
        <v>132.34615384615384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t="s">
        <v>8321</v>
      </c>
      <c r="R2704" s="15" t="s">
        <v>8361</v>
      </c>
      <c r="S2704" s="15">
        <v>42830.760150462964</v>
      </c>
      <c r="T2704" s="16">
        <f t="shared" si="42"/>
        <v>42800.801817129628</v>
      </c>
    </row>
    <row r="2705" spans="1:20" ht="15" customHeight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v>1.0375000000000001</v>
      </c>
      <c r="G2705" t="s">
        <v>8221</v>
      </c>
      <c r="H2705" s="8">
        <v>922.22222222222217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t="s">
        <v>8321</v>
      </c>
      <c r="R2705" s="15" t="s">
        <v>8361</v>
      </c>
      <c r="S2705" s="15">
        <v>42816.648495370369</v>
      </c>
      <c r="T2705" s="16">
        <f t="shared" si="42"/>
        <v>42756.690162037034</v>
      </c>
    </row>
    <row r="2706" spans="1:20" ht="15" customHeight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v>6.0263157894736845E-2</v>
      </c>
      <c r="G2706" t="s">
        <v>8221</v>
      </c>
      <c r="H2706" s="8">
        <v>163.57142857142858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t="s">
        <v>8321</v>
      </c>
      <c r="R2706" s="15" t="s">
        <v>8361</v>
      </c>
      <c r="S2706" s="15">
        <v>42830.820763888885</v>
      </c>
      <c r="T2706" s="16">
        <f t="shared" si="42"/>
        <v>42787.862430555557</v>
      </c>
    </row>
    <row r="2707" spans="1:20" ht="15" customHeight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v>0.10539393939393939</v>
      </c>
      <c r="G2707" t="s">
        <v>8221</v>
      </c>
      <c r="H2707" s="8">
        <v>217.375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t="s">
        <v>8321</v>
      </c>
      <c r="R2707" s="15" t="s">
        <v>8361</v>
      </c>
      <c r="S2707" s="15">
        <v>42818.874513888892</v>
      </c>
      <c r="T2707" s="16">
        <f t="shared" si="42"/>
        <v>42773.916180555556</v>
      </c>
    </row>
    <row r="2708" spans="1:20" ht="15" customHeight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v>1.1229714285714285</v>
      </c>
      <c r="G2708" t="s">
        <v>8218</v>
      </c>
      <c r="H2708" s="8">
        <v>149.44486692015209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t="s">
        <v>8321</v>
      </c>
      <c r="R2708" s="15" t="s">
        <v>8361</v>
      </c>
      <c r="S2708" s="15">
        <v>41928.290972222225</v>
      </c>
      <c r="T2708" s="16">
        <f t="shared" si="42"/>
        <v>41899.294942129629</v>
      </c>
    </row>
    <row r="2709" spans="1:20" ht="15" customHeight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v>3.50844625</v>
      </c>
      <c r="G2709" t="s">
        <v>8218</v>
      </c>
      <c r="H2709" s="8">
        <v>71.237487309644663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t="s">
        <v>8321</v>
      </c>
      <c r="R2709" s="15" t="s">
        <v>8361</v>
      </c>
      <c r="S2709" s="15">
        <v>41421.290972222225</v>
      </c>
      <c r="T2709" s="16">
        <f t="shared" si="42"/>
        <v>41391.782905092594</v>
      </c>
    </row>
    <row r="2710" spans="1:20" ht="15" customHeight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v>2.3321535</v>
      </c>
      <c r="G2710" t="s">
        <v>8218</v>
      </c>
      <c r="H2710" s="8">
        <v>44.464318398474738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t="s">
        <v>8321</v>
      </c>
      <c r="R2710" s="15" t="s">
        <v>8361</v>
      </c>
      <c r="S2710" s="15">
        <v>42572.698217592595</v>
      </c>
      <c r="T2710" s="16">
        <f t="shared" si="42"/>
        <v>42512.698217592595</v>
      </c>
    </row>
    <row r="2711" spans="1:20" ht="15" customHeight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v>1.01606</v>
      </c>
      <c r="G2711" t="s">
        <v>8218</v>
      </c>
      <c r="H2711" s="8">
        <v>164.94480519480518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t="s">
        <v>8321</v>
      </c>
      <c r="R2711" s="15" t="s">
        <v>8361</v>
      </c>
      <c r="S2711" s="15">
        <v>42647.165972222225</v>
      </c>
      <c r="T2711" s="16">
        <f t="shared" si="42"/>
        <v>42612.149780092594</v>
      </c>
    </row>
    <row r="2712" spans="1:20" ht="15" customHeight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v>1.5390035000000002</v>
      </c>
      <c r="G2712" t="s">
        <v>8218</v>
      </c>
      <c r="H2712" s="8">
        <v>84.871516544117654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t="s">
        <v>8321</v>
      </c>
      <c r="R2712" s="15" t="s">
        <v>8361</v>
      </c>
      <c r="S2712" s="15">
        <v>41860.083333333336</v>
      </c>
      <c r="T2712" s="16">
        <f t="shared" si="42"/>
        <v>41828.229490740741</v>
      </c>
    </row>
    <row r="2713" spans="1:20" ht="15" customHeight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v>1.007161125319693</v>
      </c>
      <c r="G2713" t="s">
        <v>8218</v>
      </c>
      <c r="H2713" s="8">
        <v>53.945205479452056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t="s">
        <v>8321</v>
      </c>
      <c r="R2713" s="15" t="s">
        <v>8361</v>
      </c>
      <c r="S2713" s="15">
        <v>41810.917361111111</v>
      </c>
      <c r="T2713" s="16">
        <f t="shared" si="42"/>
        <v>41780.745254629634</v>
      </c>
    </row>
    <row r="2714" spans="1:20" ht="15" customHeight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v>1.3138181818181818</v>
      </c>
      <c r="G2714" t="s">
        <v>8218</v>
      </c>
      <c r="H2714" s="8">
        <v>50.531468531468533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t="s">
        <v>8321</v>
      </c>
      <c r="R2714" s="15" t="s">
        <v>8361</v>
      </c>
      <c r="S2714" s="15">
        <v>41468.75</v>
      </c>
      <c r="T2714" s="16">
        <f t="shared" si="42"/>
        <v>41432.062037037038</v>
      </c>
    </row>
    <row r="2715" spans="1:20" ht="15" customHeight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v>1.0224133333333334</v>
      </c>
      <c r="G2715" t="s">
        <v>8218</v>
      </c>
      <c r="H2715" s="8">
        <v>108.00140845070422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t="s">
        <v>8321</v>
      </c>
      <c r="R2715" s="15" t="s">
        <v>8361</v>
      </c>
      <c r="S2715" s="15">
        <v>42362.653749999998</v>
      </c>
      <c r="T2715" s="16">
        <f t="shared" si="42"/>
        <v>42322.653749999998</v>
      </c>
    </row>
    <row r="2716" spans="1:20" ht="15" customHeight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v>1.1635599999999999</v>
      </c>
      <c r="G2716" t="s">
        <v>8218</v>
      </c>
      <c r="H2716" s="8">
        <v>95.373770491803285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t="s">
        <v>8321</v>
      </c>
      <c r="R2716" s="15" t="s">
        <v>8361</v>
      </c>
      <c r="S2716" s="15">
        <v>42657.958333333328</v>
      </c>
      <c r="T2716" s="16">
        <f t="shared" si="42"/>
        <v>42629.655046296291</v>
      </c>
    </row>
    <row r="2717" spans="1:20" ht="15" customHeight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v>2.6462241666666664</v>
      </c>
      <c r="G2717" t="s">
        <v>8218</v>
      </c>
      <c r="H2717" s="8">
        <v>57.631016333938291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t="s">
        <v>8321</v>
      </c>
      <c r="R2717" s="15" t="s">
        <v>8361</v>
      </c>
      <c r="S2717" s="15">
        <v>42421.398472222223</v>
      </c>
      <c r="T2717" s="16">
        <f t="shared" si="42"/>
        <v>42387.398472222223</v>
      </c>
    </row>
    <row r="2718" spans="1:20" ht="15" customHeight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v>1.1998010000000001</v>
      </c>
      <c r="G2718" t="s">
        <v>8218</v>
      </c>
      <c r="H2718" s="8">
        <v>64.160481283422456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t="s">
        <v>8321</v>
      </c>
      <c r="R2718" s="15" t="s">
        <v>8361</v>
      </c>
      <c r="S2718" s="15">
        <v>42285.333252314813</v>
      </c>
      <c r="T2718" s="16">
        <f t="shared" si="42"/>
        <v>42255.333252314813</v>
      </c>
    </row>
    <row r="2719" spans="1:20" ht="15" customHeight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v>1.2010400000000001</v>
      </c>
      <c r="G2719" t="s">
        <v>8218</v>
      </c>
      <c r="H2719" s="8">
        <v>92.387692307692305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t="s">
        <v>8321</v>
      </c>
      <c r="R2719" s="15" t="s">
        <v>8361</v>
      </c>
      <c r="S2719" s="15">
        <v>41979.956585648149</v>
      </c>
      <c r="T2719" s="16">
        <f t="shared" si="42"/>
        <v>41934.914918981485</v>
      </c>
    </row>
    <row r="2720" spans="1:20" ht="15" customHeight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v>1.0358333333333334</v>
      </c>
      <c r="G2720" t="s">
        <v>8218</v>
      </c>
      <c r="H2720" s="8">
        <v>125.97972972972973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t="s">
        <v>8321</v>
      </c>
      <c r="R2720" s="15" t="s">
        <v>8361</v>
      </c>
      <c r="S2720" s="15">
        <v>42493.958333333328</v>
      </c>
      <c r="T2720" s="16">
        <f t="shared" si="42"/>
        <v>42465.596585648149</v>
      </c>
    </row>
    <row r="2721" spans="1:20" ht="15" customHeight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v>1.0883333333333334</v>
      </c>
      <c r="G2721" t="s">
        <v>8218</v>
      </c>
      <c r="H2721" s="8">
        <v>94.637681159420296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t="s">
        <v>8321</v>
      </c>
      <c r="R2721" s="15" t="s">
        <v>8361</v>
      </c>
      <c r="S2721" s="15">
        <v>42477.989513888882</v>
      </c>
      <c r="T2721" s="16">
        <f t="shared" si="42"/>
        <v>42418.031180555554</v>
      </c>
    </row>
    <row r="2722" spans="1:20" ht="15" customHeight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v>1.1812400000000001</v>
      </c>
      <c r="G2722" t="s">
        <v>8218</v>
      </c>
      <c r="H2722" s="8">
        <v>170.69942196531792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t="s">
        <v>8321</v>
      </c>
      <c r="R2722" s="15" t="s">
        <v>8361</v>
      </c>
      <c r="S2722" s="15">
        <v>42685.507557870369</v>
      </c>
      <c r="T2722" s="16">
        <f t="shared" si="42"/>
        <v>42655.465891203698</v>
      </c>
    </row>
    <row r="2723" spans="1:20" ht="15" customHeight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v>14.62</v>
      </c>
      <c r="G2723" t="s">
        <v>8218</v>
      </c>
      <c r="H2723" s="8">
        <v>40.762081784386616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t="s">
        <v>8323</v>
      </c>
      <c r="R2723" s="15" t="s">
        <v>8353</v>
      </c>
      <c r="S2723" s="15">
        <v>41523.791666666664</v>
      </c>
      <c r="T2723" s="16">
        <f t="shared" si="42"/>
        <v>41493.543958333335</v>
      </c>
    </row>
    <row r="2724" spans="1:20" ht="15" customHeight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v>2.5253999999999999</v>
      </c>
      <c r="G2724" t="s">
        <v>8218</v>
      </c>
      <c r="H2724" s="8">
        <v>68.254054054054052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t="s">
        <v>8323</v>
      </c>
      <c r="R2724" s="15" t="s">
        <v>8353</v>
      </c>
      <c r="S2724" s="15">
        <v>42764.857094907406</v>
      </c>
      <c r="T2724" s="16">
        <f t="shared" si="42"/>
        <v>42704.857094907406</v>
      </c>
    </row>
    <row r="2725" spans="1:20" ht="15" customHeight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v>1.4005000000000001</v>
      </c>
      <c r="G2725" t="s">
        <v>8218</v>
      </c>
      <c r="H2725" s="8">
        <v>95.48863636363636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t="s">
        <v>8323</v>
      </c>
      <c r="R2725" s="15" t="s">
        <v>8353</v>
      </c>
      <c r="S2725" s="15">
        <v>42004.880648148144</v>
      </c>
      <c r="T2725" s="16">
        <f t="shared" si="42"/>
        <v>41944.83898148148</v>
      </c>
    </row>
    <row r="2726" spans="1:20" ht="15" customHeight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v>2.9687520259319289</v>
      </c>
      <c r="G2726" t="s">
        <v>8218</v>
      </c>
      <c r="H2726" s="8">
        <v>7.1902649656526005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t="s">
        <v>8323</v>
      </c>
      <c r="R2726" s="15" t="s">
        <v>8353</v>
      </c>
      <c r="S2726" s="15">
        <v>42231.32707175926</v>
      </c>
      <c r="T2726" s="16">
        <f t="shared" si="42"/>
        <v>42199.32707175926</v>
      </c>
    </row>
    <row r="2727" spans="1:20" ht="15" customHeight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v>1.445425</v>
      </c>
      <c r="G2727" t="s">
        <v>8218</v>
      </c>
      <c r="H2727" s="8">
        <v>511.65486725663715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t="s">
        <v>8323</v>
      </c>
      <c r="R2727" s="15" t="s">
        <v>8353</v>
      </c>
      <c r="S2727" s="15">
        <v>42795.744618055556</v>
      </c>
      <c r="T2727" s="16">
        <f t="shared" si="42"/>
        <v>42745.744618055556</v>
      </c>
    </row>
    <row r="2728" spans="1:20" ht="15" customHeight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v>1.05745</v>
      </c>
      <c r="G2728" t="s">
        <v>8218</v>
      </c>
      <c r="H2728" s="8">
        <v>261.74504950495049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t="s">
        <v>8323</v>
      </c>
      <c r="R2728" s="15" t="s">
        <v>8353</v>
      </c>
      <c r="S2728" s="15">
        <v>42482.579988425925</v>
      </c>
      <c r="T2728" s="16">
        <f t="shared" si="42"/>
        <v>42452.579988425925</v>
      </c>
    </row>
    <row r="2729" spans="1:20" ht="15" customHeight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v>4.9321000000000002</v>
      </c>
      <c r="G2729" t="s">
        <v>8218</v>
      </c>
      <c r="H2729" s="8">
        <v>69.760961810466767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t="s">
        <v>8323</v>
      </c>
      <c r="R2729" s="15" t="s">
        <v>8353</v>
      </c>
      <c r="S2729" s="15">
        <v>42223.676655092597</v>
      </c>
      <c r="T2729" s="16">
        <f t="shared" si="42"/>
        <v>42198.676655092597</v>
      </c>
    </row>
    <row r="2730" spans="1:20" ht="15" customHeight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v>2.0182666666666669</v>
      </c>
      <c r="G2730" t="s">
        <v>8218</v>
      </c>
      <c r="H2730" s="8">
        <v>77.229591836734699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t="s">
        <v>8323</v>
      </c>
      <c r="R2730" s="15" t="s">
        <v>8353</v>
      </c>
      <c r="S2730" s="15">
        <v>42368.59993055556</v>
      </c>
      <c r="T2730" s="16">
        <f t="shared" si="42"/>
        <v>42333.59993055556</v>
      </c>
    </row>
    <row r="2731" spans="1:20" ht="15" customHeight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v>1.0444</v>
      </c>
      <c r="G2731" t="s">
        <v>8218</v>
      </c>
      <c r="H2731" s="8">
        <v>340.56521739130437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t="s">
        <v>8323</v>
      </c>
      <c r="R2731" s="15" t="s">
        <v>8353</v>
      </c>
      <c r="S2731" s="15">
        <v>42125.240706018521</v>
      </c>
      <c r="T2731" s="16">
        <f t="shared" si="42"/>
        <v>42095.240706018521</v>
      </c>
    </row>
    <row r="2732" spans="1:20" ht="15" customHeight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v>1.7029262962962963</v>
      </c>
      <c r="G2732" t="s">
        <v>8218</v>
      </c>
      <c r="H2732" s="8">
        <v>67.417903225806455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t="s">
        <v>8323</v>
      </c>
      <c r="R2732" s="15" t="s">
        <v>8353</v>
      </c>
      <c r="S2732" s="15">
        <v>41386.541377314818</v>
      </c>
      <c r="T2732" s="16">
        <f t="shared" si="42"/>
        <v>41351.541377314818</v>
      </c>
    </row>
    <row r="2733" spans="1:20" ht="15" customHeight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v>1.0430333333333333</v>
      </c>
      <c r="G2733" t="s">
        <v>8218</v>
      </c>
      <c r="H2733" s="8">
        <v>845.70270270270271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t="s">
        <v>8323</v>
      </c>
      <c r="R2733" s="15" t="s">
        <v>8353</v>
      </c>
      <c r="S2733" s="15">
        <v>41930.166666666664</v>
      </c>
      <c r="T2733" s="16">
        <f t="shared" si="42"/>
        <v>41872.525717592594</v>
      </c>
    </row>
    <row r="2734" spans="1:20" ht="15" customHeight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v>1.1825000000000001</v>
      </c>
      <c r="G2734" t="s">
        <v>8218</v>
      </c>
      <c r="H2734" s="8">
        <v>97.191780821917803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t="s">
        <v>8323</v>
      </c>
      <c r="R2734" s="15" t="s">
        <v>8353</v>
      </c>
      <c r="S2734" s="15">
        <v>41422</v>
      </c>
      <c r="T2734" s="16">
        <f t="shared" si="42"/>
        <v>41389.808194444442</v>
      </c>
    </row>
    <row r="2735" spans="1:20" ht="15" customHeight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v>1.07538</v>
      </c>
      <c r="G2735" t="s">
        <v>8218</v>
      </c>
      <c r="H2735" s="8">
        <v>451.84033613445376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t="s">
        <v>8323</v>
      </c>
      <c r="R2735" s="15" t="s">
        <v>8353</v>
      </c>
      <c r="S2735" s="15">
        <v>42104.231180555551</v>
      </c>
      <c r="T2735" s="16">
        <f t="shared" si="42"/>
        <v>42044.272847222222</v>
      </c>
    </row>
    <row r="2736" spans="1:20" ht="15" customHeight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v>22603</v>
      </c>
      <c r="G2736" t="s">
        <v>8218</v>
      </c>
      <c r="H2736" s="8">
        <v>138.66871165644173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t="s">
        <v>8323</v>
      </c>
      <c r="R2736" s="15" t="s">
        <v>8353</v>
      </c>
      <c r="S2736" s="15">
        <v>42656.915972222225</v>
      </c>
      <c r="T2736" s="16">
        <f t="shared" si="42"/>
        <v>42626.668888888889</v>
      </c>
    </row>
    <row r="2737" spans="1:20" ht="15" customHeight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v>9.7813466666666677</v>
      </c>
      <c r="G2737" t="s">
        <v>8218</v>
      </c>
      <c r="H2737" s="8">
        <v>21.640147492625371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t="s">
        <v>8323</v>
      </c>
      <c r="R2737" s="15" t="s">
        <v>8353</v>
      </c>
      <c r="S2737" s="15">
        <v>41346.833333333336</v>
      </c>
      <c r="T2737" s="16">
        <f t="shared" si="42"/>
        <v>41316.120949074073</v>
      </c>
    </row>
    <row r="2738" spans="1:20" ht="15" customHeight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v>1.2290000000000001</v>
      </c>
      <c r="G2738" t="s">
        <v>8218</v>
      </c>
      <c r="H2738" s="8">
        <v>169.51724137931035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t="s">
        <v>8323</v>
      </c>
      <c r="R2738" s="15" t="s">
        <v>8353</v>
      </c>
      <c r="S2738" s="15">
        <v>41752.666354166664</v>
      </c>
      <c r="T2738" s="16">
        <f t="shared" si="42"/>
        <v>41722.666354166664</v>
      </c>
    </row>
    <row r="2739" spans="1:20" ht="15" customHeight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v>2.4606080000000001</v>
      </c>
      <c r="G2739" t="s">
        <v>8218</v>
      </c>
      <c r="H2739" s="8">
        <v>161.88210526315791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t="s">
        <v>8323</v>
      </c>
      <c r="R2739" s="15" t="s">
        <v>8353</v>
      </c>
      <c r="S2739" s="15">
        <v>41654.791666666664</v>
      </c>
      <c r="T2739" s="16">
        <f t="shared" si="42"/>
        <v>41611.917673611111</v>
      </c>
    </row>
    <row r="2740" spans="1:20" ht="15" customHeight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v>1.4794</v>
      </c>
      <c r="G2740" t="s">
        <v>8218</v>
      </c>
      <c r="H2740" s="8">
        <v>493.13333333333333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t="s">
        <v>8323</v>
      </c>
      <c r="R2740" s="15" t="s">
        <v>8353</v>
      </c>
      <c r="S2740" s="15">
        <v>42680.143564814818</v>
      </c>
      <c r="T2740" s="16">
        <f t="shared" si="42"/>
        <v>42620.143564814818</v>
      </c>
    </row>
    <row r="2741" spans="1:20" ht="15" customHeight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v>3.8409090909090908</v>
      </c>
      <c r="G2741" t="s">
        <v>8218</v>
      </c>
      <c r="H2741" s="8">
        <v>22.120418848167539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t="s">
        <v>8323</v>
      </c>
      <c r="R2741" s="15" t="s">
        <v>8353</v>
      </c>
      <c r="S2741" s="15">
        <v>41764.887928240743</v>
      </c>
      <c r="T2741" s="16">
        <f t="shared" si="42"/>
        <v>41719.887928240743</v>
      </c>
    </row>
    <row r="2742" spans="1:20" ht="15" customHeight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v>1.0333333333333334</v>
      </c>
      <c r="G2742" t="s">
        <v>8218</v>
      </c>
      <c r="H2742" s="8">
        <v>18.235294117647058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t="s">
        <v>8323</v>
      </c>
      <c r="R2742" s="15" t="s">
        <v>8353</v>
      </c>
      <c r="S2742" s="15">
        <v>42074.99018518519</v>
      </c>
      <c r="T2742" s="16">
        <f t="shared" si="42"/>
        <v>42045.031851851847</v>
      </c>
    </row>
    <row r="2743" spans="1:20" ht="15" customHeight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v>4.3750000000000004E-3</v>
      </c>
      <c r="G2743" t="s">
        <v>8220</v>
      </c>
      <c r="H2743" s="8">
        <v>8.75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t="s">
        <v>8326</v>
      </c>
      <c r="R2743" s="15" t="s">
        <v>8362</v>
      </c>
      <c r="S2743" s="15">
        <v>41932.088194444441</v>
      </c>
      <c r="T2743" s="16">
        <f t="shared" si="42"/>
        <v>41911.657430555555</v>
      </c>
    </row>
    <row r="2744" spans="1:20" ht="15" customHeight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v>0.29239999999999999</v>
      </c>
      <c r="G2744" t="s">
        <v>8220</v>
      </c>
      <c r="H2744" s="8">
        <v>40.611111111111114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t="s">
        <v>8326</v>
      </c>
      <c r="R2744" s="15" t="s">
        <v>8362</v>
      </c>
      <c r="S2744" s="15">
        <v>41044.719756944447</v>
      </c>
      <c r="T2744" s="16">
        <f t="shared" si="42"/>
        <v>41030.719756944447</v>
      </c>
    </row>
    <row r="2745" spans="1:20" ht="15" customHeight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v>0</v>
      </c>
      <c r="G2745" t="s">
        <v>8220</v>
      </c>
      <c r="H2745" s="8" t="e">
        <v>#DIV/0!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t="s">
        <v>8326</v>
      </c>
      <c r="R2745" s="15" t="s">
        <v>8362</v>
      </c>
      <c r="S2745" s="15">
        <v>42662.328784722224</v>
      </c>
      <c r="T2745" s="16">
        <f t="shared" si="42"/>
        <v>42632.328784722224</v>
      </c>
    </row>
    <row r="2746" spans="1:20" ht="15" customHeight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v>5.2187499999999998E-2</v>
      </c>
      <c r="G2746" t="s">
        <v>8220</v>
      </c>
      <c r="H2746" s="8">
        <v>37.954545454545453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t="s">
        <v>8326</v>
      </c>
      <c r="R2746" s="15" t="s">
        <v>8362</v>
      </c>
      <c r="S2746" s="15">
        <v>40968.062476851854</v>
      </c>
      <c r="T2746" s="16">
        <f t="shared" si="42"/>
        <v>40938.062476851854</v>
      </c>
    </row>
    <row r="2747" spans="1:20" ht="15" customHeight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v>0.21887499999999999</v>
      </c>
      <c r="G2747" t="s">
        <v>8220</v>
      </c>
      <c r="H2747" s="8">
        <v>35.734693877551024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t="s">
        <v>8326</v>
      </c>
      <c r="R2747" s="15" t="s">
        <v>8362</v>
      </c>
      <c r="S2747" s="15">
        <v>41104.988055555557</v>
      </c>
      <c r="T2747" s="16">
        <f t="shared" si="42"/>
        <v>41044.988055555557</v>
      </c>
    </row>
    <row r="2748" spans="1:20" ht="15" customHeight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v>0.26700000000000002</v>
      </c>
      <c r="G2748" t="s">
        <v>8220</v>
      </c>
      <c r="H2748" s="8">
        <v>42.157894736842103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t="s">
        <v>8326</v>
      </c>
      <c r="R2748" s="15" t="s">
        <v>8362</v>
      </c>
      <c r="S2748" s="15">
        <v>41880.781377314815</v>
      </c>
      <c r="T2748" s="16">
        <f t="shared" si="42"/>
        <v>41850.781377314815</v>
      </c>
    </row>
    <row r="2749" spans="1:20" ht="15" customHeight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v>0.28000000000000003</v>
      </c>
      <c r="G2749" t="s">
        <v>8220</v>
      </c>
      <c r="H2749" s="8">
        <v>35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t="s">
        <v>8326</v>
      </c>
      <c r="R2749" s="15" t="s">
        <v>8362</v>
      </c>
      <c r="S2749" s="15">
        <v>41076.131944444445</v>
      </c>
      <c r="T2749" s="16">
        <f t="shared" si="42"/>
        <v>41044.64811342593</v>
      </c>
    </row>
    <row r="2750" spans="1:20" ht="15" customHeight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v>1.06E-2</v>
      </c>
      <c r="G2750" t="s">
        <v>8220</v>
      </c>
      <c r="H2750" s="8">
        <v>13.25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t="s">
        <v>8326</v>
      </c>
      <c r="R2750" s="15" t="s">
        <v>8362</v>
      </c>
      <c r="S2750" s="15">
        <v>42615.7106712963</v>
      </c>
      <c r="T2750" s="16">
        <f t="shared" si="42"/>
        <v>42585.7106712963</v>
      </c>
    </row>
    <row r="2751" spans="1:20" ht="15" customHeight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v>1.0999999999999999E-2</v>
      </c>
      <c r="G2751" t="s">
        <v>8220</v>
      </c>
      <c r="H2751" s="8">
        <v>55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t="s">
        <v>8326</v>
      </c>
      <c r="R2751" s="15" t="s">
        <v>8362</v>
      </c>
      <c r="S2751" s="15">
        <v>42098.757372685184</v>
      </c>
      <c r="T2751" s="16">
        <f t="shared" si="42"/>
        <v>42068.799039351856</v>
      </c>
    </row>
    <row r="2752" spans="1:20" ht="15" customHeight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v>0</v>
      </c>
      <c r="G2752" t="s">
        <v>8220</v>
      </c>
      <c r="H2752" s="8" t="e">
        <v>#DIV/0!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t="s">
        <v>8326</v>
      </c>
      <c r="R2752" s="15" t="s">
        <v>8362</v>
      </c>
      <c r="S2752" s="15">
        <v>41090.833333333336</v>
      </c>
      <c r="T2752" s="16">
        <f t="shared" si="42"/>
        <v>41078.899826388886</v>
      </c>
    </row>
    <row r="2753" spans="1:20" ht="15" customHeight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v>0</v>
      </c>
      <c r="G2753" t="s">
        <v>8220</v>
      </c>
      <c r="H2753" s="8" t="e">
        <v>#DIV/0!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t="s">
        <v>8326</v>
      </c>
      <c r="R2753" s="15" t="s">
        <v>8362</v>
      </c>
      <c r="S2753" s="15">
        <v>41807.887060185189</v>
      </c>
      <c r="T2753" s="16">
        <f t="shared" si="42"/>
        <v>41747.887060185189</v>
      </c>
    </row>
    <row r="2754" spans="1:20" ht="15" customHeight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v>0.11458333333333333</v>
      </c>
      <c r="G2754" t="s">
        <v>8220</v>
      </c>
      <c r="H2754" s="8">
        <v>39.285714285714285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t="s">
        <v>8326</v>
      </c>
      <c r="R2754" s="15" t="s">
        <v>8362</v>
      </c>
      <c r="S2754" s="15">
        <v>40895.765092592592</v>
      </c>
      <c r="T2754" s="16">
        <f t="shared" si="42"/>
        <v>40855.765092592592</v>
      </c>
    </row>
    <row r="2755" spans="1:20" ht="15" customHeight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v>0.19</v>
      </c>
      <c r="G2755" t="s">
        <v>8220</v>
      </c>
      <c r="H2755" s="8">
        <v>47.5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t="s">
        <v>8326</v>
      </c>
      <c r="R2755" s="15" t="s">
        <v>8362</v>
      </c>
      <c r="S2755" s="15">
        <v>41147.900729166664</v>
      </c>
      <c r="T2755" s="16">
        <f t="shared" ref="T2755:T2818" si="43">(((L2755/60)/60)/24)+DATE(1970,1,1)</f>
        <v>41117.900729166664</v>
      </c>
    </row>
    <row r="2756" spans="1:20" ht="15" customHeight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v>0</v>
      </c>
      <c r="G2756" t="s">
        <v>8220</v>
      </c>
      <c r="H2756" s="8" t="e">
        <v>#DIV/0!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t="s">
        <v>8326</v>
      </c>
      <c r="R2756" s="15" t="s">
        <v>8362</v>
      </c>
      <c r="S2756" s="15">
        <v>41893.636006944449</v>
      </c>
      <c r="T2756" s="16">
        <f t="shared" si="43"/>
        <v>41863.636006944449</v>
      </c>
    </row>
    <row r="2757" spans="1:20" ht="15" customHeight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v>0.52</v>
      </c>
      <c r="G2757" t="s">
        <v>8220</v>
      </c>
      <c r="H2757" s="8">
        <v>17.333333333333332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t="s">
        <v>8326</v>
      </c>
      <c r="R2757" s="15" t="s">
        <v>8362</v>
      </c>
      <c r="S2757" s="15">
        <v>42102.790821759263</v>
      </c>
      <c r="T2757" s="16">
        <f t="shared" si="43"/>
        <v>42072.790821759263</v>
      </c>
    </row>
    <row r="2758" spans="1:20" ht="15" customHeight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v>0.1048</v>
      </c>
      <c r="G2758" t="s">
        <v>8220</v>
      </c>
      <c r="H2758" s="8">
        <v>31.757575757575758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t="s">
        <v>8326</v>
      </c>
      <c r="R2758" s="15" t="s">
        <v>8362</v>
      </c>
      <c r="S2758" s="15">
        <v>41650.90047453704</v>
      </c>
      <c r="T2758" s="16">
        <f t="shared" si="43"/>
        <v>41620.90047453704</v>
      </c>
    </row>
    <row r="2759" spans="1:20" ht="15" customHeight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v>6.6666666666666671E-3</v>
      </c>
      <c r="G2759" t="s">
        <v>8220</v>
      </c>
      <c r="H2759" s="8">
        <v>5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t="s">
        <v>8326</v>
      </c>
      <c r="R2759" s="15" t="s">
        <v>8362</v>
      </c>
      <c r="S2759" s="15">
        <v>42588.65662037037</v>
      </c>
      <c r="T2759" s="16">
        <f t="shared" si="43"/>
        <v>42573.65662037037</v>
      </c>
    </row>
    <row r="2760" spans="1:20" ht="15" customHeight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v>0.11700000000000001</v>
      </c>
      <c r="G2760" t="s">
        <v>8220</v>
      </c>
      <c r="H2760" s="8">
        <v>39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t="s">
        <v>8326</v>
      </c>
      <c r="R2760" s="15" t="s">
        <v>8362</v>
      </c>
      <c r="S2760" s="15">
        <v>42653.441932870366</v>
      </c>
      <c r="T2760" s="16">
        <f t="shared" si="43"/>
        <v>42639.441932870366</v>
      </c>
    </row>
    <row r="2761" spans="1:20" ht="15" customHeight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v>0.105</v>
      </c>
      <c r="G2761" t="s">
        <v>8220</v>
      </c>
      <c r="H2761" s="8">
        <v>52.5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t="s">
        <v>8326</v>
      </c>
      <c r="R2761" s="15" t="s">
        <v>8362</v>
      </c>
      <c r="S2761" s="15">
        <v>42567.36650462963</v>
      </c>
      <c r="T2761" s="16">
        <f t="shared" si="43"/>
        <v>42524.36650462963</v>
      </c>
    </row>
    <row r="2762" spans="1:20" ht="15" customHeight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v>0</v>
      </c>
      <c r="G2762" t="s">
        <v>8220</v>
      </c>
      <c r="H2762" s="8" t="e">
        <v>#DIV/0!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t="s">
        <v>8326</v>
      </c>
      <c r="R2762" s="15" t="s">
        <v>8362</v>
      </c>
      <c r="S2762" s="15">
        <v>41445.461319444446</v>
      </c>
      <c r="T2762" s="16">
        <f t="shared" si="43"/>
        <v>41415.461319444446</v>
      </c>
    </row>
    <row r="2763" spans="1:20" ht="15" customHeight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v>7.1999999999999998E-3</v>
      </c>
      <c r="G2763" t="s">
        <v>8220</v>
      </c>
      <c r="H2763" s="8">
        <v>9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t="s">
        <v>8326</v>
      </c>
      <c r="R2763" s="15" t="s">
        <v>8362</v>
      </c>
      <c r="S2763" s="15">
        <v>41277.063576388886</v>
      </c>
      <c r="T2763" s="16">
        <f t="shared" si="43"/>
        <v>41247.063576388886</v>
      </c>
    </row>
    <row r="2764" spans="1:20" ht="15" customHeight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v>7.6923076923076927E-3</v>
      </c>
      <c r="G2764" t="s">
        <v>8220</v>
      </c>
      <c r="H2764" s="8">
        <v>25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t="s">
        <v>8326</v>
      </c>
      <c r="R2764" s="15" t="s">
        <v>8362</v>
      </c>
      <c r="S2764" s="15">
        <v>40986.995312500003</v>
      </c>
      <c r="T2764" s="16">
        <f t="shared" si="43"/>
        <v>40927.036979166667</v>
      </c>
    </row>
    <row r="2765" spans="1:20" ht="15" customHeight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v>2.2842639593908631E-3</v>
      </c>
      <c r="G2765" t="s">
        <v>8220</v>
      </c>
      <c r="H2765" s="8">
        <v>30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t="s">
        <v>8326</v>
      </c>
      <c r="R2765" s="15" t="s">
        <v>8362</v>
      </c>
      <c r="S2765" s="15">
        <v>41418.579675925925</v>
      </c>
      <c r="T2765" s="16">
        <f t="shared" si="43"/>
        <v>41373.579675925925</v>
      </c>
    </row>
    <row r="2766" spans="1:20" ht="15" customHeight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v>1.125E-2</v>
      </c>
      <c r="G2766" t="s">
        <v>8220</v>
      </c>
      <c r="H2766" s="8">
        <v>11.25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t="s">
        <v>8326</v>
      </c>
      <c r="R2766" s="15" t="s">
        <v>8362</v>
      </c>
      <c r="S2766" s="15">
        <v>41059.791666666664</v>
      </c>
      <c r="T2766" s="16">
        <f t="shared" si="43"/>
        <v>41030.292025462964</v>
      </c>
    </row>
    <row r="2767" spans="1:20" ht="15" customHeight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v>0</v>
      </c>
      <c r="G2767" t="s">
        <v>8220</v>
      </c>
      <c r="H2767" s="8" t="e">
        <v>#DIV/0!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t="s">
        <v>8326</v>
      </c>
      <c r="R2767" s="15" t="s">
        <v>8362</v>
      </c>
      <c r="S2767" s="15">
        <v>41210.579027777778</v>
      </c>
      <c r="T2767" s="16">
        <f t="shared" si="43"/>
        <v>41194.579027777778</v>
      </c>
    </row>
    <row r="2768" spans="1:20" ht="15" customHeight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v>0.02</v>
      </c>
      <c r="G2768" t="s">
        <v>8220</v>
      </c>
      <c r="H2768" s="8">
        <v>25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t="s">
        <v>8326</v>
      </c>
      <c r="R2768" s="15" t="s">
        <v>8362</v>
      </c>
      <c r="S2768" s="15">
        <v>40766.668032407404</v>
      </c>
      <c r="T2768" s="16">
        <f t="shared" si="43"/>
        <v>40736.668032407404</v>
      </c>
    </row>
    <row r="2769" spans="1:20" ht="15" customHeight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v>8.5000000000000006E-3</v>
      </c>
      <c r="G2769" t="s">
        <v>8220</v>
      </c>
      <c r="H2769" s="8">
        <v>11.333333333333334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t="s">
        <v>8326</v>
      </c>
      <c r="R2769" s="15" t="s">
        <v>8362</v>
      </c>
      <c r="S2769" s="15">
        <v>42232.958912037036</v>
      </c>
      <c r="T2769" s="16">
        <f t="shared" si="43"/>
        <v>42172.958912037036</v>
      </c>
    </row>
    <row r="2770" spans="1:20" ht="15" customHeight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v>0.14314285714285716</v>
      </c>
      <c r="G2770" t="s">
        <v>8220</v>
      </c>
      <c r="H2770" s="8">
        <v>29.470588235294116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t="s">
        <v>8326</v>
      </c>
      <c r="R2770" s="15" t="s">
        <v>8362</v>
      </c>
      <c r="S2770" s="15">
        <v>40997.573182870372</v>
      </c>
      <c r="T2770" s="16">
        <f t="shared" si="43"/>
        <v>40967.614849537036</v>
      </c>
    </row>
    <row r="2771" spans="1:20" ht="15" customHeight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v>2.5000000000000001E-3</v>
      </c>
      <c r="G2771" t="s">
        <v>8220</v>
      </c>
      <c r="H2771" s="8">
        <v>1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t="s">
        <v>8326</v>
      </c>
      <c r="R2771" s="15" t="s">
        <v>8362</v>
      </c>
      <c r="S2771" s="15">
        <v>41795.826273148145</v>
      </c>
      <c r="T2771" s="16">
        <f t="shared" si="43"/>
        <v>41745.826273148145</v>
      </c>
    </row>
    <row r="2772" spans="1:20" ht="15" customHeight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v>0.1041125</v>
      </c>
      <c r="G2772" t="s">
        <v>8220</v>
      </c>
      <c r="H2772" s="8">
        <v>63.098484848484851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t="s">
        <v>8326</v>
      </c>
      <c r="R2772" s="15" t="s">
        <v>8362</v>
      </c>
      <c r="S2772" s="15">
        <v>41716.663541666669</v>
      </c>
      <c r="T2772" s="16">
        <f t="shared" si="43"/>
        <v>41686.705208333333</v>
      </c>
    </row>
    <row r="2773" spans="1:20" ht="15" customHeight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v>0</v>
      </c>
      <c r="G2773" t="s">
        <v>8220</v>
      </c>
      <c r="H2773" s="8" t="e">
        <v>#DIV/0!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t="s">
        <v>8326</v>
      </c>
      <c r="R2773" s="15" t="s">
        <v>8362</v>
      </c>
      <c r="S2773" s="15">
        <v>41306.708333333336</v>
      </c>
      <c r="T2773" s="16">
        <f t="shared" si="43"/>
        <v>41257.531712962962</v>
      </c>
    </row>
    <row r="2774" spans="1:20" ht="15" customHeight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v>0</v>
      </c>
      <c r="G2774" t="s">
        <v>8220</v>
      </c>
      <c r="H2774" s="8" t="e">
        <v>#DIV/0!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t="s">
        <v>8326</v>
      </c>
      <c r="R2774" s="15" t="s">
        <v>8362</v>
      </c>
      <c r="S2774" s="15">
        <v>41552.869143518517</v>
      </c>
      <c r="T2774" s="16">
        <f t="shared" si="43"/>
        <v>41537.869143518517</v>
      </c>
    </row>
    <row r="2775" spans="1:20" ht="15" customHeight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v>1.8867924528301887E-3</v>
      </c>
      <c r="G2775" t="s">
        <v>8220</v>
      </c>
      <c r="H2775" s="8">
        <v>1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t="s">
        <v>8326</v>
      </c>
      <c r="R2775" s="15" t="s">
        <v>8362</v>
      </c>
      <c r="S2775" s="15">
        <v>42484.86482638889</v>
      </c>
      <c r="T2775" s="16">
        <f t="shared" si="43"/>
        <v>42474.86482638889</v>
      </c>
    </row>
    <row r="2776" spans="1:20" ht="15" customHeight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v>0.14249999999999999</v>
      </c>
      <c r="G2776" t="s">
        <v>8220</v>
      </c>
      <c r="H2776" s="8">
        <v>43.846153846153847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t="s">
        <v>8326</v>
      </c>
      <c r="R2776" s="15" t="s">
        <v>8362</v>
      </c>
      <c r="S2776" s="15">
        <v>41341.126481481479</v>
      </c>
      <c r="T2776" s="16">
        <f t="shared" si="43"/>
        <v>41311.126481481479</v>
      </c>
    </row>
    <row r="2777" spans="1:20" ht="15" customHeight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v>0.03</v>
      </c>
      <c r="G2777" t="s">
        <v>8220</v>
      </c>
      <c r="H2777" s="8">
        <v>75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t="s">
        <v>8326</v>
      </c>
      <c r="R2777" s="15" t="s">
        <v>8362</v>
      </c>
      <c r="S2777" s="15">
        <v>40893.013356481482</v>
      </c>
      <c r="T2777" s="16">
        <f t="shared" si="43"/>
        <v>40863.013356481482</v>
      </c>
    </row>
    <row r="2778" spans="1:20" ht="15" customHeight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v>7.8809523809523815E-2</v>
      </c>
      <c r="G2778" t="s">
        <v>8220</v>
      </c>
      <c r="H2778" s="8">
        <v>45.972222222222221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t="s">
        <v>8326</v>
      </c>
      <c r="R2778" s="15" t="s">
        <v>8362</v>
      </c>
      <c r="S2778" s="15">
        <v>42167.297175925924</v>
      </c>
      <c r="T2778" s="16">
        <f t="shared" si="43"/>
        <v>42136.297175925924</v>
      </c>
    </row>
    <row r="2779" spans="1:20" ht="15" customHeight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v>3.3333333333333335E-3</v>
      </c>
      <c r="G2779" t="s">
        <v>8220</v>
      </c>
      <c r="H2779" s="8">
        <v>10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t="s">
        <v>8326</v>
      </c>
      <c r="R2779" s="15" t="s">
        <v>8362</v>
      </c>
      <c r="S2779" s="15">
        <v>42202.669027777782</v>
      </c>
      <c r="T2779" s="16">
        <f t="shared" si="43"/>
        <v>42172.669027777782</v>
      </c>
    </row>
    <row r="2780" spans="1:20" ht="15" customHeight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v>0.25545454545454543</v>
      </c>
      <c r="G2780" t="s">
        <v>8220</v>
      </c>
      <c r="H2780" s="8">
        <v>93.666666666666671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t="s">
        <v>8326</v>
      </c>
      <c r="R2780" s="15" t="s">
        <v>8362</v>
      </c>
      <c r="S2780" s="15">
        <v>41876.978078703702</v>
      </c>
      <c r="T2780" s="16">
        <f t="shared" si="43"/>
        <v>41846.978078703702</v>
      </c>
    </row>
    <row r="2781" spans="1:20" ht="15" customHeight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v>2.12E-2</v>
      </c>
      <c r="G2781" t="s">
        <v>8220</v>
      </c>
      <c r="H2781" s="8">
        <v>53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t="s">
        <v>8326</v>
      </c>
      <c r="R2781" s="15" t="s">
        <v>8362</v>
      </c>
      <c r="S2781" s="15">
        <v>42330.627557870372</v>
      </c>
      <c r="T2781" s="16">
        <f t="shared" si="43"/>
        <v>42300.585891203707</v>
      </c>
    </row>
    <row r="2782" spans="1:20" ht="15" customHeight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v>0</v>
      </c>
      <c r="G2782" t="s">
        <v>8220</v>
      </c>
      <c r="H2782" s="8" t="e">
        <v>#DIV/0!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t="s">
        <v>8326</v>
      </c>
      <c r="R2782" s="15" t="s">
        <v>8362</v>
      </c>
      <c r="S2782" s="15">
        <v>42804.447777777779</v>
      </c>
      <c r="T2782" s="16">
        <f t="shared" si="43"/>
        <v>42774.447777777779</v>
      </c>
    </row>
    <row r="2783" spans="1:20" ht="15" customHeight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9">
        <v>1.0528</v>
      </c>
      <c r="G2783" t="s">
        <v>8218</v>
      </c>
      <c r="H2783" s="8">
        <v>47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t="s">
        <v>8321</v>
      </c>
      <c r="R2783" s="15" t="s">
        <v>8322</v>
      </c>
      <c r="S2783" s="15">
        <v>42047.291666666672</v>
      </c>
      <c r="T2783" s="16">
        <f t="shared" si="43"/>
        <v>42018.94159722222</v>
      </c>
    </row>
    <row r="2784" spans="1:20" ht="15" customHeight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9">
        <v>1.2</v>
      </c>
      <c r="G2784" t="s">
        <v>8218</v>
      </c>
      <c r="H2784" s="8">
        <v>66.666666666666671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t="s">
        <v>8321</v>
      </c>
      <c r="R2784" s="15" t="s">
        <v>8322</v>
      </c>
      <c r="S2784" s="15">
        <v>42052.207638888889</v>
      </c>
      <c r="T2784" s="16">
        <f t="shared" si="43"/>
        <v>42026.924976851849</v>
      </c>
    </row>
    <row r="2785" spans="1:20" ht="15" customHeight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9">
        <v>1.145</v>
      </c>
      <c r="G2785" t="s">
        <v>8218</v>
      </c>
      <c r="H2785" s="8">
        <v>18.770491803278688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t="s">
        <v>8321</v>
      </c>
      <c r="R2785" s="15" t="s">
        <v>8322</v>
      </c>
      <c r="S2785" s="15">
        <v>42117.535254629634</v>
      </c>
      <c r="T2785" s="16">
        <f t="shared" si="43"/>
        <v>42103.535254629634</v>
      </c>
    </row>
    <row r="2786" spans="1:20" ht="15" customHeight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9">
        <v>1.19</v>
      </c>
      <c r="G2786" t="s">
        <v>8218</v>
      </c>
      <c r="H2786" s="8">
        <v>66.111111111111114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t="s">
        <v>8321</v>
      </c>
      <c r="R2786" s="15" t="s">
        <v>8322</v>
      </c>
      <c r="S2786" s="15">
        <v>41941.787534722222</v>
      </c>
      <c r="T2786" s="16">
        <f t="shared" si="43"/>
        <v>41920.787534722222</v>
      </c>
    </row>
    <row r="2787" spans="1:20" ht="15" customHeight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9">
        <v>1.0468</v>
      </c>
      <c r="G2787" t="s">
        <v>8218</v>
      </c>
      <c r="H2787" s="8">
        <v>36.859154929577464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t="s">
        <v>8321</v>
      </c>
      <c r="R2787" s="15" t="s">
        <v>8322</v>
      </c>
      <c r="S2787" s="15">
        <v>42587.875</v>
      </c>
      <c r="T2787" s="16">
        <f t="shared" si="43"/>
        <v>42558.189432870371</v>
      </c>
    </row>
    <row r="2788" spans="1:20" ht="15" customHeight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9">
        <v>1.1783999999999999</v>
      </c>
      <c r="G2788" t="s">
        <v>8218</v>
      </c>
      <c r="H2788" s="8">
        <v>39.810810810810814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t="s">
        <v>8321</v>
      </c>
      <c r="R2788" s="15" t="s">
        <v>8322</v>
      </c>
      <c r="S2788" s="15">
        <v>41829.569212962961</v>
      </c>
      <c r="T2788" s="16">
        <f t="shared" si="43"/>
        <v>41815.569212962961</v>
      </c>
    </row>
    <row r="2789" spans="1:20" ht="15" customHeight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9">
        <v>1.1970000000000001</v>
      </c>
      <c r="G2789" t="s">
        <v>8218</v>
      </c>
      <c r="H2789" s="8">
        <v>31.5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t="s">
        <v>8321</v>
      </c>
      <c r="R2789" s="15" t="s">
        <v>8322</v>
      </c>
      <c r="S2789" s="15">
        <v>41838.198518518519</v>
      </c>
      <c r="T2789" s="16">
        <f t="shared" si="43"/>
        <v>41808.198518518519</v>
      </c>
    </row>
    <row r="2790" spans="1:20" ht="15" customHeight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9">
        <v>1.0249999999999999</v>
      </c>
      <c r="G2790" t="s">
        <v>8218</v>
      </c>
      <c r="H2790" s="8">
        <v>102.5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t="s">
        <v>8321</v>
      </c>
      <c r="R2790" s="15" t="s">
        <v>8322</v>
      </c>
      <c r="S2790" s="15">
        <v>42580.701886574068</v>
      </c>
      <c r="T2790" s="16">
        <f t="shared" si="43"/>
        <v>42550.701886574068</v>
      </c>
    </row>
    <row r="2791" spans="1:20" ht="15" customHeight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9">
        <v>1.0116666666666667</v>
      </c>
      <c r="G2791" t="s">
        <v>8218</v>
      </c>
      <c r="H2791" s="8">
        <v>126.45833333333333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t="s">
        <v>8321</v>
      </c>
      <c r="R2791" s="15" t="s">
        <v>8322</v>
      </c>
      <c r="S2791" s="15">
        <v>42075.166666666672</v>
      </c>
      <c r="T2791" s="16">
        <f t="shared" si="43"/>
        <v>42056.013124999998</v>
      </c>
    </row>
    <row r="2792" spans="1:20" ht="15" customHeight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9">
        <v>1.0533333333333332</v>
      </c>
      <c r="G2792" t="s">
        <v>8218</v>
      </c>
      <c r="H2792" s="8">
        <v>47.878787878787875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t="s">
        <v>8321</v>
      </c>
      <c r="R2792" s="15" t="s">
        <v>8322</v>
      </c>
      <c r="S2792" s="15">
        <v>42046.938692129625</v>
      </c>
      <c r="T2792" s="16">
        <f t="shared" si="43"/>
        <v>42016.938692129625</v>
      </c>
    </row>
    <row r="2793" spans="1:20" ht="15" customHeight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9">
        <v>1.0249999999999999</v>
      </c>
      <c r="G2793" t="s">
        <v>8218</v>
      </c>
      <c r="H2793" s="8">
        <v>73.214285714285708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t="s">
        <v>8321</v>
      </c>
      <c r="R2793" s="15" t="s">
        <v>8322</v>
      </c>
      <c r="S2793" s="15">
        <v>42622.166666666672</v>
      </c>
      <c r="T2793" s="16">
        <f t="shared" si="43"/>
        <v>42591.899988425925</v>
      </c>
    </row>
    <row r="2794" spans="1:20" ht="15" customHeight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9">
        <v>1.0760000000000001</v>
      </c>
      <c r="G2794" t="s">
        <v>8218</v>
      </c>
      <c r="H2794" s="8">
        <v>89.666666666666671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t="s">
        <v>8321</v>
      </c>
      <c r="R2794" s="15" t="s">
        <v>8322</v>
      </c>
      <c r="S2794" s="15">
        <v>42228.231006944443</v>
      </c>
      <c r="T2794" s="16">
        <f t="shared" si="43"/>
        <v>42183.231006944443</v>
      </c>
    </row>
    <row r="2795" spans="1:20" ht="15" customHeight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9">
        <v>1.105675</v>
      </c>
      <c r="G2795" t="s">
        <v>8218</v>
      </c>
      <c r="H2795" s="8">
        <v>151.4623287671233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t="s">
        <v>8321</v>
      </c>
      <c r="R2795" s="15" t="s">
        <v>8322</v>
      </c>
      <c r="S2795" s="15">
        <v>42206.419039351851</v>
      </c>
      <c r="T2795" s="16">
        <f t="shared" si="43"/>
        <v>42176.419039351851</v>
      </c>
    </row>
    <row r="2796" spans="1:20" ht="15" customHeight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9">
        <v>1.5</v>
      </c>
      <c r="G2796" t="s">
        <v>8218</v>
      </c>
      <c r="H2796" s="8">
        <v>25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t="s">
        <v>8321</v>
      </c>
      <c r="R2796" s="15" t="s">
        <v>8322</v>
      </c>
      <c r="S2796" s="15">
        <v>42432.791666666672</v>
      </c>
      <c r="T2796" s="16">
        <f t="shared" si="43"/>
        <v>42416.691655092596</v>
      </c>
    </row>
    <row r="2797" spans="1:20" ht="15" customHeight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9">
        <v>1.0428571428571429</v>
      </c>
      <c r="G2797" t="s">
        <v>8218</v>
      </c>
      <c r="H2797" s="8">
        <v>36.5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t="s">
        <v>8321</v>
      </c>
      <c r="R2797" s="15" t="s">
        <v>8322</v>
      </c>
      <c r="S2797" s="15">
        <v>41796.958333333336</v>
      </c>
      <c r="T2797" s="16">
        <f t="shared" si="43"/>
        <v>41780.525937500002</v>
      </c>
    </row>
    <row r="2798" spans="1:20" ht="15" customHeight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9">
        <v>1.155</v>
      </c>
      <c r="G2798" t="s">
        <v>8218</v>
      </c>
      <c r="H2798" s="8">
        <v>44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t="s">
        <v>8321</v>
      </c>
      <c r="R2798" s="15" t="s">
        <v>8322</v>
      </c>
      <c r="S2798" s="15">
        <v>41825.528101851851</v>
      </c>
      <c r="T2798" s="16">
        <f t="shared" si="43"/>
        <v>41795.528101851851</v>
      </c>
    </row>
    <row r="2799" spans="1:20" ht="15" customHeight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9">
        <v>1.02645125</v>
      </c>
      <c r="G2799" t="s">
        <v>8218</v>
      </c>
      <c r="H2799" s="8">
        <v>87.357553191489373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t="s">
        <v>8321</v>
      </c>
      <c r="R2799" s="15" t="s">
        <v>8322</v>
      </c>
      <c r="S2799" s="15">
        <v>41828.94027777778</v>
      </c>
      <c r="T2799" s="16">
        <f t="shared" si="43"/>
        <v>41798.94027777778</v>
      </c>
    </row>
    <row r="2800" spans="1:20" ht="15" customHeight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9">
        <v>1.014</v>
      </c>
      <c r="G2800" t="s">
        <v>8218</v>
      </c>
      <c r="H2800" s="8">
        <v>36.474820143884891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t="s">
        <v>8321</v>
      </c>
      <c r="R2800" s="15" t="s">
        <v>8322</v>
      </c>
      <c r="S2800" s="15">
        <v>42216.666666666672</v>
      </c>
      <c r="T2800" s="16">
        <f t="shared" si="43"/>
        <v>42201.675011574072</v>
      </c>
    </row>
    <row r="2801" spans="1:20" ht="15" customHeight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9">
        <v>1.1663479999999999</v>
      </c>
      <c r="G2801" t="s">
        <v>8218</v>
      </c>
      <c r="H2801" s="8">
        <v>44.859538461538463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t="s">
        <v>8321</v>
      </c>
      <c r="R2801" s="15" t="s">
        <v>8322</v>
      </c>
      <c r="S2801" s="15">
        <v>42538.666666666672</v>
      </c>
      <c r="T2801" s="16">
        <f t="shared" si="43"/>
        <v>42507.264699074076</v>
      </c>
    </row>
    <row r="2802" spans="1:20" ht="15" customHeight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9">
        <v>1.33</v>
      </c>
      <c r="G2802" t="s">
        <v>8218</v>
      </c>
      <c r="H2802" s="8">
        <v>42.903225806451616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t="s">
        <v>8321</v>
      </c>
      <c r="R2802" s="15" t="s">
        <v>8322</v>
      </c>
      <c r="S2802" s="15">
        <v>42008.552847222221</v>
      </c>
      <c r="T2802" s="16">
        <f t="shared" si="43"/>
        <v>41948.552847222221</v>
      </c>
    </row>
    <row r="2803" spans="1:20" ht="15" customHeight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9">
        <v>1.3320000000000001</v>
      </c>
      <c r="G2803" t="s">
        <v>8218</v>
      </c>
      <c r="H2803" s="8">
        <v>51.230769230769234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t="s">
        <v>8321</v>
      </c>
      <c r="R2803" s="15" t="s">
        <v>8322</v>
      </c>
      <c r="S2803" s="15">
        <v>41922.458333333336</v>
      </c>
      <c r="T2803" s="16">
        <f t="shared" si="43"/>
        <v>41900.243159722224</v>
      </c>
    </row>
    <row r="2804" spans="1:20" ht="15" customHeight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9">
        <v>1.0183333333333333</v>
      </c>
      <c r="G2804" t="s">
        <v>8218</v>
      </c>
      <c r="H2804" s="8">
        <v>33.944444444444443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t="s">
        <v>8321</v>
      </c>
      <c r="R2804" s="15" t="s">
        <v>8322</v>
      </c>
      <c r="S2804" s="15">
        <v>42222.64707175926</v>
      </c>
      <c r="T2804" s="16">
        <f t="shared" si="43"/>
        <v>42192.64707175926</v>
      </c>
    </row>
    <row r="2805" spans="1:20" ht="15" customHeight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9">
        <v>1.2795000000000001</v>
      </c>
      <c r="G2805" t="s">
        <v>8218</v>
      </c>
      <c r="H2805" s="8">
        <v>90.744680851063833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t="s">
        <v>8321</v>
      </c>
      <c r="R2805" s="15" t="s">
        <v>8322</v>
      </c>
      <c r="S2805" s="15">
        <v>42201</v>
      </c>
      <c r="T2805" s="16">
        <f t="shared" si="43"/>
        <v>42158.065694444449</v>
      </c>
    </row>
    <row r="2806" spans="1:20" ht="15" customHeight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9">
        <v>1.1499999999999999</v>
      </c>
      <c r="G2806" t="s">
        <v>8218</v>
      </c>
      <c r="H2806" s="8">
        <v>50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t="s">
        <v>8321</v>
      </c>
      <c r="R2806" s="15" t="s">
        <v>8322</v>
      </c>
      <c r="S2806" s="15">
        <v>41911.453587962962</v>
      </c>
      <c r="T2806" s="16">
        <f t="shared" si="43"/>
        <v>41881.453587962962</v>
      </c>
    </row>
    <row r="2807" spans="1:20" ht="15" customHeight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9">
        <v>1.1000000000000001</v>
      </c>
      <c r="G2807" t="s">
        <v>8218</v>
      </c>
      <c r="H2807" s="8">
        <v>24.444444444444443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t="s">
        <v>8321</v>
      </c>
      <c r="R2807" s="15" t="s">
        <v>8322</v>
      </c>
      <c r="S2807" s="15">
        <v>42238.505474537036</v>
      </c>
      <c r="T2807" s="16">
        <f t="shared" si="43"/>
        <v>42213.505474537036</v>
      </c>
    </row>
    <row r="2808" spans="1:20" ht="15" customHeight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9">
        <v>1.121</v>
      </c>
      <c r="G2808" t="s">
        <v>8218</v>
      </c>
      <c r="H2808" s="8">
        <v>44.25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t="s">
        <v>8321</v>
      </c>
      <c r="R2808" s="15" t="s">
        <v>8322</v>
      </c>
      <c r="S2808" s="15">
        <v>42221.458333333328</v>
      </c>
      <c r="T2808" s="16">
        <f t="shared" si="43"/>
        <v>42185.267245370371</v>
      </c>
    </row>
    <row r="2809" spans="1:20" ht="15" customHeight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9">
        <v>1.26</v>
      </c>
      <c r="G2809" t="s">
        <v>8218</v>
      </c>
      <c r="H2809" s="8">
        <v>67.741935483870961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t="s">
        <v>8321</v>
      </c>
      <c r="R2809" s="15" t="s">
        <v>8322</v>
      </c>
      <c r="S2809" s="15">
        <v>42184.873124999998</v>
      </c>
      <c r="T2809" s="16">
        <f t="shared" si="43"/>
        <v>42154.873124999998</v>
      </c>
    </row>
    <row r="2810" spans="1:20" ht="15" customHeight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9">
        <v>1.0024444444444445</v>
      </c>
      <c r="G2810" t="s">
        <v>8218</v>
      </c>
      <c r="H2810" s="8">
        <v>65.376811594202906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t="s">
        <v>8321</v>
      </c>
      <c r="R2810" s="15" t="s">
        <v>8322</v>
      </c>
      <c r="S2810" s="15">
        <v>42238.84646990741</v>
      </c>
      <c r="T2810" s="16">
        <f t="shared" si="43"/>
        <v>42208.84646990741</v>
      </c>
    </row>
    <row r="2811" spans="1:20" ht="15" customHeight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9">
        <v>1.024</v>
      </c>
      <c r="G2811" t="s">
        <v>8218</v>
      </c>
      <c r="H2811" s="8">
        <v>121.9047619047619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t="s">
        <v>8321</v>
      </c>
      <c r="R2811" s="15" t="s">
        <v>8322</v>
      </c>
      <c r="S2811" s="15">
        <v>42459.610416666663</v>
      </c>
      <c r="T2811" s="16">
        <f t="shared" si="43"/>
        <v>42451.496817129635</v>
      </c>
    </row>
    <row r="2812" spans="1:20" ht="15" customHeight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9">
        <v>1.0820000000000001</v>
      </c>
      <c r="G2812" t="s">
        <v>8218</v>
      </c>
      <c r="H2812" s="8">
        <v>47.456140350877192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t="s">
        <v>8321</v>
      </c>
      <c r="R2812" s="15" t="s">
        <v>8322</v>
      </c>
      <c r="S2812" s="15">
        <v>41791.165972222225</v>
      </c>
      <c r="T2812" s="16">
        <f t="shared" si="43"/>
        <v>41759.13962962963</v>
      </c>
    </row>
    <row r="2813" spans="1:20" ht="15" customHeight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9">
        <v>1.0026999999999999</v>
      </c>
      <c r="G2813" t="s">
        <v>8218</v>
      </c>
      <c r="H2813" s="8">
        <v>92.842592592592595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t="s">
        <v>8321</v>
      </c>
      <c r="R2813" s="15" t="s">
        <v>8322</v>
      </c>
      <c r="S2813" s="15">
        <v>42058.496562500004</v>
      </c>
      <c r="T2813" s="16">
        <f t="shared" si="43"/>
        <v>42028.496562500004</v>
      </c>
    </row>
    <row r="2814" spans="1:20" ht="15" customHeight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9">
        <v>1.133</v>
      </c>
      <c r="G2814" t="s">
        <v>8218</v>
      </c>
      <c r="H2814" s="8">
        <v>68.253012048192772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t="s">
        <v>8321</v>
      </c>
      <c r="R2814" s="15" t="s">
        <v>8322</v>
      </c>
      <c r="S2814" s="15">
        <v>42100.166666666672</v>
      </c>
      <c r="T2814" s="16">
        <f t="shared" si="43"/>
        <v>42054.74418981481</v>
      </c>
    </row>
    <row r="2815" spans="1:20" ht="15" customHeight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9">
        <v>1.2757571428571428</v>
      </c>
      <c r="G2815" t="s">
        <v>8218</v>
      </c>
      <c r="H2815" s="8">
        <v>37.209583333333335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t="s">
        <v>8321</v>
      </c>
      <c r="R2815" s="15" t="s">
        <v>8322</v>
      </c>
      <c r="S2815" s="15">
        <v>42718.742604166662</v>
      </c>
      <c r="T2815" s="16">
        <f t="shared" si="43"/>
        <v>42693.742604166662</v>
      </c>
    </row>
    <row r="2816" spans="1:20" ht="15" customHeight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9">
        <v>1.0773333333333333</v>
      </c>
      <c r="G2816" t="s">
        <v>8218</v>
      </c>
      <c r="H2816" s="8">
        <v>25.25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t="s">
        <v>8321</v>
      </c>
      <c r="R2816" s="15" t="s">
        <v>8322</v>
      </c>
      <c r="S2816" s="15">
        <v>42133.399479166663</v>
      </c>
      <c r="T2816" s="16">
        <f t="shared" si="43"/>
        <v>42103.399479166663</v>
      </c>
    </row>
    <row r="2817" spans="1:20" ht="15" customHeight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9">
        <v>2.42</v>
      </c>
      <c r="G2817" t="s">
        <v>8218</v>
      </c>
      <c r="H2817" s="8">
        <v>43.214285714285715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t="s">
        <v>8321</v>
      </c>
      <c r="R2817" s="15" t="s">
        <v>8322</v>
      </c>
      <c r="S2817" s="15">
        <v>42589.776724537034</v>
      </c>
      <c r="T2817" s="16">
        <f t="shared" si="43"/>
        <v>42559.776724537034</v>
      </c>
    </row>
    <row r="2818" spans="1:20" ht="15" customHeight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9">
        <v>1.4156666666666666</v>
      </c>
      <c r="G2818" t="s">
        <v>8218</v>
      </c>
      <c r="H2818" s="8">
        <v>25.130177514792898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t="s">
        <v>8321</v>
      </c>
      <c r="R2818" s="15" t="s">
        <v>8322</v>
      </c>
      <c r="S2818" s="15">
        <v>42218.666666666672</v>
      </c>
      <c r="T2818" s="16">
        <f t="shared" si="43"/>
        <v>42188.467499999999</v>
      </c>
    </row>
    <row r="2819" spans="1:20" ht="15" customHeight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9">
        <v>1.3</v>
      </c>
      <c r="G2819" t="s">
        <v>8218</v>
      </c>
      <c r="H2819" s="8">
        <v>23.636363636363637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t="s">
        <v>8321</v>
      </c>
      <c r="R2819" s="15" t="s">
        <v>8322</v>
      </c>
      <c r="S2819" s="15">
        <v>42063.634976851856</v>
      </c>
      <c r="T2819" s="16">
        <f t="shared" ref="T2819:T2882" si="44">(((L2819/60)/60)/24)+DATE(1970,1,1)</f>
        <v>42023.634976851856</v>
      </c>
    </row>
    <row r="2820" spans="1:20" ht="15" customHeight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9">
        <v>1.0603</v>
      </c>
      <c r="G2820" t="s">
        <v>8218</v>
      </c>
      <c r="H2820" s="8">
        <v>103.95098039215686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t="s">
        <v>8321</v>
      </c>
      <c r="R2820" s="15" t="s">
        <v>8322</v>
      </c>
      <c r="S2820" s="15">
        <v>42270.598217592589</v>
      </c>
      <c r="T2820" s="16">
        <f t="shared" si="44"/>
        <v>42250.598217592589</v>
      </c>
    </row>
    <row r="2821" spans="1:20" ht="15" customHeight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9">
        <v>1.048</v>
      </c>
      <c r="G2821" t="s">
        <v>8218</v>
      </c>
      <c r="H2821" s="8">
        <v>50.384615384615387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t="s">
        <v>8321</v>
      </c>
      <c r="R2821" s="15" t="s">
        <v>8322</v>
      </c>
      <c r="S2821" s="15">
        <v>42169.525567129633</v>
      </c>
      <c r="T2821" s="16">
        <f t="shared" si="44"/>
        <v>42139.525567129633</v>
      </c>
    </row>
    <row r="2822" spans="1:20" ht="15" customHeight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9">
        <v>1.36</v>
      </c>
      <c r="G2822" t="s">
        <v>8218</v>
      </c>
      <c r="H2822" s="8">
        <v>13.6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t="s">
        <v>8321</v>
      </c>
      <c r="R2822" s="15" t="s">
        <v>8322</v>
      </c>
      <c r="S2822" s="15">
        <v>42426</v>
      </c>
      <c r="T2822" s="16">
        <f t="shared" si="44"/>
        <v>42401.610983796301</v>
      </c>
    </row>
    <row r="2823" spans="1:20" ht="15" customHeight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9">
        <v>1</v>
      </c>
      <c r="G2823" t="s">
        <v>8218</v>
      </c>
      <c r="H2823" s="8">
        <v>28.571428571428573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t="s">
        <v>8321</v>
      </c>
      <c r="R2823" s="15" t="s">
        <v>8322</v>
      </c>
      <c r="S2823" s="15">
        <v>41905.922858796301</v>
      </c>
      <c r="T2823" s="16">
        <f t="shared" si="44"/>
        <v>41875.922858796301</v>
      </c>
    </row>
    <row r="2824" spans="1:20" ht="15" customHeight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9">
        <v>1</v>
      </c>
      <c r="G2824" t="s">
        <v>8218</v>
      </c>
      <c r="H2824" s="8">
        <v>63.829787234042556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t="s">
        <v>8321</v>
      </c>
      <c r="R2824" s="15" t="s">
        <v>8322</v>
      </c>
      <c r="S2824" s="15">
        <v>42090.642268518524</v>
      </c>
      <c r="T2824" s="16">
        <f t="shared" si="44"/>
        <v>42060.683935185181</v>
      </c>
    </row>
    <row r="2825" spans="1:20" ht="15" customHeight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9">
        <v>1.24</v>
      </c>
      <c r="G2825" t="s">
        <v>8218</v>
      </c>
      <c r="H2825" s="8">
        <v>8.8571428571428577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t="s">
        <v>8321</v>
      </c>
      <c r="R2825" s="15" t="s">
        <v>8322</v>
      </c>
      <c r="S2825" s="15">
        <v>42094.957638888889</v>
      </c>
      <c r="T2825" s="16">
        <f t="shared" si="44"/>
        <v>42067.011643518519</v>
      </c>
    </row>
    <row r="2826" spans="1:20" ht="15" customHeight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9">
        <v>1.1692307692307693</v>
      </c>
      <c r="G2826" t="s">
        <v>8218</v>
      </c>
      <c r="H2826" s="8">
        <v>50.666666666666664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t="s">
        <v>8321</v>
      </c>
      <c r="R2826" s="15" t="s">
        <v>8322</v>
      </c>
      <c r="S2826" s="15">
        <v>42168.071527777778</v>
      </c>
      <c r="T2826" s="16">
        <f t="shared" si="44"/>
        <v>42136.270787037036</v>
      </c>
    </row>
    <row r="2827" spans="1:20" ht="15" customHeight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9">
        <v>1.0333333333333334</v>
      </c>
      <c r="G2827" t="s">
        <v>8218</v>
      </c>
      <c r="H2827" s="8">
        <v>60.784313725490193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t="s">
        <v>8321</v>
      </c>
      <c r="R2827" s="15" t="s">
        <v>8322</v>
      </c>
      <c r="S2827" s="15">
        <v>42342.792662037042</v>
      </c>
      <c r="T2827" s="16">
        <f t="shared" si="44"/>
        <v>42312.792662037042</v>
      </c>
    </row>
    <row r="2828" spans="1:20" ht="15" customHeight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9">
        <v>1.0774999999999999</v>
      </c>
      <c r="G2828" t="s">
        <v>8218</v>
      </c>
      <c r="H2828" s="8">
        <v>113.42105263157895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t="s">
        <v>8321</v>
      </c>
      <c r="R2828" s="15" t="s">
        <v>8322</v>
      </c>
      <c r="S2828" s="15">
        <v>42195.291666666672</v>
      </c>
      <c r="T2828" s="16">
        <f t="shared" si="44"/>
        <v>42171.034861111111</v>
      </c>
    </row>
    <row r="2829" spans="1:20" ht="15" customHeight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9">
        <v>1.2024999999999999</v>
      </c>
      <c r="G2829" t="s">
        <v>8218</v>
      </c>
      <c r="H2829" s="8">
        <v>104.56521739130434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t="s">
        <v>8321</v>
      </c>
      <c r="R2829" s="15" t="s">
        <v>8322</v>
      </c>
      <c r="S2829" s="15">
        <v>42524.6875</v>
      </c>
      <c r="T2829" s="16">
        <f t="shared" si="44"/>
        <v>42494.683634259258</v>
      </c>
    </row>
    <row r="2830" spans="1:20" ht="15" customHeight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9">
        <v>1.0037894736842106</v>
      </c>
      <c r="G2830" t="s">
        <v>8218</v>
      </c>
      <c r="H2830" s="8">
        <v>98.30927835051547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t="s">
        <v>8321</v>
      </c>
      <c r="R2830" s="15" t="s">
        <v>8322</v>
      </c>
      <c r="S2830" s="15">
        <v>42279.958333333328</v>
      </c>
      <c r="T2830" s="16">
        <f t="shared" si="44"/>
        <v>42254.264687499999</v>
      </c>
    </row>
    <row r="2831" spans="1:20" ht="15" customHeight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9">
        <v>1.0651999999999999</v>
      </c>
      <c r="G2831" t="s">
        <v>8218</v>
      </c>
      <c r="H2831" s="8">
        <v>35.039473684210527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t="s">
        <v>8321</v>
      </c>
      <c r="R2831" s="15" t="s">
        <v>8322</v>
      </c>
      <c r="S2831" s="15">
        <v>42523.434236111112</v>
      </c>
      <c r="T2831" s="16">
        <f t="shared" si="44"/>
        <v>42495.434236111112</v>
      </c>
    </row>
    <row r="2832" spans="1:20" ht="15" customHeight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9">
        <v>1</v>
      </c>
      <c r="G2832" t="s">
        <v>8218</v>
      </c>
      <c r="H2832" s="8">
        <v>272.72727272727275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t="s">
        <v>8321</v>
      </c>
      <c r="R2832" s="15" t="s">
        <v>8322</v>
      </c>
      <c r="S2832" s="15">
        <v>41771.165972222225</v>
      </c>
      <c r="T2832" s="16">
        <f t="shared" si="44"/>
        <v>41758.839675925927</v>
      </c>
    </row>
    <row r="2833" spans="1:20" ht="15" customHeight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9">
        <v>1.1066666666666667</v>
      </c>
      <c r="G2833" t="s">
        <v>8218</v>
      </c>
      <c r="H2833" s="8">
        <v>63.846153846153847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t="s">
        <v>8321</v>
      </c>
      <c r="R2833" s="15" t="s">
        <v>8322</v>
      </c>
      <c r="S2833" s="15">
        <v>42201.824884259258</v>
      </c>
      <c r="T2833" s="16">
        <f t="shared" si="44"/>
        <v>42171.824884259258</v>
      </c>
    </row>
    <row r="2834" spans="1:20" ht="15" customHeight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9">
        <v>1.1471959999999999</v>
      </c>
      <c r="G2834" t="s">
        <v>8218</v>
      </c>
      <c r="H2834" s="8">
        <v>30.189368421052631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t="s">
        <v>8321</v>
      </c>
      <c r="R2834" s="15" t="s">
        <v>8322</v>
      </c>
      <c r="S2834" s="15">
        <v>41966.916666666672</v>
      </c>
      <c r="T2834" s="16">
        <f t="shared" si="44"/>
        <v>41938.709421296298</v>
      </c>
    </row>
    <row r="2835" spans="1:20" ht="15" customHeight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9">
        <v>1.0825925925925926</v>
      </c>
      <c r="G2835" t="s">
        <v>8218</v>
      </c>
      <c r="H2835" s="8">
        <v>83.51428571428572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t="s">
        <v>8321</v>
      </c>
      <c r="R2835" s="15" t="s">
        <v>8322</v>
      </c>
      <c r="S2835" s="15">
        <v>42288.083333333328</v>
      </c>
      <c r="T2835" s="16">
        <f t="shared" si="44"/>
        <v>42268.127696759257</v>
      </c>
    </row>
    <row r="2836" spans="1:20" ht="15" customHeight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9">
        <v>1.7</v>
      </c>
      <c r="G2836" t="s">
        <v>8218</v>
      </c>
      <c r="H2836" s="8">
        <v>64.761904761904759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t="s">
        <v>8321</v>
      </c>
      <c r="R2836" s="15" t="s">
        <v>8322</v>
      </c>
      <c r="S2836" s="15">
        <v>42034.959837962961</v>
      </c>
      <c r="T2836" s="16">
        <f t="shared" si="44"/>
        <v>42019.959837962961</v>
      </c>
    </row>
    <row r="2837" spans="1:20" ht="15" customHeight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9">
        <v>1.8709899999999999</v>
      </c>
      <c r="G2837" t="s">
        <v>8218</v>
      </c>
      <c r="H2837" s="8">
        <v>20.118172043010752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t="s">
        <v>8321</v>
      </c>
      <c r="R2837" s="15" t="s">
        <v>8322</v>
      </c>
      <c r="S2837" s="15">
        <v>42343</v>
      </c>
      <c r="T2837" s="16">
        <f t="shared" si="44"/>
        <v>42313.703900462962</v>
      </c>
    </row>
    <row r="2838" spans="1:20" ht="15" customHeight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9">
        <v>1.0777777777777777</v>
      </c>
      <c r="G2838" t="s">
        <v>8218</v>
      </c>
      <c r="H2838" s="8">
        <v>44.090909090909093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t="s">
        <v>8321</v>
      </c>
      <c r="R2838" s="15" t="s">
        <v>8322</v>
      </c>
      <c r="S2838" s="15">
        <v>42784.207638888889</v>
      </c>
      <c r="T2838" s="16">
        <f t="shared" si="44"/>
        <v>42746.261782407411</v>
      </c>
    </row>
    <row r="2839" spans="1:20" ht="15" customHeight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9">
        <v>1</v>
      </c>
      <c r="G2839" t="s">
        <v>8218</v>
      </c>
      <c r="H2839" s="8">
        <v>40.476190476190474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t="s">
        <v>8321</v>
      </c>
      <c r="R2839" s="15" t="s">
        <v>8322</v>
      </c>
      <c r="S2839" s="15">
        <v>42347.950046296297</v>
      </c>
      <c r="T2839" s="16">
        <f t="shared" si="44"/>
        <v>42307.908379629633</v>
      </c>
    </row>
    <row r="2840" spans="1:20" ht="15" customHeight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9">
        <v>1.2024999999999999</v>
      </c>
      <c r="G2840" t="s">
        <v>8218</v>
      </c>
      <c r="H2840" s="8">
        <v>44.537037037037038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t="s">
        <v>8321</v>
      </c>
      <c r="R2840" s="15" t="s">
        <v>8322</v>
      </c>
      <c r="S2840" s="15">
        <v>41864.916666666664</v>
      </c>
      <c r="T2840" s="16">
        <f t="shared" si="44"/>
        <v>41842.607592592591</v>
      </c>
    </row>
    <row r="2841" spans="1:20" ht="15" customHeight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9">
        <v>1.1142857142857143</v>
      </c>
      <c r="G2841" t="s">
        <v>8218</v>
      </c>
      <c r="H2841" s="8">
        <v>125.80645161290323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t="s">
        <v>8321</v>
      </c>
      <c r="R2841" s="15" t="s">
        <v>8322</v>
      </c>
      <c r="S2841" s="15">
        <v>41876.207638888889</v>
      </c>
      <c r="T2841" s="16">
        <f t="shared" si="44"/>
        <v>41853.240208333329</v>
      </c>
    </row>
    <row r="2842" spans="1:20" ht="15" customHeight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9">
        <v>1.04</v>
      </c>
      <c r="G2842" t="s">
        <v>8218</v>
      </c>
      <c r="H2842" s="8">
        <v>19.696969696969695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t="s">
        <v>8321</v>
      </c>
      <c r="R2842" s="15" t="s">
        <v>8322</v>
      </c>
      <c r="S2842" s="15">
        <v>42081.708333333328</v>
      </c>
      <c r="T2842" s="16">
        <f t="shared" si="44"/>
        <v>42060.035636574074</v>
      </c>
    </row>
    <row r="2843" spans="1:20" ht="15" customHeight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9">
        <v>0.01</v>
      </c>
      <c r="G2843" t="s">
        <v>8220</v>
      </c>
      <c r="H2843" s="8">
        <v>10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t="s">
        <v>8321</v>
      </c>
      <c r="R2843" s="15" t="s">
        <v>8322</v>
      </c>
      <c r="S2843" s="15">
        <v>42351.781215277777</v>
      </c>
      <c r="T2843" s="16">
        <f t="shared" si="44"/>
        <v>42291.739548611105</v>
      </c>
    </row>
    <row r="2844" spans="1:20" ht="15" customHeight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9">
        <v>0</v>
      </c>
      <c r="G2844" t="s">
        <v>8220</v>
      </c>
      <c r="H2844" s="8" t="e">
        <v>#DIV/0!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t="s">
        <v>8321</v>
      </c>
      <c r="R2844" s="15" t="s">
        <v>8322</v>
      </c>
      <c r="S2844" s="15">
        <v>41811.458333333336</v>
      </c>
      <c r="T2844" s="16">
        <f t="shared" si="44"/>
        <v>41784.952488425923</v>
      </c>
    </row>
    <row r="2845" spans="1:20" ht="15" customHeight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9">
        <v>0</v>
      </c>
      <c r="G2845" t="s">
        <v>8220</v>
      </c>
      <c r="H2845" s="8" t="e">
        <v>#DIV/0!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t="s">
        <v>8321</v>
      </c>
      <c r="R2845" s="15" t="s">
        <v>8322</v>
      </c>
      <c r="S2845" s="15">
        <v>42534.166666666672</v>
      </c>
      <c r="T2845" s="16">
        <f t="shared" si="44"/>
        <v>42492.737847222219</v>
      </c>
    </row>
    <row r="2846" spans="1:20" ht="15" customHeight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9">
        <v>5.4545454545454543E-2</v>
      </c>
      <c r="G2846" t="s">
        <v>8220</v>
      </c>
      <c r="H2846" s="8">
        <v>30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t="s">
        <v>8321</v>
      </c>
      <c r="R2846" s="15" t="s">
        <v>8322</v>
      </c>
      <c r="S2846" s="15">
        <v>42739.546064814815</v>
      </c>
      <c r="T2846" s="16">
        <f t="shared" si="44"/>
        <v>42709.546064814815</v>
      </c>
    </row>
    <row r="2847" spans="1:20" ht="15" customHeight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9">
        <v>0.31546666666666667</v>
      </c>
      <c r="G2847" t="s">
        <v>8220</v>
      </c>
      <c r="H2847" s="8">
        <v>60.666666666666664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t="s">
        <v>8321</v>
      </c>
      <c r="R2847" s="15" t="s">
        <v>8322</v>
      </c>
      <c r="S2847" s="15">
        <v>42163.016585648147</v>
      </c>
      <c r="T2847" s="16">
        <f t="shared" si="44"/>
        <v>42103.016585648147</v>
      </c>
    </row>
    <row r="2848" spans="1:20" ht="15" customHeight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9">
        <v>0</v>
      </c>
      <c r="G2848" t="s">
        <v>8220</v>
      </c>
      <c r="H2848" s="8" t="e">
        <v>#DIV/0!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t="s">
        <v>8321</v>
      </c>
      <c r="R2848" s="15" t="s">
        <v>8322</v>
      </c>
      <c r="S2848" s="15">
        <v>42153.692060185189</v>
      </c>
      <c r="T2848" s="16">
        <f t="shared" si="44"/>
        <v>42108.692060185189</v>
      </c>
    </row>
    <row r="2849" spans="1:20" ht="15" customHeight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9">
        <v>0</v>
      </c>
      <c r="G2849" t="s">
        <v>8220</v>
      </c>
      <c r="H2849" s="8" t="e">
        <v>#DIV/0!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t="s">
        <v>8321</v>
      </c>
      <c r="R2849" s="15" t="s">
        <v>8322</v>
      </c>
      <c r="S2849" s="15">
        <v>42513.806307870371</v>
      </c>
      <c r="T2849" s="16">
        <f t="shared" si="44"/>
        <v>42453.806307870371</v>
      </c>
    </row>
    <row r="2850" spans="1:20" ht="15" customHeight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9">
        <v>2E-3</v>
      </c>
      <c r="G2850" t="s">
        <v>8220</v>
      </c>
      <c r="H2850" s="8">
        <v>23.333333333333332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t="s">
        <v>8321</v>
      </c>
      <c r="R2850" s="15" t="s">
        <v>8322</v>
      </c>
      <c r="S2850" s="15">
        <v>42153.648831018523</v>
      </c>
      <c r="T2850" s="16">
        <f t="shared" si="44"/>
        <v>42123.648831018523</v>
      </c>
    </row>
    <row r="2851" spans="1:20" ht="15" customHeight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9">
        <v>0.01</v>
      </c>
      <c r="G2851" t="s">
        <v>8220</v>
      </c>
      <c r="H2851" s="8">
        <v>5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t="s">
        <v>8321</v>
      </c>
      <c r="R2851" s="15" t="s">
        <v>8322</v>
      </c>
      <c r="S2851" s="15">
        <v>42483.428240740745</v>
      </c>
      <c r="T2851" s="16">
        <f t="shared" si="44"/>
        <v>42453.428240740745</v>
      </c>
    </row>
    <row r="2852" spans="1:20" ht="15" customHeight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9">
        <v>3.8875E-2</v>
      </c>
      <c r="G2852" t="s">
        <v>8220</v>
      </c>
      <c r="H2852" s="8">
        <v>23.923076923076923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t="s">
        <v>8321</v>
      </c>
      <c r="R2852" s="15" t="s">
        <v>8322</v>
      </c>
      <c r="S2852" s="15">
        <v>41888.007071759261</v>
      </c>
      <c r="T2852" s="16">
        <f t="shared" si="44"/>
        <v>41858.007071759261</v>
      </c>
    </row>
    <row r="2853" spans="1:20" ht="15" customHeight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9">
        <v>0</v>
      </c>
      <c r="G2853" t="s">
        <v>8220</v>
      </c>
      <c r="H2853" s="8" t="e">
        <v>#DIV/0!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t="s">
        <v>8321</v>
      </c>
      <c r="R2853" s="15" t="s">
        <v>8322</v>
      </c>
      <c r="S2853" s="15">
        <v>42398.970138888893</v>
      </c>
      <c r="T2853" s="16">
        <f t="shared" si="44"/>
        <v>42390.002650462964</v>
      </c>
    </row>
    <row r="2854" spans="1:20" ht="15" customHeight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9">
        <v>1.9E-2</v>
      </c>
      <c r="G2854" t="s">
        <v>8220</v>
      </c>
      <c r="H2854" s="8">
        <v>15.833333333333334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t="s">
        <v>8321</v>
      </c>
      <c r="R2854" s="15" t="s">
        <v>8322</v>
      </c>
      <c r="S2854" s="15">
        <v>41811.045173611114</v>
      </c>
      <c r="T2854" s="16">
        <f t="shared" si="44"/>
        <v>41781.045173611114</v>
      </c>
    </row>
    <row r="2855" spans="1:20" ht="15" customHeight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9">
        <v>0</v>
      </c>
      <c r="G2855" t="s">
        <v>8220</v>
      </c>
      <c r="H2855" s="8" t="e">
        <v>#DIV/0!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t="s">
        <v>8321</v>
      </c>
      <c r="R2855" s="15" t="s">
        <v>8322</v>
      </c>
      <c r="S2855" s="15">
        <v>41896.190937499996</v>
      </c>
      <c r="T2855" s="16">
        <f t="shared" si="44"/>
        <v>41836.190937499996</v>
      </c>
    </row>
    <row r="2856" spans="1:20" ht="15" customHeight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9">
        <v>0.41699999999999998</v>
      </c>
      <c r="G2856" t="s">
        <v>8220</v>
      </c>
      <c r="H2856" s="8">
        <v>29.785714285714285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t="s">
        <v>8321</v>
      </c>
      <c r="R2856" s="15" t="s">
        <v>8322</v>
      </c>
      <c r="S2856" s="15">
        <v>42131.71665509259</v>
      </c>
      <c r="T2856" s="16">
        <f t="shared" si="44"/>
        <v>42111.71665509259</v>
      </c>
    </row>
    <row r="2857" spans="1:20" ht="15" customHeight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9">
        <v>0.5</v>
      </c>
      <c r="G2857" t="s">
        <v>8220</v>
      </c>
      <c r="H2857" s="8">
        <v>60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t="s">
        <v>8321</v>
      </c>
      <c r="R2857" s="15" t="s">
        <v>8322</v>
      </c>
      <c r="S2857" s="15">
        <v>42398.981944444444</v>
      </c>
      <c r="T2857" s="16">
        <f t="shared" si="44"/>
        <v>42370.007766203707</v>
      </c>
    </row>
    <row r="2858" spans="1:20" ht="15" customHeight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9">
        <v>4.8666666666666664E-2</v>
      </c>
      <c r="G2858" t="s">
        <v>8220</v>
      </c>
      <c r="H2858" s="8">
        <v>24.333333333333332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t="s">
        <v>8321</v>
      </c>
      <c r="R2858" s="15" t="s">
        <v>8322</v>
      </c>
      <c r="S2858" s="15">
        <v>42224.898611111115</v>
      </c>
      <c r="T2858" s="16">
        <f t="shared" si="44"/>
        <v>42165.037581018521</v>
      </c>
    </row>
    <row r="2859" spans="1:20" ht="15" customHeight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9">
        <v>0.19736842105263158</v>
      </c>
      <c r="G2859" t="s">
        <v>8220</v>
      </c>
      <c r="H2859" s="8">
        <v>500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t="s">
        <v>8321</v>
      </c>
      <c r="R2859" s="15" t="s">
        <v>8322</v>
      </c>
      <c r="S2859" s="15">
        <v>42786.75</v>
      </c>
      <c r="T2859" s="16">
        <f t="shared" si="44"/>
        <v>42726.920081018514</v>
      </c>
    </row>
    <row r="2860" spans="1:20" ht="15" customHeight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9">
        <v>0</v>
      </c>
      <c r="G2860" t="s">
        <v>8220</v>
      </c>
      <c r="H2860" s="8" t="e">
        <v>#DIV/0!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t="s">
        <v>8321</v>
      </c>
      <c r="R2860" s="15" t="s">
        <v>8322</v>
      </c>
      <c r="S2860" s="15">
        <v>41978.477777777778</v>
      </c>
      <c r="T2860" s="16">
        <f t="shared" si="44"/>
        <v>41954.545081018514</v>
      </c>
    </row>
    <row r="2861" spans="1:20" ht="15" customHeight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9">
        <v>1.7500000000000002E-2</v>
      </c>
      <c r="G2861" t="s">
        <v>8220</v>
      </c>
      <c r="H2861" s="8">
        <v>35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t="s">
        <v>8321</v>
      </c>
      <c r="R2861" s="15" t="s">
        <v>8322</v>
      </c>
      <c r="S2861" s="15">
        <v>42293.362314814818</v>
      </c>
      <c r="T2861" s="16">
        <f t="shared" si="44"/>
        <v>42233.362314814818</v>
      </c>
    </row>
    <row r="2862" spans="1:20" ht="15" customHeight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9">
        <v>6.6500000000000004E-2</v>
      </c>
      <c r="G2862" t="s">
        <v>8220</v>
      </c>
      <c r="H2862" s="8">
        <v>29.555555555555557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t="s">
        <v>8321</v>
      </c>
      <c r="R2862" s="15" t="s">
        <v>8322</v>
      </c>
      <c r="S2862" s="15">
        <v>42540.800648148142</v>
      </c>
      <c r="T2862" s="16">
        <f t="shared" si="44"/>
        <v>42480.800648148142</v>
      </c>
    </row>
    <row r="2863" spans="1:20" ht="15" customHeight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9">
        <v>0.32</v>
      </c>
      <c r="G2863" t="s">
        <v>8220</v>
      </c>
      <c r="H2863" s="8">
        <v>26.666666666666668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t="s">
        <v>8321</v>
      </c>
      <c r="R2863" s="15" t="s">
        <v>8322</v>
      </c>
      <c r="S2863" s="15">
        <v>42271.590833333335</v>
      </c>
      <c r="T2863" s="16">
        <f t="shared" si="44"/>
        <v>42257.590833333335</v>
      </c>
    </row>
    <row r="2864" spans="1:20" ht="15" customHeight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9">
        <v>4.3307086614173228E-3</v>
      </c>
      <c r="G2864" t="s">
        <v>8220</v>
      </c>
      <c r="H2864" s="8">
        <v>18.333333333333332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t="s">
        <v>8321</v>
      </c>
      <c r="R2864" s="15" t="s">
        <v>8322</v>
      </c>
      <c r="S2864" s="15">
        <v>41814.789687500001</v>
      </c>
      <c r="T2864" s="16">
        <f t="shared" si="44"/>
        <v>41784.789687500001</v>
      </c>
    </row>
    <row r="2865" spans="1:20" ht="15" customHeight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9">
        <v>4.0000000000000002E-4</v>
      </c>
      <c r="G2865" t="s">
        <v>8220</v>
      </c>
      <c r="H2865" s="8">
        <v>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t="s">
        <v>8321</v>
      </c>
      <c r="R2865" s="15" t="s">
        <v>8322</v>
      </c>
      <c r="S2865" s="15">
        <v>41891.675034722226</v>
      </c>
      <c r="T2865" s="16">
        <f t="shared" si="44"/>
        <v>41831.675034722226</v>
      </c>
    </row>
    <row r="2866" spans="1:20" ht="15" customHeight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9">
        <v>1.6E-2</v>
      </c>
      <c r="G2866" t="s">
        <v>8220</v>
      </c>
      <c r="H2866" s="8">
        <v>13.333333333333334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t="s">
        <v>8321</v>
      </c>
      <c r="R2866" s="15" t="s">
        <v>8322</v>
      </c>
      <c r="S2866" s="15">
        <v>42202.554166666669</v>
      </c>
      <c r="T2866" s="16">
        <f t="shared" si="44"/>
        <v>42172.613506944443</v>
      </c>
    </row>
    <row r="2867" spans="1:20" ht="15" customHeight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9">
        <v>0</v>
      </c>
      <c r="G2867" t="s">
        <v>8220</v>
      </c>
      <c r="H2867" s="8" t="e">
        <v>#DIV/0!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t="s">
        <v>8321</v>
      </c>
      <c r="R2867" s="15" t="s">
        <v>8322</v>
      </c>
      <c r="S2867" s="15">
        <v>42010.114108796297</v>
      </c>
      <c r="T2867" s="16">
        <f t="shared" si="44"/>
        <v>41950.114108796297</v>
      </c>
    </row>
    <row r="2868" spans="1:20" ht="15" customHeight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9">
        <v>8.9999999999999993E-3</v>
      </c>
      <c r="G2868" t="s">
        <v>8220</v>
      </c>
      <c r="H2868" s="8">
        <v>22.5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t="s">
        <v>8321</v>
      </c>
      <c r="R2868" s="15" t="s">
        <v>8322</v>
      </c>
      <c r="S2868" s="15">
        <v>42657.916666666672</v>
      </c>
      <c r="T2868" s="16">
        <f t="shared" si="44"/>
        <v>42627.955104166671</v>
      </c>
    </row>
    <row r="2869" spans="1:20" ht="15" customHeight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9">
        <v>0.2016</v>
      </c>
      <c r="G2869" t="s">
        <v>8220</v>
      </c>
      <c r="H2869" s="8">
        <v>50.4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t="s">
        <v>8321</v>
      </c>
      <c r="R2869" s="15" t="s">
        <v>8322</v>
      </c>
      <c r="S2869" s="15">
        <v>42555.166666666672</v>
      </c>
      <c r="T2869" s="16">
        <f t="shared" si="44"/>
        <v>42531.195277777777</v>
      </c>
    </row>
    <row r="2870" spans="1:20" ht="15" customHeight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9">
        <v>0.42011733333333334</v>
      </c>
      <c r="G2870" t="s">
        <v>8220</v>
      </c>
      <c r="H2870" s="8">
        <v>105.02933333333334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t="s">
        <v>8321</v>
      </c>
      <c r="R2870" s="15" t="s">
        <v>8322</v>
      </c>
      <c r="S2870" s="15">
        <v>42648.827013888891</v>
      </c>
      <c r="T2870" s="16">
        <f t="shared" si="44"/>
        <v>42618.827013888891</v>
      </c>
    </row>
    <row r="2871" spans="1:20" ht="15" customHeight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9">
        <v>8.8500000000000002E-3</v>
      </c>
      <c r="G2871" t="s">
        <v>8220</v>
      </c>
      <c r="H2871" s="8">
        <v>35.4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t="s">
        <v>8321</v>
      </c>
      <c r="R2871" s="15" t="s">
        <v>8322</v>
      </c>
      <c r="S2871" s="15">
        <v>42570.593530092592</v>
      </c>
      <c r="T2871" s="16">
        <f t="shared" si="44"/>
        <v>42540.593530092592</v>
      </c>
    </row>
    <row r="2872" spans="1:20" ht="15" customHeight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9">
        <v>0.15</v>
      </c>
      <c r="G2872" t="s">
        <v>8220</v>
      </c>
      <c r="H2872" s="8">
        <v>83.333333333333329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t="s">
        <v>8321</v>
      </c>
      <c r="R2872" s="15" t="s">
        <v>8322</v>
      </c>
      <c r="S2872" s="15">
        <v>41776.189409722225</v>
      </c>
      <c r="T2872" s="16">
        <f t="shared" si="44"/>
        <v>41746.189409722225</v>
      </c>
    </row>
    <row r="2873" spans="1:20" ht="15" customHeight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9">
        <v>4.6699999999999998E-2</v>
      </c>
      <c r="G2873" t="s">
        <v>8220</v>
      </c>
      <c r="H2873" s="8">
        <v>35.92307692307692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t="s">
        <v>8321</v>
      </c>
      <c r="R2873" s="15" t="s">
        <v>8322</v>
      </c>
      <c r="S2873" s="15">
        <v>41994.738576388889</v>
      </c>
      <c r="T2873" s="16">
        <f t="shared" si="44"/>
        <v>41974.738576388889</v>
      </c>
    </row>
    <row r="2874" spans="1:20" ht="15" customHeight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9">
        <v>0</v>
      </c>
      <c r="G2874" t="s">
        <v>8220</v>
      </c>
      <c r="H2874" s="8" t="e">
        <v>#DIV/0!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t="s">
        <v>8321</v>
      </c>
      <c r="R2874" s="15" t="s">
        <v>8322</v>
      </c>
      <c r="S2874" s="15">
        <v>42175.11618055556</v>
      </c>
      <c r="T2874" s="16">
        <f t="shared" si="44"/>
        <v>42115.11618055556</v>
      </c>
    </row>
    <row r="2875" spans="1:20" ht="15" customHeight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9">
        <v>0.38119999999999998</v>
      </c>
      <c r="G2875" t="s">
        <v>8220</v>
      </c>
      <c r="H2875" s="8">
        <v>119.125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t="s">
        <v>8321</v>
      </c>
      <c r="R2875" s="15" t="s">
        <v>8322</v>
      </c>
      <c r="S2875" s="15">
        <v>42032.817488425921</v>
      </c>
      <c r="T2875" s="16">
        <f t="shared" si="44"/>
        <v>42002.817488425921</v>
      </c>
    </row>
    <row r="2876" spans="1:20" ht="15" customHeight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9">
        <v>5.4199999999999998E-2</v>
      </c>
      <c r="G2876" t="s">
        <v>8220</v>
      </c>
      <c r="H2876" s="8">
        <v>90.333333333333329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t="s">
        <v>8321</v>
      </c>
      <c r="R2876" s="15" t="s">
        <v>8322</v>
      </c>
      <c r="S2876" s="15">
        <v>42752.84474537037</v>
      </c>
      <c r="T2876" s="16">
        <f t="shared" si="44"/>
        <v>42722.84474537037</v>
      </c>
    </row>
    <row r="2877" spans="1:20" ht="15" customHeight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9">
        <v>3.5E-4</v>
      </c>
      <c r="G2877" t="s">
        <v>8220</v>
      </c>
      <c r="H2877" s="8">
        <v>2.3333333333333335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t="s">
        <v>8321</v>
      </c>
      <c r="R2877" s="15" t="s">
        <v>8322</v>
      </c>
      <c r="S2877" s="15">
        <v>42495.128391203703</v>
      </c>
      <c r="T2877" s="16">
        <f t="shared" si="44"/>
        <v>42465.128391203703</v>
      </c>
    </row>
    <row r="2878" spans="1:20" ht="15" customHeight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9">
        <v>0</v>
      </c>
      <c r="G2878" t="s">
        <v>8220</v>
      </c>
      <c r="H2878" s="8" t="e">
        <v>#DIV/0!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t="s">
        <v>8321</v>
      </c>
      <c r="R2878" s="15" t="s">
        <v>8322</v>
      </c>
      <c r="S2878" s="15">
        <v>42201.743969907402</v>
      </c>
      <c r="T2878" s="16">
        <f t="shared" si="44"/>
        <v>42171.743969907402</v>
      </c>
    </row>
    <row r="2879" spans="1:20" ht="15" customHeight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9">
        <v>0.10833333333333334</v>
      </c>
      <c r="G2879" t="s">
        <v>8220</v>
      </c>
      <c r="H2879" s="8">
        <v>108.33333333333333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t="s">
        <v>8321</v>
      </c>
      <c r="R2879" s="15" t="s">
        <v>8322</v>
      </c>
      <c r="S2879" s="15">
        <v>42704.708333333328</v>
      </c>
      <c r="T2879" s="16">
        <f t="shared" si="44"/>
        <v>42672.955138888887</v>
      </c>
    </row>
    <row r="2880" spans="1:20" ht="15" customHeight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9">
        <v>2.1000000000000001E-2</v>
      </c>
      <c r="G2880" t="s">
        <v>8220</v>
      </c>
      <c r="H2880" s="8">
        <v>15.75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t="s">
        <v>8321</v>
      </c>
      <c r="R2880" s="15" t="s">
        <v>8322</v>
      </c>
      <c r="S2880" s="15">
        <v>42188.615682870368</v>
      </c>
      <c r="T2880" s="16">
        <f t="shared" si="44"/>
        <v>42128.615682870368</v>
      </c>
    </row>
    <row r="2881" spans="1:20" ht="15" customHeight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9">
        <v>2.5892857142857141E-3</v>
      </c>
      <c r="G2881" t="s">
        <v>8220</v>
      </c>
      <c r="H2881" s="8">
        <v>29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t="s">
        <v>8321</v>
      </c>
      <c r="R2881" s="15" t="s">
        <v>8322</v>
      </c>
      <c r="S2881" s="15">
        <v>42389.725243055553</v>
      </c>
      <c r="T2881" s="16">
        <f t="shared" si="44"/>
        <v>42359.725243055553</v>
      </c>
    </row>
    <row r="2882" spans="1:20" ht="15" customHeight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9">
        <v>0.23333333333333334</v>
      </c>
      <c r="G2882" t="s">
        <v>8220</v>
      </c>
      <c r="H2882" s="8">
        <v>96.551724137931032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t="s">
        <v>8321</v>
      </c>
      <c r="R2882" s="15" t="s">
        <v>8322</v>
      </c>
      <c r="S2882" s="15">
        <v>42236.711805555555</v>
      </c>
      <c r="T2882" s="16">
        <f t="shared" si="44"/>
        <v>42192.905694444446</v>
      </c>
    </row>
    <row r="2883" spans="1:20" ht="15" customHeight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9">
        <v>0</v>
      </c>
      <c r="G2883" t="s">
        <v>8220</v>
      </c>
      <c r="H2883" s="8" t="e">
        <v>#DIV/0!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t="s">
        <v>8321</v>
      </c>
      <c r="R2883" s="15" t="s">
        <v>8322</v>
      </c>
      <c r="S2883" s="15">
        <v>41976.639305555553</v>
      </c>
      <c r="T2883" s="16">
        <f t="shared" ref="T2883:T2946" si="45">(((L2883/60)/60)/24)+DATE(1970,1,1)</f>
        <v>41916.597638888888</v>
      </c>
    </row>
    <row r="2884" spans="1:20" ht="15" customHeight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9">
        <v>0.33600000000000002</v>
      </c>
      <c r="G2884" t="s">
        <v>8220</v>
      </c>
      <c r="H2884" s="8">
        <v>63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t="s">
        <v>8321</v>
      </c>
      <c r="R2884" s="15" t="s">
        <v>8322</v>
      </c>
      <c r="S2884" s="15">
        <v>42491.596273148149</v>
      </c>
      <c r="T2884" s="16">
        <f t="shared" si="45"/>
        <v>42461.596273148149</v>
      </c>
    </row>
    <row r="2885" spans="1:20" ht="15" customHeight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9">
        <v>0.1908</v>
      </c>
      <c r="G2885" t="s">
        <v>8220</v>
      </c>
      <c r="H2885" s="8">
        <v>381.6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t="s">
        <v>8321</v>
      </c>
      <c r="R2885" s="15" t="s">
        <v>8322</v>
      </c>
      <c r="S2885" s="15">
        <v>42406.207638888889</v>
      </c>
      <c r="T2885" s="16">
        <f t="shared" si="45"/>
        <v>42370.90320601852</v>
      </c>
    </row>
    <row r="2886" spans="1:20" ht="15" customHeight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9">
        <v>4.1111111111111114E-3</v>
      </c>
      <c r="G2886" t="s">
        <v>8220</v>
      </c>
      <c r="H2886" s="8">
        <v>46.25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t="s">
        <v>8321</v>
      </c>
      <c r="R2886" s="15" t="s">
        <v>8322</v>
      </c>
      <c r="S2886" s="15">
        <v>41978.727256944447</v>
      </c>
      <c r="T2886" s="16">
        <f t="shared" si="45"/>
        <v>41948.727256944447</v>
      </c>
    </row>
    <row r="2887" spans="1:20" ht="15" customHeight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9">
        <v>0.32500000000000001</v>
      </c>
      <c r="G2887" t="s">
        <v>8220</v>
      </c>
      <c r="H2887" s="8">
        <v>26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t="s">
        <v>8321</v>
      </c>
      <c r="R2887" s="15" t="s">
        <v>8322</v>
      </c>
      <c r="S2887" s="15">
        <v>42077.034733796296</v>
      </c>
      <c r="T2887" s="16">
        <f t="shared" si="45"/>
        <v>42047.07640046296</v>
      </c>
    </row>
    <row r="2888" spans="1:20" ht="15" customHeight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9">
        <v>0.05</v>
      </c>
      <c r="G2888" t="s">
        <v>8220</v>
      </c>
      <c r="H2888" s="8">
        <v>10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t="s">
        <v>8321</v>
      </c>
      <c r="R2888" s="15" t="s">
        <v>8322</v>
      </c>
      <c r="S2888" s="15">
        <v>42266.165972222225</v>
      </c>
      <c r="T2888" s="16">
        <f t="shared" si="45"/>
        <v>42261.632916666669</v>
      </c>
    </row>
    <row r="2889" spans="1:20" ht="15" customHeight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9">
        <v>1.6666666666666668E-3</v>
      </c>
      <c r="G2889" t="s">
        <v>8220</v>
      </c>
      <c r="H2889" s="8">
        <v>5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t="s">
        <v>8321</v>
      </c>
      <c r="R2889" s="15" t="s">
        <v>8322</v>
      </c>
      <c r="S2889" s="15">
        <v>42015.427361111113</v>
      </c>
      <c r="T2889" s="16">
        <f t="shared" si="45"/>
        <v>41985.427361111113</v>
      </c>
    </row>
    <row r="2890" spans="1:20" ht="15" customHeight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9">
        <v>0</v>
      </c>
      <c r="G2890" t="s">
        <v>8220</v>
      </c>
      <c r="H2890" s="8" t="e">
        <v>#DIV/0!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t="s">
        <v>8321</v>
      </c>
      <c r="R2890" s="15" t="s">
        <v>8322</v>
      </c>
      <c r="S2890" s="15">
        <v>41930.207638888889</v>
      </c>
      <c r="T2890" s="16">
        <f t="shared" si="45"/>
        <v>41922.535185185188</v>
      </c>
    </row>
    <row r="2891" spans="1:20" ht="15" customHeight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9">
        <v>0.38066666666666665</v>
      </c>
      <c r="G2891" t="s">
        <v>8220</v>
      </c>
      <c r="H2891" s="8">
        <v>81.571428571428569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t="s">
        <v>8321</v>
      </c>
      <c r="R2891" s="15" t="s">
        <v>8322</v>
      </c>
      <c r="S2891" s="15">
        <v>41880.863252314812</v>
      </c>
      <c r="T2891" s="16">
        <f t="shared" si="45"/>
        <v>41850.863252314812</v>
      </c>
    </row>
    <row r="2892" spans="1:20" ht="15" customHeight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9">
        <v>1.0500000000000001E-2</v>
      </c>
      <c r="G2892" t="s">
        <v>8220</v>
      </c>
      <c r="H2892" s="8">
        <v>7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t="s">
        <v>8321</v>
      </c>
      <c r="R2892" s="15" t="s">
        <v>8322</v>
      </c>
      <c r="S2892" s="15">
        <v>41860.125</v>
      </c>
      <c r="T2892" s="16">
        <f t="shared" si="45"/>
        <v>41831.742962962962</v>
      </c>
    </row>
    <row r="2893" spans="1:20" ht="15" customHeight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9">
        <v>2.7300000000000001E-2</v>
      </c>
      <c r="G2893" t="s">
        <v>8220</v>
      </c>
      <c r="H2893" s="8">
        <v>27.3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t="s">
        <v>8321</v>
      </c>
      <c r="R2893" s="15" t="s">
        <v>8322</v>
      </c>
      <c r="S2893" s="15">
        <v>42475.84175925926</v>
      </c>
      <c r="T2893" s="16">
        <f t="shared" si="45"/>
        <v>42415.883425925931</v>
      </c>
    </row>
    <row r="2894" spans="1:20" ht="15" customHeight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9">
        <v>9.0909090909090912E-2</v>
      </c>
      <c r="G2894" t="s">
        <v>8220</v>
      </c>
      <c r="H2894" s="8">
        <v>29.411764705882351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t="s">
        <v>8321</v>
      </c>
      <c r="R2894" s="15" t="s">
        <v>8322</v>
      </c>
      <c r="S2894" s="15">
        <v>41876.875</v>
      </c>
      <c r="T2894" s="16">
        <f t="shared" si="45"/>
        <v>41869.714166666665</v>
      </c>
    </row>
    <row r="2895" spans="1:20" ht="15" customHeight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9">
        <v>5.0000000000000001E-3</v>
      </c>
      <c r="G2895" t="s">
        <v>8220</v>
      </c>
      <c r="H2895" s="8">
        <v>12.5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t="s">
        <v>8321</v>
      </c>
      <c r="R2895" s="15" t="s">
        <v>8322</v>
      </c>
      <c r="S2895" s="15">
        <v>42013.083333333328</v>
      </c>
      <c r="T2895" s="16">
        <f t="shared" si="45"/>
        <v>41953.773090277777</v>
      </c>
    </row>
    <row r="2896" spans="1:20" ht="15" customHeight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9">
        <v>0</v>
      </c>
      <c r="G2896" t="s">
        <v>8220</v>
      </c>
      <c r="H2896" s="8" t="e">
        <v>#DIV/0!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t="s">
        <v>8321</v>
      </c>
      <c r="R2896" s="15" t="s">
        <v>8322</v>
      </c>
      <c r="S2896" s="15">
        <v>42097.944618055553</v>
      </c>
      <c r="T2896" s="16">
        <f t="shared" si="45"/>
        <v>42037.986284722225</v>
      </c>
    </row>
    <row r="2897" spans="1:20" ht="15" customHeight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9">
        <v>4.5999999999999999E-2</v>
      </c>
      <c r="G2897" t="s">
        <v>8220</v>
      </c>
      <c r="H2897" s="8">
        <v>5.75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t="s">
        <v>8321</v>
      </c>
      <c r="R2897" s="15" t="s">
        <v>8322</v>
      </c>
      <c r="S2897" s="15">
        <v>41812.875</v>
      </c>
      <c r="T2897" s="16">
        <f t="shared" si="45"/>
        <v>41811.555462962962</v>
      </c>
    </row>
    <row r="2898" spans="1:20" ht="15" customHeight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9">
        <v>0.20833333333333334</v>
      </c>
      <c r="G2898" t="s">
        <v>8220</v>
      </c>
      <c r="H2898" s="8">
        <v>52.083333333333336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t="s">
        <v>8321</v>
      </c>
      <c r="R2898" s="15" t="s">
        <v>8322</v>
      </c>
      <c r="S2898" s="15">
        <v>42716.25</v>
      </c>
      <c r="T2898" s="16">
        <f t="shared" si="45"/>
        <v>42701.908807870372</v>
      </c>
    </row>
    <row r="2899" spans="1:20" ht="15" customHeight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9">
        <v>4.583333333333333E-2</v>
      </c>
      <c r="G2899" t="s">
        <v>8220</v>
      </c>
      <c r="H2899" s="8">
        <v>183.33333333333334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t="s">
        <v>8321</v>
      </c>
      <c r="R2899" s="15" t="s">
        <v>8322</v>
      </c>
      <c r="S2899" s="15">
        <v>42288.645196759258</v>
      </c>
      <c r="T2899" s="16">
        <f t="shared" si="45"/>
        <v>42258.646504629629</v>
      </c>
    </row>
    <row r="2900" spans="1:20" ht="15" customHeight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9">
        <v>4.2133333333333335E-2</v>
      </c>
      <c r="G2900" t="s">
        <v>8220</v>
      </c>
      <c r="H2900" s="8">
        <v>26.333333333333332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t="s">
        <v>8321</v>
      </c>
      <c r="R2900" s="15" t="s">
        <v>8322</v>
      </c>
      <c r="S2900" s="15">
        <v>42308.664965277778</v>
      </c>
      <c r="T2900" s="16">
        <f t="shared" si="45"/>
        <v>42278.664965277778</v>
      </c>
    </row>
    <row r="2901" spans="1:20" ht="15" customHeight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9">
        <v>0</v>
      </c>
      <c r="G2901" t="s">
        <v>8220</v>
      </c>
      <c r="H2901" s="8" t="e">
        <v>#DIV/0!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t="s">
        <v>8321</v>
      </c>
      <c r="R2901" s="15" t="s">
        <v>8322</v>
      </c>
      <c r="S2901" s="15">
        <v>42575.078217592592</v>
      </c>
      <c r="T2901" s="16">
        <f t="shared" si="45"/>
        <v>42515.078217592592</v>
      </c>
    </row>
    <row r="2902" spans="1:20" ht="15" customHeight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9">
        <v>0.61909090909090914</v>
      </c>
      <c r="G2902" t="s">
        <v>8220</v>
      </c>
      <c r="H2902" s="8">
        <v>486.42857142857144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t="s">
        <v>8321</v>
      </c>
      <c r="R2902" s="15" t="s">
        <v>8322</v>
      </c>
      <c r="S2902" s="15">
        <v>41860.234166666669</v>
      </c>
      <c r="T2902" s="16">
        <f t="shared" si="45"/>
        <v>41830.234166666669</v>
      </c>
    </row>
    <row r="2903" spans="1:20" ht="15" customHeight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9">
        <v>8.0000000000000002E-3</v>
      </c>
      <c r="G2903" t="s">
        <v>8220</v>
      </c>
      <c r="H2903" s="8">
        <v>3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t="s">
        <v>8321</v>
      </c>
      <c r="R2903" s="15" t="s">
        <v>8322</v>
      </c>
      <c r="S2903" s="15">
        <v>42042.904386574075</v>
      </c>
      <c r="T2903" s="16">
        <f t="shared" si="45"/>
        <v>41982.904386574075</v>
      </c>
    </row>
    <row r="2904" spans="1:20" ht="15" customHeight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9">
        <v>1.6666666666666666E-4</v>
      </c>
      <c r="G2904" t="s">
        <v>8220</v>
      </c>
      <c r="H2904" s="8">
        <v>25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t="s">
        <v>8321</v>
      </c>
      <c r="R2904" s="15" t="s">
        <v>8322</v>
      </c>
      <c r="S2904" s="15">
        <v>42240.439768518518</v>
      </c>
      <c r="T2904" s="16">
        <f t="shared" si="45"/>
        <v>42210.439768518518</v>
      </c>
    </row>
    <row r="2905" spans="1:20" ht="15" customHeight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9">
        <v>7.7999999999999996E-3</v>
      </c>
      <c r="G2905" t="s">
        <v>8220</v>
      </c>
      <c r="H2905" s="8">
        <v>9.75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t="s">
        <v>8321</v>
      </c>
      <c r="R2905" s="15" t="s">
        <v>8322</v>
      </c>
      <c r="S2905" s="15">
        <v>42256.166874999995</v>
      </c>
      <c r="T2905" s="16">
        <f t="shared" si="45"/>
        <v>42196.166874999995</v>
      </c>
    </row>
    <row r="2906" spans="1:20" ht="15" customHeight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9">
        <v>0.05</v>
      </c>
      <c r="G2906" t="s">
        <v>8220</v>
      </c>
      <c r="H2906" s="8">
        <v>18.75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t="s">
        <v>8321</v>
      </c>
      <c r="R2906" s="15" t="s">
        <v>8322</v>
      </c>
      <c r="S2906" s="15">
        <v>41952.5</v>
      </c>
      <c r="T2906" s="16">
        <f t="shared" si="45"/>
        <v>41940.967951388891</v>
      </c>
    </row>
    <row r="2907" spans="1:20" ht="15" customHeight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9">
        <v>0.17771428571428571</v>
      </c>
      <c r="G2907" t="s">
        <v>8220</v>
      </c>
      <c r="H2907" s="8">
        <v>36.588235294117645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t="s">
        <v>8321</v>
      </c>
      <c r="R2907" s="15" t="s">
        <v>8322</v>
      </c>
      <c r="S2907" s="15">
        <v>42620.056863425925</v>
      </c>
      <c r="T2907" s="16">
        <f t="shared" si="45"/>
        <v>42606.056863425925</v>
      </c>
    </row>
    <row r="2908" spans="1:20" ht="15" customHeight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9">
        <v>9.4166666666666662E-2</v>
      </c>
      <c r="G2908" t="s">
        <v>8220</v>
      </c>
      <c r="H2908" s="8">
        <v>80.714285714285708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t="s">
        <v>8321</v>
      </c>
      <c r="R2908" s="15" t="s">
        <v>8322</v>
      </c>
      <c r="S2908" s="15">
        <v>42217.041666666672</v>
      </c>
      <c r="T2908" s="16">
        <f t="shared" si="45"/>
        <v>42199.648912037039</v>
      </c>
    </row>
    <row r="2909" spans="1:20" ht="15" customHeight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9">
        <v>8.0000000000000004E-4</v>
      </c>
      <c r="G2909" t="s">
        <v>8220</v>
      </c>
      <c r="H2909" s="8">
        <v>1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t="s">
        <v>8321</v>
      </c>
      <c r="R2909" s="15" t="s">
        <v>8322</v>
      </c>
      <c r="S2909" s="15">
        <v>42504.877743055549</v>
      </c>
      <c r="T2909" s="16">
        <f t="shared" si="45"/>
        <v>42444.877743055549</v>
      </c>
    </row>
    <row r="2910" spans="1:20" ht="15" customHeight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9">
        <v>2.75E-2</v>
      </c>
      <c r="G2910" t="s">
        <v>8220</v>
      </c>
      <c r="H2910" s="8">
        <v>52.8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t="s">
        <v>8321</v>
      </c>
      <c r="R2910" s="15" t="s">
        <v>8322</v>
      </c>
      <c r="S2910" s="15">
        <v>42529.731701388882</v>
      </c>
      <c r="T2910" s="16">
        <f t="shared" si="45"/>
        <v>42499.731701388882</v>
      </c>
    </row>
    <row r="2911" spans="1:20" ht="15" customHeight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9">
        <v>1.1111111111111112E-4</v>
      </c>
      <c r="G2911" t="s">
        <v>8220</v>
      </c>
      <c r="H2911" s="8">
        <v>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t="s">
        <v>8321</v>
      </c>
      <c r="R2911" s="15" t="s">
        <v>8322</v>
      </c>
      <c r="S2911" s="15">
        <v>41968.823611111111</v>
      </c>
      <c r="T2911" s="16">
        <f t="shared" si="45"/>
        <v>41929.266215277778</v>
      </c>
    </row>
    <row r="2912" spans="1:20" ht="15" customHeight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9">
        <v>3.3333333333333335E-5</v>
      </c>
      <c r="G2912" t="s">
        <v>8220</v>
      </c>
      <c r="H2912" s="8">
        <v>1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t="s">
        <v>8321</v>
      </c>
      <c r="R2912" s="15" t="s">
        <v>8322</v>
      </c>
      <c r="S2912" s="15">
        <v>42167.841284722221</v>
      </c>
      <c r="T2912" s="16">
        <f t="shared" si="45"/>
        <v>42107.841284722221</v>
      </c>
    </row>
    <row r="2913" spans="1:20" ht="15" customHeight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9">
        <v>0.36499999999999999</v>
      </c>
      <c r="G2913" t="s">
        <v>8220</v>
      </c>
      <c r="H2913" s="8">
        <v>46.928571428571431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t="s">
        <v>8321</v>
      </c>
      <c r="R2913" s="15" t="s">
        <v>8322</v>
      </c>
      <c r="S2913" s="15">
        <v>42182.768819444449</v>
      </c>
      <c r="T2913" s="16">
        <f t="shared" si="45"/>
        <v>42142.768819444449</v>
      </c>
    </row>
    <row r="2914" spans="1:20" ht="15" customHeight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9">
        <v>0.14058171745152354</v>
      </c>
      <c r="G2914" t="s">
        <v>8220</v>
      </c>
      <c r="H2914" s="8">
        <v>78.07692307692308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t="s">
        <v>8321</v>
      </c>
      <c r="R2914" s="15" t="s">
        <v>8322</v>
      </c>
      <c r="S2914" s="15">
        <v>42384.131643518514</v>
      </c>
      <c r="T2914" s="16">
        <f t="shared" si="45"/>
        <v>42354.131643518514</v>
      </c>
    </row>
    <row r="2915" spans="1:20" ht="15" customHeight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9">
        <v>2.0000000000000001E-4</v>
      </c>
      <c r="G2915" t="s">
        <v>8220</v>
      </c>
      <c r="H2915" s="8">
        <v>1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t="s">
        <v>8321</v>
      </c>
      <c r="R2915" s="15" t="s">
        <v>8322</v>
      </c>
      <c r="S2915" s="15">
        <v>41888.922905092593</v>
      </c>
      <c r="T2915" s="16">
        <f t="shared" si="45"/>
        <v>41828.922905092593</v>
      </c>
    </row>
    <row r="2916" spans="1:20" ht="15" customHeight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9">
        <v>4.0000000000000003E-5</v>
      </c>
      <c r="G2916" t="s">
        <v>8220</v>
      </c>
      <c r="H2916" s="8">
        <v>1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t="s">
        <v>8321</v>
      </c>
      <c r="R2916" s="15" t="s">
        <v>8322</v>
      </c>
      <c r="S2916" s="15">
        <v>42077.865671296298</v>
      </c>
      <c r="T2916" s="16">
        <f t="shared" si="45"/>
        <v>42017.907337962963</v>
      </c>
    </row>
    <row r="2917" spans="1:20" ht="15" customHeight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9">
        <v>0.61099999999999999</v>
      </c>
      <c r="G2917" t="s">
        <v>8220</v>
      </c>
      <c r="H2917" s="8">
        <v>203.66666666666666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t="s">
        <v>8321</v>
      </c>
      <c r="R2917" s="15" t="s">
        <v>8322</v>
      </c>
      <c r="S2917" s="15">
        <v>42445.356365740736</v>
      </c>
      <c r="T2917" s="16">
        <f t="shared" si="45"/>
        <v>42415.398032407407</v>
      </c>
    </row>
    <row r="2918" spans="1:20" ht="15" customHeight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9">
        <v>7.8378378378378383E-2</v>
      </c>
      <c r="G2918" t="s">
        <v>8220</v>
      </c>
      <c r="H2918" s="8">
        <v>20.714285714285715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t="s">
        <v>8321</v>
      </c>
      <c r="R2918" s="15" t="s">
        <v>8322</v>
      </c>
      <c r="S2918" s="15">
        <v>41778.476724537039</v>
      </c>
      <c r="T2918" s="16">
        <f t="shared" si="45"/>
        <v>41755.476724537039</v>
      </c>
    </row>
    <row r="2919" spans="1:20" ht="15" customHeight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9">
        <v>0.2185</v>
      </c>
      <c r="G2919" t="s">
        <v>8220</v>
      </c>
      <c r="H2919" s="8">
        <v>48.555555555555557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t="s">
        <v>8321</v>
      </c>
      <c r="R2919" s="15" t="s">
        <v>8322</v>
      </c>
      <c r="S2919" s="15">
        <v>42263.234340277777</v>
      </c>
      <c r="T2919" s="16">
        <f t="shared" si="45"/>
        <v>42245.234340277777</v>
      </c>
    </row>
    <row r="2920" spans="1:20" ht="15" customHeight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9">
        <v>0.27239999999999998</v>
      </c>
      <c r="G2920" t="s">
        <v>8220</v>
      </c>
      <c r="H2920" s="8">
        <v>68.099999999999994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t="s">
        <v>8321</v>
      </c>
      <c r="R2920" s="15" t="s">
        <v>8322</v>
      </c>
      <c r="S2920" s="15">
        <v>42306.629710648151</v>
      </c>
      <c r="T2920" s="16">
        <f t="shared" si="45"/>
        <v>42278.629710648151</v>
      </c>
    </row>
    <row r="2921" spans="1:20" ht="15" customHeight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9">
        <v>8.5000000000000006E-2</v>
      </c>
      <c r="G2921" t="s">
        <v>8220</v>
      </c>
      <c r="H2921" s="8">
        <v>8.5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t="s">
        <v>8321</v>
      </c>
      <c r="R2921" s="15" t="s">
        <v>8322</v>
      </c>
      <c r="S2921" s="15">
        <v>41856.61954861111</v>
      </c>
      <c r="T2921" s="16">
        <f t="shared" si="45"/>
        <v>41826.61954861111</v>
      </c>
    </row>
    <row r="2922" spans="1:20" ht="15" customHeight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9">
        <v>0.26840000000000003</v>
      </c>
      <c r="G2922" t="s">
        <v>8220</v>
      </c>
      <c r="H2922" s="8">
        <v>51.615384615384613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t="s">
        <v>8321</v>
      </c>
      <c r="R2922" s="15" t="s">
        <v>8322</v>
      </c>
      <c r="S2922" s="15">
        <v>42088.750810185185</v>
      </c>
      <c r="T2922" s="16">
        <f t="shared" si="45"/>
        <v>42058.792476851857</v>
      </c>
    </row>
    <row r="2923" spans="1:20" ht="15" customHeight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v>1.29</v>
      </c>
      <c r="G2923" t="s">
        <v>8218</v>
      </c>
      <c r="H2923" s="8">
        <v>43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t="s">
        <v>8321</v>
      </c>
      <c r="R2923" s="15" t="s">
        <v>8363</v>
      </c>
      <c r="S2923" s="15">
        <v>41907.886620370373</v>
      </c>
      <c r="T2923" s="16">
        <f t="shared" si="45"/>
        <v>41877.886620370373</v>
      </c>
    </row>
    <row r="2924" spans="1:20" ht="15" customHeight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9">
        <v>1</v>
      </c>
      <c r="G2924" t="s">
        <v>8218</v>
      </c>
      <c r="H2924" s="8">
        <v>83.333333333333329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t="s">
        <v>8321</v>
      </c>
      <c r="R2924" s="15" t="s">
        <v>8363</v>
      </c>
      <c r="S2924" s="15">
        <v>42142.874155092592</v>
      </c>
      <c r="T2924" s="16">
        <f t="shared" si="45"/>
        <v>42097.874155092592</v>
      </c>
    </row>
    <row r="2925" spans="1:20" ht="15" customHeight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v>1</v>
      </c>
      <c r="G2925" t="s">
        <v>8218</v>
      </c>
      <c r="H2925" s="8">
        <v>30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t="s">
        <v>8321</v>
      </c>
      <c r="R2925" s="15" t="s">
        <v>8363</v>
      </c>
      <c r="S2925" s="15">
        <v>42028.125</v>
      </c>
      <c r="T2925" s="16">
        <f t="shared" si="45"/>
        <v>42013.15253472222</v>
      </c>
    </row>
    <row r="2926" spans="1:20" ht="15" customHeight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v>1.032</v>
      </c>
      <c r="G2926" t="s">
        <v>8218</v>
      </c>
      <c r="H2926" s="8">
        <v>175.51020408163265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t="s">
        <v>8321</v>
      </c>
      <c r="R2926" s="15" t="s">
        <v>8363</v>
      </c>
      <c r="S2926" s="15">
        <v>42133.165972222225</v>
      </c>
      <c r="T2926" s="16">
        <f t="shared" si="45"/>
        <v>42103.556828703702</v>
      </c>
    </row>
    <row r="2927" spans="1:20" ht="15" customHeight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v>1.0244597777777777</v>
      </c>
      <c r="G2927" t="s">
        <v>8218</v>
      </c>
      <c r="H2927" s="8">
        <v>231.66175879396985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t="s">
        <v>8321</v>
      </c>
      <c r="R2927" s="15" t="s">
        <v>8363</v>
      </c>
      <c r="S2927" s="15">
        <v>41893.584120370368</v>
      </c>
      <c r="T2927" s="16">
        <f t="shared" si="45"/>
        <v>41863.584120370368</v>
      </c>
    </row>
    <row r="2928" spans="1:20" ht="15" customHeight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v>1.25</v>
      </c>
      <c r="G2928" t="s">
        <v>8218</v>
      </c>
      <c r="H2928" s="8">
        <v>75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t="s">
        <v>8321</v>
      </c>
      <c r="R2928" s="15" t="s">
        <v>8363</v>
      </c>
      <c r="S2928" s="15">
        <v>42058.765960648147</v>
      </c>
      <c r="T2928" s="16">
        <f t="shared" si="45"/>
        <v>42044.765960648147</v>
      </c>
    </row>
    <row r="2929" spans="1:20" ht="15" customHeight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v>1.3083333333333333</v>
      </c>
      <c r="G2929" t="s">
        <v>8218</v>
      </c>
      <c r="H2929" s="8">
        <v>112.14285714285714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t="s">
        <v>8321</v>
      </c>
      <c r="R2929" s="15" t="s">
        <v>8363</v>
      </c>
      <c r="S2929" s="15">
        <v>41835.208333333336</v>
      </c>
      <c r="T2929" s="16">
        <f t="shared" si="45"/>
        <v>41806.669317129628</v>
      </c>
    </row>
    <row r="2930" spans="1:20" ht="15" customHeight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v>1</v>
      </c>
      <c r="G2930" t="s">
        <v>8218</v>
      </c>
      <c r="H2930" s="8">
        <v>41.666666666666664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t="s">
        <v>8321</v>
      </c>
      <c r="R2930" s="15" t="s">
        <v>8363</v>
      </c>
      <c r="S2930" s="15">
        <v>42433.998217592598</v>
      </c>
      <c r="T2930" s="16">
        <f t="shared" si="45"/>
        <v>42403.998217592598</v>
      </c>
    </row>
    <row r="2931" spans="1:20" ht="15" customHeight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v>1.02069375</v>
      </c>
      <c r="G2931" t="s">
        <v>8218</v>
      </c>
      <c r="H2931" s="8">
        <v>255.17343750000001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t="s">
        <v>8321</v>
      </c>
      <c r="R2931" s="15" t="s">
        <v>8363</v>
      </c>
      <c r="S2931" s="15">
        <v>41784.564328703702</v>
      </c>
      <c r="T2931" s="16">
        <f t="shared" si="45"/>
        <v>41754.564328703702</v>
      </c>
    </row>
    <row r="2932" spans="1:20" ht="15" customHeight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9">
        <v>1.0092000000000001</v>
      </c>
      <c r="G2932" t="s">
        <v>8218</v>
      </c>
      <c r="H2932" s="8">
        <v>162.7741935483871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t="s">
        <v>8321</v>
      </c>
      <c r="R2932" s="15" t="s">
        <v>8363</v>
      </c>
      <c r="S2932" s="15">
        <v>42131.584074074075</v>
      </c>
      <c r="T2932" s="16">
        <f t="shared" si="45"/>
        <v>42101.584074074075</v>
      </c>
    </row>
    <row r="2933" spans="1:20" ht="15" customHeight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v>1.06</v>
      </c>
      <c r="G2933" t="s">
        <v>8218</v>
      </c>
      <c r="H2933" s="8">
        <v>88.333333333333329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t="s">
        <v>8321</v>
      </c>
      <c r="R2933" s="15" t="s">
        <v>8363</v>
      </c>
      <c r="S2933" s="15">
        <v>41897.255555555559</v>
      </c>
      <c r="T2933" s="16">
        <f t="shared" si="45"/>
        <v>41872.291238425925</v>
      </c>
    </row>
    <row r="2934" spans="1:20" ht="15" customHeight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v>1.0509677419354839</v>
      </c>
      <c r="G2934" t="s">
        <v>8218</v>
      </c>
      <c r="H2934" s="8">
        <v>85.736842105263165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t="s">
        <v>8321</v>
      </c>
      <c r="R2934" s="15" t="s">
        <v>8363</v>
      </c>
      <c r="S2934" s="15">
        <v>42056.458333333328</v>
      </c>
      <c r="T2934" s="16">
        <f t="shared" si="45"/>
        <v>42025.164780092593</v>
      </c>
    </row>
    <row r="2935" spans="1:20" ht="15" customHeight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v>1.0276000000000001</v>
      </c>
      <c r="G2935" t="s">
        <v>8218</v>
      </c>
      <c r="H2935" s="8">
        <v>47.574074074074076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t="s">
        <v>8321</v>
      </c>
      <c r="R2935" s="15" t="s">
        <v>8363</v>
      </c>
      <c r="S2935" s="15">
        <v>42525.956631944442</v>
      </c>
      <c r="T2935" s="16">
        <f t="shared" si="45"/>
        <v>42495.956631944442</v>
      </c>
    </row>
    <row r="2936" spans="1:20" ht="15" customHeight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v>1.08</v>
      </c>
      <c r="G2936" t="s">
        <v>8218</v>
      </c>
      <c r="H2936" s="8">
        <v>72.972972972972968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t="s">
        <v>8321</v>
      </c>
      <c r="R2936" s="15" t="s">
        <v>8363</v>
      </c>
      <c r="S2936" s="15">
        <v>41805.636157407411</v>
      </c>
      <c r="T2936" s="16">
        <f t="shared" si="45"/>
        <v>41775.636157407411</v>
      </c>
    </row>
    <row r="2937" spans="1:20" ht="15" customHeight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v>1.0088571428571429</v>
      </c>
      <c r="G2937" t="s">
        <v>8218</v>
      </c>
      <c r="H2937" s="8">
        <v>90.538461538461533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t="s">
        <v>8321</v>
      </c>
      <c r="R2937" s="15" t="s">
        <v>8363</v>
      </c>
      <c r="S2937" s="15">
        <v>42611.708333333328</v>
      </c>
      <c r="T2937" s="16">
        <f t="shared" si="45"/>
        <v>42553.583425925928</v>
      </c>
    </row>
    <row r="2938" spans="1:20" ht="15" customHeight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v>1.28</v>
      </c>
      <c r="G2938" t="s">
        <v>8218</v>
      </c>
      <c r="H2938" s="8">
        <v>37.647058823529413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t="s">
        <v>8321</v>
      </c>
      <c r="R2938" s="15" t="s">
        <v>8363</v>
      </c>
      <c r="S2938" s="15">
        <v>41925.207638888889</v>
      </c>
      <c r="T2938" s="16">
        <f t="shared" si="45"/>
        <v>41912.650729166664</v>
      </c>
    </row>
    <row r="2939" spans="1:20" ht="15" customHeight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9">
        <v>1.3333333333333333</v>
      </c>
      <c r="G2939" t="s">
        <v>8218</v>
      </c>
      <c r="H2939" s="8">
        <v>36.363636363636367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t="s">
        <v>8321</v>
      </c>
      <c r="R2939" s="15" t="s">
        <v>8363</v>
      </c>
      <c r="S2939" s="15">
        <v>41833.457326388889</v>
      </c>
      <c r="T2939" s="16">
        <f t="shared" si="45"/>
        <v>41803.457326388889</v>
      </c>
    </row>
    <row r="2940" spans="1:20" ht="15" customHeight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v>1.0137499999999999</v>
      </c>
      <c r="G2940" t="s">
        <v>8218</v>
      </c>
      <c r="H2940" s="8">
        <v>126.71875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t="s">
        <v>8321</v>
      </c>
      <c r="R2940" s="15" t="s">
        <v>8363</v>
      </c>
      <c r="S2940" s="15">
        <v>42034.703865740739</v>
      </c>
      <c r="T2940" s="16">
        <f t="shared" si="45"/>
        <v>42004.703865740739</v>
      </c>
    </row>
    <row r="2941" spans="1:20" ht="15" customHeight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v>1.0287500000000001</v>
      </c>
      <c r="G2941" t="s">
        <v>8218</v>
      </c>
      <c r="H2941" s="8">
        <v>329.2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t="s">
        <v>8321</v>
      </c>
      <c r="R2941" s="15" t="s">
        <v>8363</v>
      </c>
      <c r="S2941" s="15">
        <v>41879.041666666664</v>
      </c>
      <c r="T2941" s="16">
        <f t="shared" si="45"/>
        <v>41845.809166666666</v>
      </c>
    </row>
    <row r="2942" spans="1:20" ht="15" customHeight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v>1.0724</v>
      </c>
      <c r="G2942" t="s">
        <v>8218</v>
      </c>
      <c r="H2942" s="8">
        <v>81.242424242424249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t="s">
        <v>8321</v>
      </c>
      <c r="R2942" s="15" t="s">
        <v>8363</v>
      </c>
      <c r="S2942" s="15">
        <v>42022.773356481484</v>
      </c>
      <c r="T2942" s="16">
        <f t="shared" si="45"/>
        <v>41982.773356481484</v>
      </c>
    </row>
    <row r="2943" spans="1:20" ht="15" customHeight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v>4.0000000000000003E-5</v>
      </c>
      <c r="G2943" t="s">
        <v>8220</v>
      </c>
      <c r="H2943" s="8">
        <v>1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t="s">
        <v>8321</v>
      </c>
      <c r="R2943" s="15" t="s">
        <v>8361</v>
      </c>
      <c r="S2943" s="15">
        <v>42064.960127314815</v>
      </c>
      <c r="T2943" s="16">
        <f t="shared" si="45"/>
        <v>42034.960127314815</v>
      </c>
    </row>
    <row r="2944" spans="1:20" ht="15" customHeight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v>0.20424999999999999</v>
      </c>
      <c r="G2944" t="s">
        <v>8220</v>
      </c>
      <c r="H2944" s="8">
        <v>202.22772277227722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t="s">
        <v>8321</v>
      </c>
      <c r="R2944" s="15" t="s">
        <v>8361</v>
      </c>
      <c r="S2944" s="15">
        <v>42354.845833333333</v>
      </c>
      <c r="T2944" s="16">
        <f t="shared" si="45"/>
        <v>42334.803923611107</v>
      </c>
    </row>
    <row r="2945" spans="1:20" ht="15" customHeight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v>0</v>
      </c>
      <c r="G2945" t="s">
        <v>8220</v>
      </c>
      <c r="H2945" s="8" t="e">
        <v>#DIV/0!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t="s">
        <v>8321</v>
      </c>
      <c r="R2945" s="15" t="s">
        <v>8361</v>
      </c>
      <c r="S2945" s="15">
        <v>42107.129398148143</v>
      </c>
      <c r="T2945" s="16">
        <f t="shared" si="45"/>
        <v>42077.129398148143</v>
      </c>
    </row>
    <row r="2946" spans="1:20" ht="15" customHeight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v>0.01</v>
      </c>
      <c r="G2946" t="s">
        <v>8220</v>
      </c>
      <c r="H2946" s="8">
        <v>100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t="s">
        <v>8321</v>
      </c>
      <c r="R2946" s="15" t="s">
        <v>8361</v>
      </c>
      <c r="S2946" s="15">
        <v>42162.9143287037</v>
      </c>
      <c r="T2946" s="16">
        <f t="shared" si="45"/>
        <v>42132.9143287037</v>
      </c>
    </row>
    <row r="2947" spans="1:20" ht="15" customHeight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v>0</v>
      </c>
      <c r="G2947" t="s">
        <v>8220</v>
      </c>
      <c r="H2947" s="8" t="e">
        <v>#DIV/0!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t="s">
        <v>8321</v>
      </c>
      <c r="R2947" s="15" t="s">
        <v>8361</v>
      </c>
      <c r="S2947" s="15">
        <v>42148.139583333337</v>
      </c>
      <c r="T2947" s="16">
        <f t="shared" ref="T2947:T3010" si="46">(((L2947/60)/60)/24)+DATE(1970,1,1)</f>
        <v>42118.139583333337</v>
      </c>
    </row>
    <row r="2948" spans="1:20" ht="15" customHeight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v>1E-3</v>
      </c>
      <c r="G2948" t="s">
        <v>8220</v>
      </c>
      <c r="H2948" s="8">
        <v>1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t="s">
        <v>8321</v>
      </c>
      <c r="R2948" s="15" t="s">
        <v>8361</v>
      </c>
      <c r="S2948" s="15">
        <v>42597.531157407408</v>
      </c>
      <c r="T2948" s="16">
        <f t="shared" si="46"/>
        <v>42567.531157407408</v>
      </c>
    </row>
    <row r="2949" spans="1:20" ht="15" customHeight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v>4.2880000000000001E-2</v>
      </c>
      <c r="G2949" t="s">
        <v>8220</v>
      </c>
      <c r="H2949" s="8">
        <v>82.461538461538467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t="s">
        <v>8321</v>
      </c>
      <c r="R2949" s="15" t="s">
        <v>8361</v>
      </c>
      <c r="S2949" s="15">
        <v>42698.715972222228</v>
      </c>
      <c r="T2949" s="16">
        <f t="shared" si="46"/>
        <v>42649.562118055561</v>
      </c>
    </row>
    <row r="2950" spans="1:20" ht="15" customHeight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v>4.8000000000000001E-5</v>
      </c>
      <c r="G2950" t="s">
        <v>8220</v>
      </c>
      <c r="H2950" s="8">
        <v>2.6666666666666665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t="s">
        <v>8321</v>
      </c>
      <c r="R2950" s="15" t="s">
        <v>8361</v>
      </c>
      <c r="S2950" s="15">
        <v>42157.649224537032</v>
      </c>
      <c r="T2950" s="16">
        <f t="shared" si="46"/>
        <v>42097.649224537032</v>
      </c>
    </row>
    <row r="2951" spans="1:20" ht="15" customHeight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v>2.5000000000000001E-2</v>
      </c>
      <c r="G2951" t="s">
        <v>8220</v>
      </c>
      <c r="H2951" s="8">
        <v>12.5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t="s">
        <v>8321</v>
      </c>
      <c r="R2951" s="15" t="s">
        <v>8361</v>
      </c>
      <c r="S2951" s="15">
        <v>42327.864780092597</v>
      </c>
      <c r="T2951" s="16">
        <f t="shared" si="46"/>
        <v>42297.823113425926</v>
      </c>
    </row>
    <row r="2952" spans="1:20" ht="15" customHeight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v>0</v>
      </c>
      <c r="G2952" t="s">
        <v>8220</v>
      </c>
      <c r="H2952" s="8" t="e">
        <v>#DIV/0!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t="s">
        <v>8321</v>
      </c>
      <c r="R2952" s="15" t="s">
        <v>8361</v>
      </c>
      <c r="S2952" s="15">
        <v>42392.36518518519</v>
      </c>
      <c r="T2952" s="16">
        <f t="shared" si="46"/>
        <v>42362.36518518519</v>
      </c>
    </row>
    <row r="2953" spans="1:20" ht="15" customHeight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v>2.1919999999999999E-2</v>
      </c>
      <c r="G2953" t="s">
        <v>8219</v>
      </c>
      <c r="H2953" s="8">
        <v>18.896551724137932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t="s">
        <v>8321</v>
      </c>
      <c r="R2953" s="15" t="s">
        <v>8361</v>
      </c>
      <c r="S2953" s="15">
        <v>41917.802928240737</v>
      </c>
      <c r="T2953" s="16">
        <f t="shared" si="46"/>
        <v>41872.802928240737</v>
      </c>
    </row>
    <row r="2954" spans="1:20" ht="15" customHeight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v>8.0250000000000002E-2</v>
      </c>
      <c r="G2954" t="s">
        <v>8219</v>
      </c>
      <c r="H2954" s="8">
        <v>200.625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t="s">
        <v>8321</v>
      </c>
      <c r="R2954" s="15" t="s">
        <v>8361</v>
      </c>
      <c r="S2954" s="15">
        <v>42660.166666666672</v>
      </c>
      <c r="T2954" s="16">
        <f t="shared" si="46"/>
        <v>42628.690266203703</v>
      </c>
    </row>
    <row r="2955" spans="1:20" ht="15" customHeight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v>1.5125E-3</v>
      </c>
      <c r="G2955" t="s">
        <v>8219</v>
      </c>
      <c r="H2955" s="8">
        <v>201.66666666666666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t="s">
        <v>8321</v>
      </c>
      <c r="R2955" s="15" t="s">
        <v>8361</v>
      </c>
      <c r="S2955" s="15">
        <v>42285.791909722218</v>
      </c>
      <c r="T2955" s="16">
        <f t="shared" si="46"/>
        <v>42255.791909722218</v>
      </c>
    </row>
    <row r="2956" spans="1:20" ht="15" customHeight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v>0</v>
      </c>
      <c r="G2956" t="s">
        <v>8219</v>
      </c>
      <c r="H2956" s="8" t="e">
        <v>#DIV/0!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t="s">
        <v>8321</v>
      </c>
      <c r="R2956" s="15" t="s">
        <v>8361</v>
      </c>
      <c r="S2956" s="15">
        <v>42810.541701388895</v>
      </c>
      <c r="T2956" s="16">
        <f t="shared" si="46"/>
        <v>42790.583368055552</v>
      </c>
    </row>
    <row r="2957" spans="1:20" ht="15" customHeight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v>0.59583333333333333</v>
      </c>
      <c r="G2957" t="s">
        <v>8219</v>
      </c>
      <c r="H2957" s="8">
        <v>65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t="s">
        <v>8321</v>
      </c>
      <c r="R2957" s="15" t="s">
        <v>8361</v>
      </c>
      <c r="S2957" s="15">
        <v>42171.741307870368</v>
      </c>
      <c r="T2957" s="16">
        <f t="shared" si="46"/>
        <v>42141.741307870368</v>
      </c>
    </row>
    <row r="2958" spans="1:20" ht="15" customHeight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v>0.16734177215189874</v>
      </c>
      <c r="G2958" t="s">
        <v>8219</v>
      </c>
      <c r="H2958" s="8">
        <v>66.099999999999994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t="s">
        <v>8321</v>
      </c>
      <c r="R2958" s="15" t="s">
        <v>8361</v>
      </c>
      <c r="S2958" s="15">
        <v>42494.958912037036</v>
      </c>
      <c r="T2958" s="16">
        <f t="shared" si="46"/>
        <v>42464.958912037036</v>
      </c>
    </row>
    <row r="2959" spans="1:20" ht="15" customHeight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v>1.8666666666666668E-2</v>
      </c>
      <c r="G2959" t="s">
        <v>8219</v>
      </c>
      <c r="H2959" s="8">
        <v>93.333333333333329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t="s">
        <v>8321</v>
      </c>
      <c r="R2959" s="15" t="s">
        <v>8361</v>
      </c>
      <c r="S2959" s="15">
        <v>42090.969583333332</v>
      </c>
      <c r="T2959" s="16">
        <f t="shared" si="46"/>
        <v>42031.011249999996</v>
      </c>
    </row>
    <row r="2960" spans="1:20" ht="15" customHeight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v>0</v>
      </c>
      <c r="G2960" t="s">
        <v>8219</v>
      </c>
      <c r="H2960" s="8" t="e">
        <v>#DIV/0!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t="s">
        <v>8321</v>
      </c>
      <c r="R2960" s="15" t="s">
        <v>8361</v>
      </c>
      <c r="S2960" s="15">
        <v>42498.73746527778</v>
      </c>
      <c r="T2960" s="16">
        <f t="shared" si="46"/>
        <v>42438.779131944444</v>
      </c>
    </row>
    <row r="2961" spans="1:20" ht="15" customHeight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v>0</v>
      </c>
      <c r="G2961" t="s">
        <v>8219</v>
      </c>
      <c r="H2961" s="8" t="e">
        <v>#DIV/0!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t="s">
        <v>8321</v>
      </c>
      <c r="R2961" s="15" t="s">
        <v>8361</v>
      </c>
      <c r="S2961" s="15">
        <v>42528.008391203708</v>
      </c>
      <c r="T2961" s="16">
        <f t="shared" si="46"/>
        <v>42498.008391203708</v>
      </c>
    </row>
    <row r="2962" spans="1:20" ht="15" customHeight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v>0</v>
      </c>
      <c r="G2962" t="s">
        <v>8219</v>
      </c>
      <c r="H2962" s="8" t="e">
        <v>#DIV/0!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t="s">
        <v>8321</v>
      </c>
      <c r="R2962" s="15" t="s">
        <v>8361</v>
      </c>
      <c r="S2962" s="15">
        <v>41893.757210648146</v>
      </c>
      <c r="T2962" s="16">
        <f t="shared" si="46"/>
        <v>41863.757210648146</v>
      </c>
    </row>
    <row r="2963" spans="1:20" ht="15" customHeight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9">
        <v>1.0962000000000001</v>
      </c>
      <c r="G2963" t="s">
        <v>8218</v>
      </c>
      <c r="H2963" s="8">
        <v>50.75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t="s">
        <v>8321</v>
      </c>
      <c r="R2963" s="15" t="s">
        <v>8322</v>
      </c>
      <c r="S2963" s="15">
        <v>42089.166666666672</v>
      </c>
      <c r="T2963" s="16">
        <f t="shared" si="46"/>
        <v>42061.212488425925</v>
      </c>
    </row>
    <row r="2964" spans="1:20" ht="15" customHeight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9">
        <v>1.218</v>
      </c>
      <c r="G2964" t="s">
        <v>8218</v>
      </c>
      <c r="H2964" s="8">
        <v>60.9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t="s">
        <v>8321</v>
      </c>
      <c r="R2964" s="15" t="s">
        <v>8322</v>
      </c>
      <c r="S2964" s="15">
        <v>42064.290972222225</v>
      </c>
      <c r="T2964" s="16">
        <f t="shared" si="46"/>
        <v>42036.24428240741</v>
      </c>
    </row>
    <row r="2965" spans="1:20" ht="15" customHeight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9">
        <v>1.0685</v>
      </c>
      <c r="G2965" t="s">
        <v>8218</v>
      </c>
      <c r="H2965" s="8">
        <v>109.03061224489795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t="s">
        <v>8321</v>
      </c>
      <c r="R2965" s="15" t="s">
        <v>8322</v>
      </c>
      <c r="S2965" s="15">
        <v>42187.470185185186</v>
      </c>
      <c r="T2965" s="16">
        <f t="shared" si="46"/>
        <v>42157.470185185186</v>
      </c>
    </row>
    <row r="2966" spans="1:20" ht="15" customHeight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9">
        <v>1.0071379999999999</v>
      </c>
      <c r="G2966" t="s">
        <v>8218</v>
      </c>
      <c r="H2966" s="8">
        <v>25.692295918367346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t="s">
        <v>8321</v>
      </c>
      <c r="R2966" s="15" t="s">
        <v>8322</v>
      </c>
      <c r="S2966" s="15">
        <v>41857.897222222222</v>
      </c>
      <c r="T2966" s="16">
        <f t="shared" si="46"/>
        <v>41827.909942129627</v>
      </c>
    </row>
    <row r="2967" spans="1:20" ht="15" customHeight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9">
        <v>1.0900000000000001</v>
      </c>
      <c r="G2967" t="s">
        <v>8218</v>
      </c>
      <c r="H2967" s="8">
        <v>41.92307692307692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t="s">
        <v>8321</v>
      </c>
      <c r="R2967" s="15" t="s">
        <v>8322</v>
      </c>
      <c r="S2967" s="15">
        <v>42192.729548611111</v>
      </c>
      <c r="T2967" s="16">
        <f t="shared" si="46"/>
        <v>42162.729548611111</v>
      </c>
    </row>
    <row r="2968" spans="1:20" ht="15" customHeight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9">
        <v>1.1363000000000001</v>
      </c>
      <c r="G2968" t="s">
        <v>8218</v>
      </c>
      <c r="H2968" s="8">
        <v>88.7734375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t="s">
        <v>8321</v>
      </c>
      <c r="R2968" s="15" t="s">
        <v>8322</v>
      </c>
      <c r="S2968" s="15">
        <v>42263.738564814819</v>
      </c>
      <c r="T2968" s="16">
        <f t="shared" si="46"/>
        <v>42233.738564814819</v>
      </c>
    </row>
    <row r="2969" spans="1:20" ht="15" customHeight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9">
        <v>1.1392</v>
      </c>
      <c r="G2969" t="s">
        <v>8218</v>
      </c>
      <c r="H2969" s="8">
        <v>80.225352112676063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t="s">
        <v>8321</v>
      </c>
      <c r="R2969" s="15" t="s">
        <v>8322</v>
      </c>
      <c r="S2969" s="15">
        <v>42072.156157407408</v>
      </c>
      <c r="T2969" s="16">
        <f t="shared" si="46"/>
        <v>42042.197824074072</v>
      </c>
    </row>
    <row r="2970" spans="1:20" ht="15" customHeight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9">
        <v>1.06</v>
      </c>
      <c r="G2970" t="s">
        <v>8218</v>
      </c>
      <c r="H2970" s="8">
        <v>78.936170212765958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t="s">
        <v>8321</v>
      </c>
      <c r="R2970" s="15" t="s">
        <v>8322</v>
      </c>
      <c r="S2970" s="15">
        <v>42599.165972222225</v>
      </c>
      <c r="T2970" s="16">
        <f t="shared" si="46"/>
        <v>42585.523842592593</v>
      </c>
    </row>
    <row r="2971" spans="1:20" ht="15" customHeight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9">
        <v>1.625</v>
      </c>
      <c r="G2971" t="s">
        <v>8218</v>
      </c>
      <c r="H2971" s="8">
        <v>95.588235294117652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t="s">
        <v>8321</v>
      </c>
      <c r="R2971" s="15" t="s">
        <v>8322</v>
      </c>
      <c r="S2971" s="15">
        <v>42127.952083333337</v>
      </c>
      <c r="T2971" s="16">
        <f t="shared" si="46"/>
        <v>42097.786493055552</v>
      </c>
    </row>
    <row r="2972" spans="1:20" ht="15" customHeight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9">
        <v>1.06</v>
      </c>
      <c r="G2972" t="s">
        <v>8218</v>
      </c>
      <c r="H2972" s="8">
        <v>69.890109890109883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t="s">
        <v>8321</v>
      </c>
      <c r="R2972" s="15" t="s">
        <v>8322</v>
      </c>
      <c r="S2972" s="15">
        <v>41838.669571759259</v>
      </c>
      <c r="T2972" s="16">
        <f t="shared" si="46"/>
        <v>41808.669571759259</v>
      </c>
    </row>
    <row r="2973" spans="1:20" ht="15" customHeight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9">
        <v>1.0015624999999999</v>
      </c>
      <c r="G2973" t="s">
        <v>8218</v>
      </c>
      <c r="H2973" s="8">
        <v>74.534883720930239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t="s">
        <v>8321</v>
      </c>
      <c r="R2973" s="15" t="s">
        <v>8322</v>
      </c>
      <c r="S2973" s="15">
        <v>41882.658310185187</v>
      </c>
      <c r="T2973" s="16">
        <f t="shared" si="46"/>
        <v>41852.658310185187</v>
      </c>
    </row>
    <row r="2974" spans="1:20" ht="15" customHeight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9">
        <v>1.0535000000000001</v>
      </c>
      <c r="G2974" t="s">
        <v>8218</v>
      </c>
      <c r="H2974" s="8">
        <v>123.94117647058823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t="s">
        <v>8321</v>
      </c>
      <c r="R2974" s="15" t="s">
        <v>8322</v>
      </c>
      <c r="S2974" s="15">
        <v>42709.041666666672</v>
      </c>
      <c r="T2974" s="16">
        <f t="shared" si="46"/>
        <v>42694.110185185185</v>
      </c>
    </row>
    <row r="2975" spans="1:20" ht="15" customHeight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9">
        <v>1.748</v>
      </c>
      <c r="G2975" t="s">
        <v>8218</v>
      </c>
      <c r="H2975" s="8">
        <v>264.84848484848487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t="s">
        <v>8321</v>
      </c>
      <c r="R2975" s="15" t="s">
        <v>8322</v>
      </c>
      <c r="S2975" s="15">
        <v>42370.166666666672</v>
      </c>
      <c r="T2975" s="16">
        <f t="shared" si="46"/>
        <v>42341.818379629629</v>
      </c>
    </row>
    <row r="2976" spans="1:20" ht="15" customHeight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9">
        <v>1.02</v>
      </c>
      <c r="G2976" t="s">
        <v>8218</v>
      </c>
      <c r="H2976" s="8">
        <v>58.620689655172413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t="s">
        <v>8321</v>
      </c>
      <c r="R2976" s="15" t="s">
        <v>8322</v>
      </c>
      <c r="S2976" s="15">
        <v>41908.065972222219</v>
      </c>
      <c r="T2976" s="16">
        <f t="shared" si="46"/>
        <v>41880.061006944445</v>
      </c>
    </row>
    <row r="2977" spans="1:20" ht="15" customHeight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9">
        <v>1.00125</v>
      </c>
      <c r="G2977" t="s">
        <v>8218</v>
      </c>
      <c r="H2977" s="8">
        <v>70.884955752212392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t="s">
        <v>8321</v>
      </c>
      <c r="R2977" s="15" t="s">
        <v>8322</v>
      </c>
      <c r="S2977" s="15">
        <v>41970.125</v>
      </c>
      <c r="T2977" s="16">
        <f t="shared" si="46"/>
        <v>41941.683865740742</v>
      </c>
    </row>
    <row r="2978" spans="1:20" ht="15" customHeight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9">
        <v>1.7142857142857142</v>
      </c>
      <c r="G2978" t="s">
        <v>8218</v>
      </c>
      <c r="H2978" s="8">
        <v>8.5714285714285712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t="s">
        <v>8321</v>
      </c>
      <c r="R2978" s="15" t="s">
        <v>8322</v>
      </c>
      <c r="S2978" s="15">
        <v>42442.5</v>
      </c>
      <c r="T2978" s="16">
        <f t="shared" si="46"/>
        <v>42425.730671296296</v>
      </c>
    </row>
    <row r="2979" spans="1:20" ht="15" customHeight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9">
        <v>1.1356666666666666</v>
      </c>
      <c r="G2979" t="s">
        <v>8218</v>
      </c>
      <c r="H2979" s="8">
        <v>113.56666666666666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t="s">
        <v>8321</v>
      </c>
      <c r="R2979" s="15" t="s">
        <v>8322</v>
      </c>
      <c r="S2979" s="15">
        <v>42086.093055555553</v>
      </c>
      <c r="T2979" s="16">
        <f t="shared" si="46"/>
        <v>42026.88118055556</v>
      </c>
    </row>
    <row r="2980" spans="1:20" ht="15" customHeight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9">
        <v>1.2946666666666666</v>
      </c>
      <c r="G2980" t="s">
        <v>8218</v>
      </c>
      <c r="H2980" s="8">
        <v>60.6875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t="s">
        <v>8321</v>
      </c>
      <c r="R2980" s="15" t="s">
        <v>8322</v>
      </c>
      <c r="S2980" s="15">
        <v>41932.249305555553</v>
      </c>
      <c r="T2980" s="16">
        <f t="shared" si="46"/>
        <v>41922.640590277777</v>
      </c>
    </row>
    <row r="2981" spans="1:20" ht="15" customHeight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9">
        <v>1.014</v>
      </c>
      <c r="G2981" t="s">
        <v>8218</v>
      </c>
      <c r="H2981" s="8">
        <v>110.21739130434783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t="s">
        <v>8321</v>
      </c>
      <c r="R2981" s="15" t="s">
        <v>8322</v>
      </c>
      <c r="S2981" s="15">
        <v>42010.25</v>
      </c>
      <c r="T2981" s="16">
        <f t="shared" si="46"/>
        <v>41993.824340277773</v>
      </c>
    </row>
    <row r="2982" spans="1:20" ht="15" customHeight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9">
        <v>1.0916666666666666</v>
      </c>
      <c r="G2982" t="s">
        <v>8218</v>
      </c>
      <c r="H2982" s="8">
        <v>136.45833333333334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t="s">
        <v>8321</v>
      </c>
      <c r="R2982" s="15" t="s">
        <v>8322</v>
      </c>
      <c r="S2982" s="15">
        <v>42240.083333333328</v>
      </c>
      <c r="T2982" s="16">
        <f t="shared" si="46"/>
        <v>42219.915856481486</v>
      </c>
    </row>
    <row r="2983" spans="1:20" ht="15" customHeight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v>1.28925</v>
      </c>
      <c r="G2983" t="s">
        <v>8218</v>
      </c>
      <c r="H2983" s="8">
        <v>53.164948453608247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t="s">
        <v>8321</v>
      </c>
      <c r="R2983" s="15" t="s">
        <v>8361</v>
      </c>
      <c r="S2983" s="15">
        <v>42270.559675925921</v>
      </c>
      <c r="T2983" s="16">
        <f t="shared" si="46"/>
        <v>42225.559675925921</v>
      </c>
    </row>
    <row r="2984" spans="1:20" ht="15" customHeight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v>1.0206</v>
      </c>
      <c r="G2984" t="s">
        <v>8218</v>
      </c>
      <c r="H2984" s="8">
        <v>86.491525423728817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t="s">
        <v>8321</v>
      </c>
      <c r="R2984" s="15" t="s">
        <v>8361</v>
      </c>
      <c r="S2984" s="15">
        <v>42411.686840277776</v>
      </c>
      <c r="T2984" s="16">
        <f t="shared" si="46"/>
        <v>42381.686840277776</v>
      </c>
    </row>
    <row r="2985" spans="1:20" ht="15" customHeight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v>1.465395775862069</v>
      </c>
      <c r="G2985" t="s">
        <v>8218</v>
      </c>
      <c r="H2985" s="8">
        <v>155.23827397260274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t="s">
        <v>8321</v>
      </c>
      <c r="R2985" s="15" t="s">
        <v>8361</v>
      </c>
      <c r="S2985" s="15">
        <v>41954.674027777779</v>
      </c>
      <c r="T2985" s="16">
        <f t="shared" si="46"/>
        <v>41894.632361111115</v>
      </c>
    </row>
    <row r="2986" spans="1:20" ht="15" customHeight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v>1.00352</v>
      </c>
      <c r="G2986" t="s">
        <v>8218</v>
      </c>
      <c r="H2986" s="8">
        <v>115.08256880733946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t="s">
        <v>8321</v>
      </c>
      <c r="R2986" s="15" t="s">
        <v>8361</v>
      </c>
      <c r="S2986" s="15">
        <v>42606.278715277775</v>
      </c>
      <c r="T2986" s="16">
        <f t="shared" si="46"/>
        <v>42576.278715277775</v>
      </c>
    </row>
    <row r="2987" spans="1:20" ht="15" customHeight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v>1.2164999999999999</v>
      </c>
      <c r="G2987" t="s">
        <v>8218</v>
      </c>
      <c r="H2987" s="8">
        <v>109.5945945945946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t="s">
        <v>8321</v>
      </c>
      <c r="R2987" s="15" t="s">
        <v>8361</v>
      </c>
      <c r="S2987" s="15">
        <v>42674.166666666672</v>
      </c>
      <c r="T2987" s="16">
        <f t="shared" si="46"/>
        <v>42654.973703703698</v>
      </c>
    </row>
    <row r="2988" spans="1:20" ht="15" customHeight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v>1.0549999999999999</v>
      </c>
      <c r="G2988" t="s">
        <v>8218</v>
      </c>
      <c r="H2988" s="8">
        <v>45.214285714285715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t="s">
        <v>8321</v>
      </c>
      <c r="R2988" s="15" t="s">
        <v>8361</v>
      </c>
      <c r="S2988" s="15">
        <v>42491.458402777775</v>
      </c>
      <c r="T2988" s="16">
        <f t="shared" si="46"/>
        <v>42431.500069444446</v>
      </c>
    </row>
    <row r="2989" spans="1:20" ht="15" customHeight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v>1.1040080000000001</v>
      </c>
      <c r="G2989" t="s">
        <v>8218</v>
      </c>
      <c r="H2989" s="8">
        <v>104.15169811320754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t="s">
        <v>8321</v>
      </c>
      <c r="R2989" s="15" t="s">
        <v>8361</v>
      </c>
      <c r="S2989" s="15">
        <v>42656</v>
      </c>
      <c r="T2989" s="16">
        <f t="shared" si="46"/>
        <v>42627.307303240741</v>
      </c>
    </row>
    <row r="2990" spans="1:20" ht="15" customHeight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v>1</v>
      </c>
      <c r="G2990" t="s">
        <v>8218</v>
      </c>
      <c r="H2990" s="8">
        <v>35.714285714285715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t="s">
        <v>8321</v>
      </c>
      <c r="R2990" s="15" t="s">
        <v>8361</v>
      </c>
      <c r="S2990" s="15">
        <v>42541.362048611118</v>
      </c>
      <c r="T2990" s="16">
        <f t="shared" si="46"/>
        <v>42511.362048611118</v>
      </c>
    </row>
    <row r="2991" spans="1:20" ht="15" customHeight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v>1.76535</v>
      </c>
      <c r="G2991" t="s">
        <v>8218</v>
      </c>
      <c r="H2991" s="8">
        <v>96.997252747252745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t="s">
        <v>8321</v>
      </c>
      <c r="R2991" s="15" t="s">
        <v>8361</v>
      </c>
      <c r="S2991" s="15">
        <v>42359.207638888889</v>
      </c>
      <c r="T2991" s="16">
        <f t="shared" si="46"/>
        <v>42337.02039351852</v>
      </c>
    </row>
    <row r="2992" spans="1:20" ht="15" customHeight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v>1</v>
      </c>
      <c r="G2992" t="s">
        <v>8218</v>
      </c>
      <c r="H2992" s="8">
        <v>370.37037037037038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t="s">
        <v>8321</v>
      </c>
      <c r="R2992" s="15" t="s">
        <v>8361</v>
      </c>
      <c r="S2992" s="15">
        <v>42376.57430555555</v>
      </c>
      <c r="T2992" s="16">
        <f t="shared" si="46"/>
        <v>42341.57430555555</v>
      </c>
    </row>
    <row r="2993" spans="1:20" ht="15" customHeight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v>1.0329411764705883</v>
      </c>
      <c r="G2993" t="s">
        <v>8218</v>
      </c>
      <c r="H2993" s="8">
        <v>94.408602150537632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t="s">
        <v>8321</v>
      </c>
      <c r="R2993" s="15" t="s">
        <v>8361</v>
      </c>
      <c r="S2993" s="15">
        <v>42762.837152777778</v>
      </c>
      <c r="T2993" s="16">
        <f t="shared" si="46"/>
        <v>42740.837152777778</v>
      </c>
    </row>
    <row r="2994" spans="1:20" ht="15" customHeight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v>1.0449999999999999</v>
      </c>
      <c r="G2994" t="s">
        <v>8218</v>
      </c>
      <c r="H2994" s="8">
        <v>48.984375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t="s">
        <v>8321</v>
      </c>
      <c r="R2994" s="15" t="s">
        <v>8361</v>
      </c>
      <c r="S2994" s="15">
        <v>42652.767476851848</v>
      </c>
      <c r="T2994" s="16">
        <f t="shared" si="46"/>
        <v>42622.767476851848</v>
      </c>
    </row>
    <row r="2995" spans="1:20" ht="15" customHeight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v>1.0029999999999999</v>
      </c>
      <c r="G2995" t="s">
        <v>8218</v>
      </c>
      <c r="H2995" s="8">
        <v>45.590909090909093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t="s">
        <v>8321</v>
      </c>
      <c r="R2995" s="15" t="s">
        <v>8361</v>
      </c>
      <c r="S2995" s="15">
        <v>42420.838738425926</v>
      </c>
      <c r="T2995" s="16">
        <f t="shared" si="46"/>
        <v>42390.838738425926</v>
      </c>
    </row>
    <row r="2996" spans="1:20" ht="15" customHeight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v>4.577466666666667</v>
      </c>
      <c r="G2996" t="s">
        <v>8218</v>
      </c>
      <c r="H2996" s="8">
        <v>23.275254237288134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t="s">
        <v>8321</v>
      </c>
      <c r="R2996" s="15" t="s">
        <v>8361</v>
      </c>
      <c r="S2996" s="15">
        <v>41915.478842592594</v>
      </c>
      <c r="T2996" s="16">
        <f t="shared" si="46"/>
        <v>41885.478842592594</v>
      </c>
    </row>
    <row r="2997" spans="1:20" ht="15" customHeight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v>1.0496000000000001</v>
      </c>
      <c r="G2997" t="s">
        <v>8218</v>
      </c>
      <c r="H2997" s="8">
        <v>63.2289156626506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t="s">
        <v>8321</v>
      </c>
      <c r="R2997" s="15" t="s">
        <v>8361</v>
      </c>
      <c r="S2997" s="15">
        <v>42754.665173611109</v>
      </c>
      <c r="T2997" s="16">
        <f t="shared" si="46"/>
        <v>42724.665173611109</v>
      </c>
    </row>
    <row r="2998" spans="1:20" ht="15" customHeight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v>1.7194285714285715</v>
      </c>
      <c r="G2998" t="s">
        <v>8218</v>
      </c>
      <c r="H2998" s="8">
        <v>153.5204081632653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t="s">
        <v>8321</v>
      </c>
      <c r="R2998" s="15" t="s">
        <v>8361</v>
      </c>
      <c r="S2998" s="15">
        <v>42150.912500000006</v>
      </c>
      <c r="T2998" s="16">
        <f t="shared" si="46"/>
        <v>42090.912500000006</v>
      </c>
    </row>
    <row r="2999" spans="1:20" ht="15" customHeight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v>1.0373000000000001</v>
      </c>
      <c r="G2999" t="s">
        <v>8218</v>
      </c>
      <c r="H2999" s="8">
        <v>90.2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t="s">
        <v>8321</v>
      </c>
      <c r="R2999" s="15" t="s">
        <v>8361</v>
      </c>
      <c r="S2999" s="15">
        <v>42793.207638888889</v>
      </c>
      <c r="T2999" s="16">
        <f t="shared" si="46"/>
        <v>42775.733715277776</v>
      </c>
    </row>
    <row r="3000" spans="1:20" ht="15" customHeight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v>1.0302899999999999</v>
      </c>
      <c r="G3000" t="s">
        <v>8218</v>
      </c>
      <c r="H3000" s="8">
        <v>118.97113163972287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t="s">
        <v>8321</v>
      </c>
      <c r="R3000" s="15" t="s">
        <v>8361</v>
      </c>
      <c r="S3000" s="15">
        <v>41806.184027777781</v>
      </c>
      <c r="T3000" s="16">
        <f t="shared" si="46"/>
        <v>41778.193622685183</v>
      </c>
    </row>
    <row r="3001" spans="1:20" ht="15" customHeight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v>1.1888888888888889</v>
      </c>
      <c r="G3001" t="s">
        <v>8218</v>
      </c>
      <c r="H3001" s="8">
        <v>80.25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t="s">
        <v>8321</v>
      </c>
      <c r="R3001" s="15" t="s">
        <v>8361</v>
      </c>
      <c r="S3001" s="15">
        <v>42795.083333333328</v>
      </c>
      <c r="T3001" s="16">
        <f t="shared" si="46"/>
        <v>42780.740277777775</v>
      </c>
    </row>
    <row r="3002" spans="1:20" ht="15" customHeight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v>1</v>
      </c>
      <c r="G3002" t="s">
        <v>8218</v>
      </c>
      <c r="H3002" s="8">
        <v>62.5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t="s">
        <v>8321</v>
      </c>
      <c r="R3002" s="15" t="s">
        <v>8361</v>
      </c>
      <c r="S3002" s="15">
        <v>42766.75</v>
      </c>
      <c r="T3002" s="16">
        <f t="shared" si="46"/>
        <v>42752.827199074076</v>
      </c>
    </row>
    <row r="3003" spans="1:20" ht="15" customHeight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v>3.1869988910451896</v>
      </c>
      <c r="G3003" t="s">
        <v>8218</v>
      </c>
      <c r="H3003" s="8">
        <v>131.37719999999999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t="s">
        <v>8321</v>
      </c>
      <c r="R3003" s="15" t="s">
        <v>8361</v>
      </c>
      <c r="S3003" s="15">
        <v>42564.895625000005</v>
      </c>
      <c r="T3003" s="16">
        <f t="shared" si="46"/>
        <v>42534.895625000005</v>
      </c>
    </row>
    <row r="3004" spans="1:20" ht="15" customHeight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v>1.0850614285714286</v>
      </c>
      <c r="G3004" t="s">
        <v>8218</v>
      </c>
      <c r="H3004" s="8">
        <v>73.032980769230775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t="s">
        <v>8321</v>
      </c>
      <c r="R3004" s="15" t="s">
        <v>8361</v>
      </c>
      <c r="S3004" s="15">
        <v>41269.83625</v>
      </c>
      <c r="T3004" s="16">
        <f t="shared" si="46"/>
        <v>41239.83625</v>
      </c>
    </row>
    <row r="3005" spans="1:20" ht="15" customHeight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v>1.0116666666666667</v>
      </c>
      <c r="G3005" t="s">
        <v>8218</v>
      </c>
      <c r="H3005" s="8">
        <v>178.52941176470588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t="s">
        <v>8321</v>
      </c>
      <c r="R3005" s="15" t="s">
        <v>8361</v>
      </c>
      <c r="S3005" s="15">
        <v>42430.249305555553</v>
      </c>
      <c r="T3005" s="16">
        <f t="shared" si="46"/>
        <v>42398.849259259259</v>
      </c>
    </row>
    <row r="3006" spans="1:20" ht="15" customHeight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v>1.12815</v>
      </c>
      <c r="G3006" t="s">
        <v>8218</v>
      </c>
      <c r="H3006" s="8">
        <v>162.90974729241879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t="s">
        <v>8321</v>
      </c>
      <c r="R3006" s="15" t="s">
        <v>8361</v>
      </c>
      <c r="S3006" s="15">
        <v>41958.922731481478</v>
      </c>
      <c r="T3006" s="16">
        <f t="shared" si="46"/>
        <v>41928.881064814814</v>
      </c>
    </row>
    <row r="3007" spans="1:20" ht="15" customHeight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v>1.2049622641509434</v>
      </c>
      <c r="G3007" t="s">
        <v>8218</v>
      </c>
      <c r="H3007" s="8">
        <v>108.24237288135593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t="s">
        <v>8321</v>
      </c>
      <c r="R3007" s="15" t="s">
        <v>8361</v>
      </c>
      <c r="S3007" s="15">
        <v>41918.674826388888</v>
      </c>
      <c r="T3007" s="16">
        <f t="shared" si="46"/>
        <v>41888.674826388888</v>
      </c>
    </row>
    <row r="3008" spans="1:20" ht="15" customHeight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v>1.0774999999999999</v>
      </c>
      <c r="G3008" t="s">
        <v>8218</v>
      </c>
      <c r="H3008" s="8">
        <v>88.865979381443296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t="s">
        <v>8321</v>
      </c>
      <c r="R3008" s="15" t="s">
        <v>8361</v>
      </c>
      <c r="S3008" s="15">
        <v>41987.756840277783</v>
      </c>
      <c r="T3008" s="16">
        <f t="shared" si="46"/>
        <v>41957.756840277783</v>
      </c>
    </row>
    <row r="3009" spans="1:20" ht="15" customHeight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v>1.8</v>
      </c>
      <c r="G3009" t="s">
        <v>8218</v>
      </c>
      <c r="H3009" s="8">
        <v>54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t="s">
        <v>8321</v>
      </c>
      <c r="R3009" s="15" t="s">
        <v>8361</v>
      </c>
      <c r="S3009" s="15">
        <v>42119.216238425928</v>
      </c>
      <c r="T3009" s="16">
        <f t="shared" si="46"/>
        <v>42098.216238425928</v>
      </c>
    </row>
    <row r="3010" spans="1:20" ht="15" customHeight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v>1.0116666666666667</v>
      </c>
      <c r="G3010" t="s">
        <v>8218</v>
      </c>
      <c r="H3010" s="8">
        <v>116.73076923076923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t="s">
        <v>8321</v>
      </c>
      <c r="R3010" s="15" t="s">
        <v>8361</v>
      </c>
      <c r="S3010" s="15">
        <v>42390.212025462963</v>
      </c>
      <c r="T3010" s="16">
        <f t="shared" si="46"/>
        <v>42360.212025462963</v>
      </c>
    </row>
    <row r="3011" spans="1:20" ht="15" customHeight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v>1.19756</v>
      </c>
      <c r="G3011" t="s">
        <v>8218</v>
      </c>
      <c r="H3011" s="8">
        <v>233.8984375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t="s">
        <v>8321</v>
      </c>
      <c r="R3011" s="15" t="s">
        <v>8361</v>
      </c>
      <c r="S3011" s="15">
        <v>41969.611574074079</v>
      </c>
      <c r="T3011" s="16">
        <f t="shared" ref="T3011:T3074" si="47">(((L3011/60)/60)/24)+DATE(1970,1,1)</f>
        <v>41939.569907407407</v>
      </c>
    </row>
    <row r="3012" spans="1:20" ht="15" customHeight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v>1.58</v>
      </c>
      <c r="G3012" t="s">
        <v>8218</v>
      </c>
      <c r="H3012" s="8">
        <v>158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t="s">
        <v>8321</v>
      </c>
      <c r="R3012" s="15" t="s">
        <v>8361</v>
      </c>
      <c r="S3012" s="15">
        <v>42056.832395833335</v>
      </c>
      <c r="T3012" s="16">
        <f t="shared" si="47"/>
        <v>41996.832395833335</v>
      </c>
    </row>
    <row r="3013" spans="1:20" ht="15" customHeight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v>1.2366666666666666</v>
      </c>
      <c r="G3013" t="s">
        <v>8218</v>
      </c>
      <c r="H3013" s="8">
        <v>14.84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t="s">
        <v>8321</v>
      </c>
      <c r="R3013" s="15" t="s">
        <v>8361</v>
      </c>
      <c r="S3013" s="15">
        <v>42361.957638888889</v>
      </c>
      <c r="T3013" s="16">
        <f t="shared" si="47"/>
        <v>42334.468935185185</v>
      </c>
    </row>
    <row r="3014" spans="1:20" ht="15" customHeight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v>1.1712499999999999</v>
      </c>
      <c r="G3014" t="s">
        <v>8218</v>
      </c>
      <c r="H3014" s="8">
        <v>85.181818181818187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t="s">
        <v>8321</v>
      </c>
      <c r="R3014" s="15" t="s">
        <v>8361</v>
      </c>
      <c r="S3014" s="15">
        <v>42045.702893518523</v>
      </c>
      <c r="T3014" s="16">
        <f t="shared" si="47"/>
        <v>42024.702893518523</v>
      </c>
    </row>
    <row r="3015" spans="1:20" ht="15" customHeight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v>1.5696000000000001</v>
      </c>
      <c r="G3015" t="s">
        <v>8218</v>
      </c>
      <c r="H3015" s="8">
        <v>146.69158878504672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t="s">
        <v>8321</v>
      </c>
      <c r="R3015" s="15" t="s">
        <v>8361</v>
      </c>
      <c r="S3015" s="15">
        <v>42176.836215277777</v>
      </c>
      <c r="T3015" s="16">
        <f t="shared" si="47"/>
        <v>42146.836215277777</v>
      </c>
    </row>
    <row r="3016" spans="1:20" ht="15" customHeight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v>1.13104</v>
      </c>
      <c r="G3016" t="s">
        <v>8218</v>
      </c>
      <c r="H3016" s="8">
        <v>50.764811490125673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t="s">
        <v>8321</v>
      </c>
      <c r="R3016" s="15" t="s">
        <v>8361</v>
      </c>
      <c r="S3016" s="15">
        <v>41948.208333333336</v>
      </c>
      <c r="T3016" s="16">
        <f t="shared" si="47"/>
        <v>41920.123611111114</v>
      </c>
    </row>
    <row r="3017" spans="1:20" ht="15" customHeight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v>1.0317647058823529</v>
      </c>
      <c r="G3017" t="s">
        <v>8218</v>
      </c>
      <c r="H3017" s="8">
        <v>87.7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t="s">
        <v>8321</v>
      </c>
      <c r="R3017" s="15" t="s">
        <v>8361</v>
      </c>
      <c r="S3017" s="15">
        <v>41801.166666666664</v>
      </c>
      <c r="T3017" s="16">
        <f t="shared" si="47"/>
        <v>41785.72729166667</v>
      </c>
    </row>
    <row r="3018" spans="1:20" ht="15" customHeight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v>1.0261176470588236</v>
      </c>
      <c r="G3018" t="s">
        <v>8218</v>
      </c>
      <c r="H3018" s="8">
        <v>242.27777777777777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t="s">
        <v>8321</v>
      </c>
      <c r="R3018" s="15" t="s">
        <v>8361</v>
      </c>
      <c r="S3018" s="15">
        <v>41838.548055555555</v>
      </c>
      <c r="T3018" s="16">
        <f t="shared" si="47"/>
        <v>41778.548055555555</v>
      </c>
    </row>
    <row r="3019" spans="1:20" ht="15" customHeight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v>1.0584090909090909</v>
      </c>
      <c r="G3019" t="s">
        <v>8218</v>
      </c>
      <c r="H3019" s="8">
        <v>146.44654088050314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t="s">
        <v>8321</v>
      </c>
      <c r="R3019" s="15" t="s">
        <v>8361</v>
      </c>
      <c r="S3019" s="15">
        <v>41871.850034722222</v>
      </c>
      <c r="T3019" s="16">
        <f t="shared" si="47"/>
        <v>41841.850034722222</v>
      </c>
    </row>
    <row r="3020" spans="1:20" ht="15" customHeight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v>1.0071428571428571</v>
      </c>
      <c r="G3020" t="s">
        <v>8218</v>
      </c>
      <c r="H3020" s="8">
        <v>103.17073170731707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t="s">
        <v>8321</v>
      </c>
      <c r="R3020" s="15" t="s">
        <v>8361</v>
      </c>
      <c r="S3020" s="15">
        <v>42205.916666666672</v>
      </c>
      <c r="T3020" s="16">
        <f t="shared" si="47"/>
        <v>42163.29833333334</v>
      </c>
    </row>
    <row r="3021" spans="1:20" ht="15" customHeight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v>1.2123333333333333</v>
      </c>
      <c r="G3021" t="s">
        <v>8218</v>
      </c>
      <c r="H3021" s="8">
        <v>80.464601769911511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t="s">
        <v>8321</v>
      </c>
      <c r="R3021" s="15" t="s">
        <v>8361</v>
      </c>
      <c r="S3021" s="15">
        <v>41786.125</v>
      </c>
      <c r="T3021" s="16">
        <f t="shared" si="47"/>
        <v>41758.833564814813</v>
      </c>
    </row>
    <row r="3022" spans="1:20" ht="15" customHeight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v>1.0057142857142858</v>
      </c>
      <c r="G3022" t="s">
        <v>8218</v>
      </c>
      <c r="H3022" s="8">
        <v>234.66666666666666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t="s">
        <v>8321</v>
      </c>
      <c r="R3022" s="15" t="s">
        <v>8361</v>
      </c>
      <c r="S3022" s="15">
        <v>42230.846446759257</v>
      </c>
      <c r="T3022" s="16">
        <f t="shared" si="47"/>
        <v>42170.846446759257</v>
      </c>
    </row>
    <row r="3023" spans="1:20" ht="15" customHeight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v>1.1602222222222223</v>
      </c>
      <c r="G3023" t="s">
        <v>8218</v>
      </c>
      <c r="H3023" s="8">
        <v>50.689320388349515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t="s">
        <v>8321</v>
      </c>
      <c r="R3023" s="15" t="s">
        <v>8361</v>
      </c>
      <c r="S3023" s="15">
        <v>42696.249305555553</v>
      </c>
      <c r="T3023" s="16">
        <f t="shared" si="47"/>
        <v>42660.618854166663</v>
      </c>
    </row>
    <row r="3024" spans="1:20" ht="15" customHeight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v>1.0087999999999999</v>
      </c>
      <c r="G3024" t="s">
        <v>8218</v>
      </c>
      <c r="H3024" s="8">
        <v>162.70967741935485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t="s">
        <v>8321</v>
      </c>
      <c r="R3024" s="15" t="s">
        <v>8361</v>
      </c>
      <c r="S3024" s="15">
        <v>42609.95380787037</v>
      </c>
      <c r="T3024" s="16">
        <f t="shared" si="47"/>
        <v>42564.95380787037</v>
      </c>
    </row>
    <row r="3025" spans="1:20" ht="15" customHeight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v>1.03</v>
      </c>
      <c r="G3025" t="s">
        <v>8218</v>
      </c>
      <c r="H3025" s="8">
        <v>120.16666666666667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t="s">
        <v>8321</v>
      </c>
      <c r="R3025" s="15" t="s">
        <v>8361</v>
      </c>
      <c r="S3025" s="15">
        <v>42166.675763888896</v>
      </c>
      <c r="T3025" s="16">
        <f t="shared" si="47"/>
        <v>42121.675763888896</v>
      </c>
    </row>
    <row r="3026" spans="1:20" ht="15" customHeight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v>2.4641999999999999</v>
      </c>
      <c r="G3026" t="s">
        <v>8218</v>
      </c>
      <c r="H3026" s="8">
        <v>67.697802197802204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t="s">
        <v>8321</v>
      </c>
      <c r="R3026" s="15" t="s">
        <v>8361</v>
      </c>
      <c r="S3026" s="15">
        <v>41188.993923611109</v>
      </c>
      <c r="T3026" s="16">
        <f t="shared" si="47"/>
        <v>41158.993923611109</v>
      </c>
    </row>
    <row r="3027" spans="1:20" ht="15" customHeight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v>3.0219999999999998</v>
      </c>
      <c r="G3027" t="s">
        <v>8218</v>
      </c>
      <c r="H3027" s="8">
        <v>52.103448275862071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t="s">
        <v>8321</v>
      </c>
      <c r="R3027" s="15" t="s">
        <v>8361</v>
      </c>
      <c r="S3027" s="15">
        <v>41789.666666666664</v>
      </c>
      <c r="T3027" s="16">
        <f t="shared" si="47"/>
        <v>41761.509409722225</v>
      </c>
    </row>
    <row r="3028" spans="1:20" ht="15" customHeight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v>1.4333333333333333</v>
      </c>
      <c r="G3028" t="s">
        <v>8218</v>
      </c>
      <c r="H3028" s="8">
        <v>51.6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t="s">
        <v>8321</v>
      </c>
      <c r="R3028" s="15" t="s">
        <v>8361</v>
      </c>
      <c r="S3028" s="15">
        <v>42797.459398148145</v>
      </c>
      <c r="T3028" s="16">
        <f t="shared" si="47"/>
        <v>42783.459398148145</v>
      </c>
    </row>
    <row r="3029" spans="1:20" ht="15" customHeight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v>1.3144</v>
      </c>
      <c r="G3029" t="s">
        <v>8218</v>
      </c>
      <c r="H3029" s="8">
        <v>164.3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t="s">
        <v>8321</v>
      </c>
      <c r="R3029" s="15" t="s">
        <v>8361</v>
      </c>
      <c r="S3029" s="15">
        <v>42083.662627314814</v>
      </c>
      <c r="T3029" s="16">
        <f t="shared" si="47"/>
        <v>42053.704293981486</v>
      </c>
    </row>
    <row r="3030" spans="1:20" ht="15" customHeight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v>1.6801999999999999</v>
      </c>
      <c r="G3030" t="s">
        <v>8218</v>
      </c>
      <c r="H3030" s="8">
        <v>84.858585858585855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t="s">
        <v>8321</v>
      </c>
      <c r="R3030" s="15" t="s">
        <v>8361</v>
      </c>
      <c r="S3030" s="15">
        <v>42597.264178240745</v>
      </c>
      <c r="T3030" s="16">
        <f t="shared" si="47"/>
        <v>42567.264178240745</v>
      </c>
    </row>
    <row r="3031" spans="1:20" ht="15" customHeight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v>1.0967666666666667</v>
      </c>
      <c r="G3031" t="s">
        <v>8218</v>
      </c>
      <c r="H3031" s="8">
        <v>94.548850574712645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t="s">
        <v>8321</v>
      </c>
      <c r="R3031" s="15" t="s">
        <v>8361</v>
      </c>
      <c r="S3031" s="15">
        <v>41961.190972222219</v>
      </c>
      <c r="T3031" s="16">
        <f t="shared" si="47"/>
        <v>41932.708877314813</v>
      </c>
    </row>
    <row r="3032" spans="1:20" ht="15" customHeight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v>1.0668571428571429</v>
      </c>
      <c r="G3032" t="s">
        <v>8218</v>
      </c>
      <c r="H3032" s="8">
        <v>45.536585365853661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t="s">
        <v>8321</v>
      </c>
      <c r="R3032" s="15" t="s">
        <v>8361</v>
      </c>
      <c r="S3032" s="15">
        <v>42263.747349537036</v>
      </c>
      <c r="T3032" s="16">
        <f t="shared" si="47"/>
        <v>42233.747349537036</v>
      </c>
    </row>
    <row r="3033" spans="1:20" ht="15" customHeight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v>1</v>
      </c>
      <c r="G3033" t="s">
        <v>8218</v>
      </c>
      <c r="H3033" s="8">
        <v>51.724137931034484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t="s">
        <v>8321</v>
      </c>
      <c r="R3033" s="15" t="s">
        <v>8361</v>
      </c>
      <c r="S3033" s="15">
        <v>42657.882488425923</v>
      </c>
      <c r="T3033" s="16">
        <f t="shared" si="47"/>
        <v>42597.882488425923</v>
      </c>
    </row>
    <row r="3034" spans="1:20" ht="15" customHeight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v>1.272</v>
      </c>
      <c r="G3034" t="s">
        <v>8218</v>
      </c>
      <c r="H3034" s="8">
        <v>50.88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t="s">
        <v>8321</v>
      </c>
      <c r="R3034" s="15" t="s">
        <v>8361</v>
      </c>
      <c r="S3034" s="15">
        <v>42258.044664351852</v>
      </c>
      <c r="T3034" s="16">
        <f t="shared" si="47"/>
        <v>42228.044664351852</v>
      </c>
    </row>
    <row r="3035" spans="1:20" ht="15" customHeight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v>1.4653333333333334</v>
      </c>
      <c r="G3035" t="s">
        <v>8218</v>
      </c>
      <c r="H3035" s="8">
        <v>191.13043478260869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t="s">
        <v>8321</v>
      </c>
      <c r="R3035" s="15" t="s">
        <v>8361</v>
      </c>
      <c r="S3035" s="15">
        <v>42600.110243055555</v>
      </c>
      <c r="T3035" s="16">
        <f t="shared" si="47"/>
        <v>42570.110243055555</v>
      </c>
    </row>
    <row r="3036" spans="1:20" ht="15" customHeight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v>1.1253599999999999</v>
      </c>
      <c r="G3036" t="s">
        <v>8218</v>
      </c>
      <c r="H3036" s="8">
        <v>89.314285714285717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t="s">
        <v>8321</v>
      </c>
      <c r="R3036" s="15" t="s">
        <v>8361</v>
      </c>
      <c r="S3036" s="15">
        <v>42675.165972222225</v>
      </c>
      <c r="T3036" s="16">
        <f t="shared" si="47"/>
        <v>42644.535358796296</v>
      </c>
    </row>
    <row r="3037" spans="1:20" ht="15" customHeight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v>1.0878684000000001</v>
      </c>
      <c r="G3037" t="s">
        <v>8218</v>
      </c>
      <c r="H3037" s="8">
        <v>88.588631921824103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t="s">
        <v>8321</v>
      </c>
      <c r="R3037" s="15" t="s">
        <v>8361</v>
      </c>
      <c r="S3037" s="15">
        <v>41398.560289351852</v>
      </c>
      <c r="T3037" s="16">
        <f t="shared" si="47"/>
        <v>41368.560289351852</v>
      </c>
    </row>
    <row r="3038" spans="1:20" ht="15" customHeight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v>1.26732</v>
      </c>
      <c r="G3038" t="s">
        <v>8218</v>
      </c>
      <c r="H3038" s="8">
        <v>96.300911854103347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t="s">
        <v>8321</v>
      </c>
      <c r="R3038" s="15" t="s">
        <v>8361</v>
      </c>
      <c r="S3038" s="15">
        <v>41502.499305555553</v>
      </c>
      <c r="T3038" s="16">
        <f t="shared" si="47"/>
        <v>41466.785231481481</v>
      </c>
    </row>
    <row r="3039" spans="1:20" ht="15" customHeight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v>2.1320000000000001</v>
      </c>
      <c r="G3039" t="s">
        <v>8218</v>
      </c>
      <c r="H3039" s="8">
        <v>33.3125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t="s">
        <v>8321</v>
      </c>
      <c r="R3039" s="15" t="s">
        <v>8361</v>
      </c>
      <c r="S3039" s="15">
        <v>40453.207638888889</v>
      </c>
      <c r="T3039" s="16">
        <f t="shared" si="47"/>
        <v>40378.893206018518</v>
      </c>
    </row>
    <row r="3040" spans="1:20" ht="15" customHeight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v>1.0049999999999999</v>
      </c>
      <c r="G3040" t="s">
        <v>8218</v>
      </c>
      <c r="H3040" s="8">
        <v>37.222222222222221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t="s">
        <v>8321</v>
      </c>
      <c r="R3040" s="15" t="s">
        <v>8361</v>
      </c>
      <c r="S3040" s="15">
        <v>42433.252280092594</v>
      </c>
      <c r="T3040" s="16">
        <f t="shared" si="47"/>
        <v>42373.252280092594</v>
      </c>
    </row>
    <row r="3041" spans="1:20" ht="15" customHeight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v>1.0871389999999999</v>
      </c>
      <c r="G3041" t="s">
        <v>8218</v>
      </c>
      <c r="H3041" s="8">
        <v>92.130423728813554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t="s">
        <v>8321</v>
      </c>
      <c r="R3041" s="15" t="s">
        <v>8361</v>
      </c>
      <c r="S3041" s="15">
        <v>41637.332638888889</v>
      </c>
      <c r="T3041" s="16">
        <f t="shared" si="47"/>
        <v>41610.794421296298</v>
      </c>
    </row>
    <row r="3042" spans="1:20" ht="15" customHeight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v>1.075</v>
      </c>
      <c r="G3042" t="s">
        <v>8218</v>
      </c>
      <c r="H3042" s="8">
        <v>76.785714285714292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t="s">
        <v>8321</v>
      </c>
      <c r="R3042" s="15" t="s">
        <v>8361</v>
      </c>
      <c r="S3042" s="15">
        <v>42181.958333333328</v>
      </c>
      <c r="T3042" s="16">
        <f t="shared" si="47"/>
        <v>42177.791909722218</v>
      </c>
    </row>
    <row r="3043" spans="1:20" ht="15" customHeight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v>1.1048192771084338</v>
      </c>
      <c r="G3043" t="s">
        <v>8218</v>
      </c>
      <c r="H3043" s="8">
        <v>96.526315789473685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t="s">
        <v>8321</v>
      </c>
      <c r="R3043" s="15" t="s">
        <v>8361</v>
      </c>
      <c r="S3043" s="15">
        <v>42389.868611111116</v>
      </c>
      <c r="T3043" s="16">
        <f t="shared" si="47"/>
        <v>42359.868611111116</v>
      </c>
    </row>
    <row r="3044" spans="1:20" ht="15" customHeight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v>1.28</v>
      </c>
      <c r="G3044" t="s">
        <v>8218</v>
      </c>
      <c r="H3044" s="8">
        <v>51.891891891891895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t="s">
        <v>8321</v>
      </c>
      <c r="R3044" s="15" t="s">
        <v>8361</v>
      </c>
      <c r="S3044" s="15">
        <v>42283.688043981485</v>
      </c>
      <c r="T3044" s="16">
        <f t="shared" si="47"/>
        <v>42253.688043981485</v>
      </c>
    </row>
    <row r="3045" spans="1:20" ht="15" customHeight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v>1.1000666666666667</v>
      </c>
      <c r="G3045" t="s">
        <v>8218</v>
      </c>
      <c r="H3045" s="8">
        <v>128.9140625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t="s">
        <v>8321</v>
      </c>
      <c r="R3045" s="15" t="s">
        <v>8361</v>
      </c>
      <c r="S3045" s="15">
        <v>42110.118055555555</v>
      </c>
      <c r="T3045" s="16">
        <f t="shared" si="47"/>
        <v>42083.070590277777</v>
      </c>
    </row>
    <row r="3046" spans="1:20" ht="15" customHeight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v>1.0934166666666667</v>
      </c>
      <c r="G3046" t="s">
        <v>8218</v>
      </c>
      <c r="H3046" s="8">
        <v>84.108974358974365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t="s">
        <v>8321</v>
      </c>
      <c r="R3046" s="15" t="s">
        <v>8361</v>
      </c>
      <c r="S3046" s="15">
        <v>42402.7268287037</v>
      </c>
      <c r="T3046" s="16">
        <f t="shared" si="47"/>
        <v>42387.7268287037</v>
      </c>
    </row>
    <row r="3047" spans="1:20" ht="15" customHeight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v>1.3270650000000002</v>
      </c>
      <c r="G3047" t="s">
        <v>8218</v>
      </c>
      <c r="H3047" s="8">
        <v>82.941562500000003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t="s">
        <v>8321</v>
      </c>
      <c r="R3047" s="15" t="s">
        <v>8361</v>
      </c>
      <c r="S3047" s="15">
        <v>41873.155729166669</v>
      </c>
      <c r="T3047" s="16">
        <f t="shared" si="47"/>
        <v>41843.155729166669</v>
      </c>
    </row>
    <row r="3048" spans="1:20" ht="15" customHeight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v>1.9084810126582279</v>
      </c>
      <c r="G3048" t="s">
        <v>8218</v>
      </c>
      <c r="H3048" s="8">
        <v>259.94827586206895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t="s">
        <v>8321</v>
      </c>
      <c r="R3048" s="15" t="s">
        <v>8361</v>
      </c>
      <c r="S3048" s="15">
        <v>41892.202777777777</v>
      </c>
      <c r="T3048" s="16">
        <f t="shared" si="47"/>
        <v>41862.803078703706</v>
      </c>
    </row>
    <row r="3049" spans="1:20" ht="15" customHeight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v>1.49</v>
      </c>
      <c r="G3049" t="s">
        <v>8218</v>
      </c>
      <c r="H3049" s="8">
        <v>37.25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t="s">
        <v>8321</v>
      </c>
      <c r="R3049" s="15" t="s">
        <v>8361</v>
      </c>
      <c r="S3049" s="15">
        <v>42487.552777777775</v>
      </c>
      <c r="T3049" s="16">
        <f t="shared" si="47"/>
        <v>42443.989050925928</v>
      </c>
    </row>
    <row r="3050" spans="1:20" ht="15" customHeight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v>1.6639999999999999</v>
      </c>
      <c r="G3050" t="s">
        <v>8218</v>
      </c>
      <c r="H3050" s="8">
        <v>177.02127659574469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t="s">
        <v>8321</v>
      </c>
      <c r="R3050" s="15" t="s">
        <v>8361</v>
      </c>
      <c r="S3050" s="15">
        <v>42004.890277777777</v>
      </c>
      <c r="T3050" s="16">
        <f t="shared" si="47"/>
        <v>41975.901180555549</v>
      </c>
    </row>
    <row r="3051" spans="1:20" ht="15" customHeight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v>1.0666666666666667</v>
      </c>
      <c r="G3051" t="s">
        <v>8218</v>
      </c>
      <c r="H3051" s="8">
        <v>74.074074074074076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t="s">
        <v>8321</v>
      </c>
      <c r="R3051" s="15" t="s">
        <v>8361</v>
      </c>
      <c r="S3051" s="15">
        <v>42169.014525462961</v>
      </c>
      <c r="T3051" s="16">
        <f t="shared" si="47"/>
        <v>42139.014525462961</v>
      </c>
    </row>
    <row r="3052" spans="1:20" ht="15" customHeight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v>1.06</v>
      </c>
      <c r="G3052" t="s">
        <v>8218</v>
      </c>
      <c r="H3052" s="8">
        <v>70.666666666666671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t="s">
        <v>8321</v>
      </c>
      <c r="R3052" s="15" t="s">
        <v>8361</v>
      </c>
      <c r="S3052" s="15">
        <v>42495.16851851852</v>
      </c>
      <c r="T3052" s="16">
        <f t="shared" si="47"/>
        <v>42465.16851851852</v>
      </c>
    </row>
    <row r="3053" spans="1:20" ht="15" customHeight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v>0.23628571428571429</v>
      </c>
      <c r="G3053" t="s">
        <v>8220</v>
      </c>
      <c r="H3053" s="8">
        <v>23.62857142857143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t="s">
        <v>8321</v>
      </c>
      <c r="R3053" s="15" t="s">
        <v>8361</v>
      </c>
      <c r="S3053" s="15">
        <v>42774.416030092587</v>
      </c>
      <c r="T3053" s="16">
        <f t="shared" si="47"/>
        <v>42744.416030092587</v>
      </c>
    </row>
    <row r="3054" spans="1:20" ht="15" customHeight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v>1.5E-3</v>
      </c>
      <c r="G3054" t="s">
        <v>8220</v>
      </c>
      <c r="H3054" s="8">
        <v>37.5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t="s">
        <v>8321</v>
      </c>
      <c r="R3054" s="15" t="s">
        <v>8361</v>
      </c>
      <c r="S3054" s="15">
        <v>42152.665972222225</v>
      </c>
      <c r="T3054" s="16">
        <f t="shared" si="47"/>
        <v>42122.670069444444</v>
      </c>
    </row>
    <row r="3055" spans="1:20" ht="15" customHeight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v>4.0000000000000001E-3</v>
      </c>
      <c r="G3055" t="s">
        <v>8220</v>
      </c>
      <c r="H3055" s="8">
        <v>13.333333333333334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t="s">
        <v>8321</v>
      </c>
      <c r="R3055" s="15" t="s">
        <v>8361</v>
      </c>
      <c r="S3055" s="15">
        <v>41914.165972222225</v>
      </c>
      <c r="T3055" s="16">
        <f t="shared" si="47"/>
        <v>41862.761724537035</v>
      </c>
    </row>
    <row r="3056" spans="1:20" ht="15" customHeight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v>0</v>
      </c>
      <c r="G3056" t="s">
        <v>8220</v>
      </c>
      <c r="H3056" s="8" t="e">
        <v>#DIV/0!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t="s">
        <v>8321</v>
      </c>
      <c r="R3056" s="15" t="s">
        <v>8361</v>
      </c>
      <c r="S3056" s="15">
        <v>42065.044444444444</v>
      </c>
      <c r="T3056" s="16">
        <f t="shared" si="47"/>
        <v>42027.832800925928</v>
      </c>
    </row>
    <row r="3057" spans="1:20" ht="15" customHeight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v>5.0000000000000002E-5</v>
      </c>
      <c r="G3057" t="s">
        <v>8220</v>
      </c>
      <c r="H3057" s="8">
        <v>1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t="s">
        <v>8321</v>
      </c>
      <c r="R3057" s="15" t="s">
        <v>8361</v>
      </c>
      <c r="S3057" s="15">
        <v>42013.95821759259</v>
      </c>
      <c r="T3057" s="16">
        <f t="shared" si="47"/>
        <v>41953.95821759259</v>
      </c>
    </row>
    <row r="3058" spans="1:20" ht="15" customHeight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v>0</v>
      </c>
      <c r="G3058" t="s">
        <v>8220</v>
      </c>
      <c r="H3058" s="8" t="e">
        <v>#DIV/0!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t="s">
        <v>8321</v>
      </c>
      <c r="R3058" s="15" t="s">
        <v>8361</v>
      </c>
      <c r="S3058" s="15">
        <v>41911.636388888888</v>
      </c>
      <c r="T3058" s="16">
        <f t="shared" si="47"/>
        <v>41851.636388888888</v>
      </c>
    </row>
    <row r="3059" spans="1:20" ht="15" customHeight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v>0</v>
      </c>
      <c r="G3059" t="s">
        <v>8220</v>
      </c>
      <c r="H3059" s="8" t="e">
        <v>#DIV/0!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t="s">
        <v>8321</v>
      </c>
      <c r="R3059" s="15" t="s">
        <v>8361</v>
      </c>
      <c r="S3059" s="15">
        <v>42463.608923611115</v>
      </c>
      <c r="T3059" s="16">
        <f t="shared" si="47"/>
        <v>42433.650590277779</v>
      </c>
    </row>
    <row r="3060" spans="1:20" ht="15" customHeight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v>1.6666666666666666E-4</v>
      </c>
      <c r="G3060" t="s">
        <v>8220</v>
      </c>
      <c r="H3060" s="8">
        <v>1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t="s">
        <v>8321</v>
      </c>
      <c r="R3060" s="15" t="s">
        <v>8361</v>
      </c>
      <c r="S3060" s="15">
        <v>42510.374305555553</v>
      </c>
      <c r="T3060" s="16">
        <f t="shared" si="47"/>
        <v>42460.374305555553</v>
      </c>
    </row>
    <row r="3061" spans="1:20" ht="15" customHeight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v>3.0066666666666665E-2</v>
      </c>
      <c r="G3061" t="s">
        <v>8220</v>
      </c>
      <c r="H3061" s="8">
        <v>41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t="s">
        <v>8321</v>
      </c>
      <c r="R3061" s="15" t="s">
        <v>8361</v>
      </c>
      <c r="S3061" s="15">
        <v>41859.935717592591</v>
      </c>
      <c r="T3061" s="16">
        <f t="shared" si="47"/>
        <v>41829.935717592591</v>
      </c>
    </row>
    <row r="3062" spans="1:20" ht="15" customHeight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v>1.5227272727272728E-3</v>
      </c>
      <c r="G3062" t="s">
        <v>8220</v>
      </c>
      <c r="H3062" s="8">
        <v>55.833333333333336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t="s">
        <v>8321</v>
      </c>
      <c r="R3062" s="15" t="s">
        <v>8361</v>
      </c>
      <c r="S3062" s="15">
        <v>42275.274699074071</v>
      </c>
      <c r="T3062" s="16">
        <f t="shared" si="47"/>
        <v>42245.274699074071</v>
      </c>
    </row>
    <row r="3063" spans="1:20" ht="15" customHeight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v>0</v>
      </c>
      <c r="G3063" t="s">
        <v>8220</v>
      </c>
      <c r="H3063" s="8" t="e">
        <v>#DIV/0!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t="s">
        <v>8321</v>
      </c>
      <c r="R3063" s="15" t="s">
        <v>8361</v>
      </c>
      <c r="S3063" s="15">
        <v>41864.784120370372</v>
      </c>
      <c r="T3063" s="16">
        <f t="shared" si="47"/>
        <v>41834.784120370372</v>
      </c>
    </row>
    <row r="3064" spans="1:20" ht="15" customHeight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v>0.66839999999999999</v>
      </c>
      <c r="G3064" t="s">
        <v>8220</v>
      </c>
      <c r="H3064" s="8">
        <v>99.761194029850742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t="s">
        <v>8321</v>
      </c>
      <c r="R3064" s="15" t="s">
        <v>8361</v>
      </c>
      <c r="S3064" s="15">
        <v>42277.75</v>
      </c>
      <c r="T3064" s="16">
        <f t="shared" si="47"/>
        <v>42248.535787037035</v>
      </c>
    </row>
    <row r="3065" spans="1:20" ht="15" customHeight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v>0.19566666666666666</v>
      </c>
      <c r="G3065" t="s">
        <v>8220</v>
      </c>
      <c r="H3065" s="8">
        <v>25.521739130434781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t="s">
        <v>8321</v>
      </c>
      <c r="R3065" s="15" t="s">
        <v>8361</v>
      </c>
      <c r="S3065" s="15">
        <v>42665.922893518517</v>
      </c>
      <c r="T3065" s="16">
        <f t="shared" si="47"/>
        <v>42630.922893518517</v>
      </c>
    </row>
    <row r="3066" spans="1:20" ht="15" customHeight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v>0.11294666666666667</v>
      </c>
      <c r="G3066" t="s">
        <v>8220</v>
      </c>
      <c r="H3066" s="8">
        <v>117.65277777777777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t="s">
        <v>8321</v>
      </c>
      <c r="R3066" s="15" t="s">
        <v>8361</v>
      </c>
      <c r="S3066" s="15">
        <v>42330.290972222225</v>
      </c>
      <c r="T3066" s="16">
        <f t="shared" si="47"/>
        <v>42299.130162037036</v>
      </c>
    </row>
    <row r="3067" spans="1:20" ht="15" customHeight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v>4.0000000000000002E-4</v>
      </c>
      <c r="G3067" t="s">
        <v>8220</v>
      </c>
      <c r="H3067" s="8">
        <v>5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t="s">
        <v>8321</v>
      </c>
      <c r="R3067" s="15" t="s">
        <v>8361</v>
      </c>
      <c r="S3067" s="15">
        <v>41850.055231481485</v>
      </c>
      <c r="T3067" s="16">
        <f t="shared" si="47"/>
        <v>41825.055231481485</v>
      </c>
    </row>
    <row r="3068" spans="1:20" ht="15" customHeight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v>0.11985714285714286</v>
      </c>
      <c r="G3068" t="s">
        <v>8220</v>
      </c>
      <c r="H3068" s="8">
        <v>2796.6666666666665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t="s">
        <v>8321</v>
      </c>
      <c r="R3068" s="15" t="s">
        <v>8361</v>
      </c>
      <c r="S3068" s="15">
        <v>42561.228437500002</v>
      </c>
      <c r="T3068" s="16">
        <f t="shared" si="47"/>
        <v>42531.228437500002</v>
      </c>
    </row>
    <row r="3069" spans="1:20" ht="15" customHeight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v>2.5000000000000001E-2</v>
      </c>
      <c r="G3069" t="s">
        <v>8220</v>
      </c>
      <c r="H3069" s="8">
        <v>200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t="s">
        <v>8321</v>
      </c>
      <c r="R3069" s="15" t="s">
        <v>8361</v>
      </c>
      <c r="S3069" s="15">
        <v>42256.938414351855</v>
      </c>
      <c r="T3069" s="16">
        <f t="shared" si="47"/>
        <v>42226.938414351855</v>
      </c>
    </row>
    <row r="3070" spans="1:20" ht="15" customHeight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v>6.9999999999999999E-4</v>
      </c>
      <c r="G3070" t="s">
        <v>8220</v>
      </c>
      <c r="H3070" s="8">
        <v>87.5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t="s">
        <v>8321</v>
      </c>
      <c r="R3070" s="15" t="s">
        <v>8361</v>
      </c>
      <c r="S3070" s="15">
        <v>42293.691574074073</v>
      </c>
      <c r="T3070" s="16">
        <f t="shared" si="47"/>
        <v>42263.691574074073</v>
      </c>
    </row>
    <row r="3071" spans="1:20" ht="15" customHeight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v>0.14099999999999999</v>
      </c>
      <c r="G3071" t="s">
        <v>8220</v>
      </c>
      <c r="H3071" s="8">
        <v>20.142857142857142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t="s">
        <v>8321</v>
      </c>
      <c r="R3071" s="15" t="s">
        <v>8361</v>
      </c>
      <c r="S3071" s="15">
        <v>41987.833726851852</v>
      </c>
      <c r="T3071" s="16">
        <f t="shared" si="47"/>
        <v>41957.833726851852</v>
      </c>
    </row>
    <row r="3072" spans="1:20" ht="15" customHeight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v>3.3399999999999999E-2</v>
      </c>
      <c r="G3072" t="s">
        <v>8220</v>
      </c>
      <c r="H3072" s="8">
        <v>20.875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t="s">
        <v>8321</v>
      </c>
      <c r="R3072" s="15" t="s">
        <v>8361</v>
      </c>
      <c r="S3072" s="15">
        <v>42711.733437499999</v>
      </c>
      <c r="T3072" s="16">
        <f t="shared" si="47"/>
        <v>42690.733437499999</v>
      </c>
    </row>
    <row r="3073" spans="1:20" ht="15" customHeight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v>0.59775</v>
      </c>
      <c r="G3073" t="s">
        <v>8220</v>
      </c>
      <c r="H3073" s="8">
        <v>61.307692307692307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t="s">
        <v>8321</v>
      </c>
      <c r="R3073" s="15" t="s">
        <v>8361</v>
      </c>
      <c r="S3073" s="15">
        <v>42115.249305555553</v>
      </c>
      <c r="T3073" s="16">
        <f t="shared" si="47"/>
        <v>42097.732418981483</v>
      </c>
    </row>
    <row r="3074" spans="1:20" ht="15" customHeight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v>1.6666666666666666E-4</v>
      </c>
      <c r="G3074" t="s">
        <v>8220</v>
      </c>
      <c r="H3074" s="8">
        <v>1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t="s">
        <v>8321</v>
      </c>
      <c r="R3074" s="15" t="s">
        <v>8361</v>
      </c>
      <c r="S3074" s="15">
        <v>42673.073611111111</v>
      </c>
      <c r="T3074" s="16">
        <f t="shared" si="47"/>
        <v>42658.690532407403</v>
      </c>
    </row>
    <row r="3075" spans="1:20" ht="15" customHeight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v>2.3035714285714285E-4</v>
      </c>
      <c r="G3075" t="s">
        <v>8220</v>
      </c>
      <c r="H3075" s="8">
        <v>92.142857142857139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t="s">
        <v>8321</v>
      </c>
      <c r="R3075" s="15" t="s">
        <v>8361</v>
      </c>
      <c r="S3075" s="15">
        <v>42169.804861111115</v>
      </c>
      <c r="T3075" s="16">
        <f t="shared" ref="T3075:T3138" si="48">(((L3075/60)/60)/24)+DATE(1970,1,1)</f>
        <v>42111.684027777781</v>
      </c>
    </row>
    <row r="3076" spans="1:20" ht="15" customHeight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v>8.8000000000000003E-4</v>
      </c>
      <c r="G3076" t="s">
        <v>8220</v>
      </c>
      <c r="H3076" s="8">
        <v>7.333333333333333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t="s">
        <v>8321</v>
      </c>
      <c r="R3076" s="15" t="s">
        <v>8361</v>
      </c>
      <c r="S3076" s="15">
        <v>42439.571284722217</v>
      </c>
      <c r="T3076" s="16">
        <f t="shared" si="48"/>
        <v>42409.571284722217</v>
      </c>
    </row>
    <row r="3077" spans="1:20" ht="15" customHeight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v>8.6400000000000005E-2</v>
      </c>
      <c r="G3077" t="s">
        <v>8220</v>
      </c>
      <c r="H3077" s="8">
        <v>64.8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t="s">
        <v>8321</v>
      </c>
      <c r="R3077" s="15" t="s">
        <v>8361</v>
      </c>
      <c r="S3077" s="15">
        <v>42601.102314814809</v>
      </c>
      <c r="T3077" s="16">
        <f t="shared" si="48"/>
        <v>42551.102314814809</v>
      </c>
    </row>
    <row r="3078" spans="1:20" ht="15" customHeight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v>0.15060000000000001</v>
      </c>
      <c r="G3078" t="s">
        <v>8220</v>
      </c>
      <c r="H3078" s="8">
        <v>30.12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t="s">
        <v>8321</v>
      </c>
      <c r="R3078" s="15" t="s">
        <v>8361</v>
      </c>
      <c r="S3078" s="15">
        <v>42286.651886574073</v>
      </c>
      <c r="T3078" s="16">
        <f t="shared" si="48"/>
        <v>42226.651886574073</v>
      </c>
    </row>
    <row r="3079" spans="1:20" ht="15" customHeight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v>4.7727272727272731E-3</v>
      </c>
      <c r="G3079" t="s">
        <v>8220</v>
      </c>
      <c r="H3079" s="8">
        <v>52.5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t="s">
        <v>8321</v>
      </c>
      <c r="R3079" s="15" t="s">
        <v>8361</v>
      </c>
      <c r="S3079" s="15">
        <v>42796.956921296296</v>
      </c>
      <c r="T3079" s="16">
        <f t="shared" si="48"/>
        <v>42766.956921296296</v>
      </c>
    </row>
    <row r="3080" spans="1:20" ht="15" customHeight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v>1.1833333333333333E-3</v>
      </c>
      <c r="G3080" t="s">
        <v>8220</v>
      </c>
      <c r="H3080" s="8">
        <v>23.666666666666668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t="s">
        <v>8321</v>
      </c>
      <c r="R3080" s="15" t="s">
        <v>8361</v>
      </c>
      <c r="S3080" s="15">
        <v>42061.138831018514</v>
      </c>
      <c r="T3080" s="16">
        <f t="shared" si="48"/>
        <v>42031.138831018514</v>
      </c>
    </row>
    <row r="3081" spans="1:20" ht="15" customHeight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v>8.4173998587352451E-3</v>
      </c>
      <c r="G3081" t="s">
        <v>8220</v>
      </c>
      <c r="H3081" s="8">
        <v>415.77777777777777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t="s">
        <v>8321</v>
      </c>
      <c r="R3081" s="15" t="s">
        <v>8361</v>
      </c>
      <c r="S3081" s="15">
        <v>42085.671701388885</v>
      </c>
      <c r="T3081" s="16">
        <f t="shared" si="48"/>
        <v>42055.713368055556</v>
      </c>
    </row>
    <row r="3082" spans="1:20" ht="15" customHeight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v>1.8799999999999999E-4</v>
      </c>
      <c r="G3082" t="s">
        <v>8220</v>
      </c>
      <c r="H3082" s="8">
        <v>53.714285714285715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t="s">
        <v>8321</v>
      </c>
      <c r="R3082" s="15" t="s">
        <v>8361</v>
      </c>
      <c r="S3082" s="15">
        <v>42000.0699537037</v>
      </c>
      <c r="T3082" s="16">
        <f t="shared" si="48"/>
        <v>41940.028287037036</v>
      </c>
    </row>
    <row r="3083" spans="1:20" ht="15" customHeight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v>2.1029999999999998E-3</v>
      </c>
      <c r="G3083" t="s">
        <v>8220</v>
      </c>
      <c r="H3083" s="8">
        <v>420.6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t="s">
        <v>8321</v>
      </c>
      <c r="R3083" s="15" t="s">
        <v>8361</v>
      </c>
      <c r="S3083" s="15">
        <v>42267.181608796294</v>
      </c>
      <c r="T3083" s="16">
        <f t="shared" si="48"/>
        <v>42237.181608796294</v>
      </c>
    </row>
    <row r="3084" spans="1:20" ht="15" customHeight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v>0</v>
      </c>
      <c r="G3084" t="s">
        <v>8220</v>
      </c>
      <c r="H3084" s="8" t="e">
        <v>#DIV/0!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t="s">
        <v>8321</v>
      </c>
      <c r="R3084" s="15" t="s">
        <v>8361</v>
      </c>
      <c r="S3084" s="15">
        <v>42323.96465277778</v>
      </c>
      <c r="T3084" s="16">
        <f t="shared" si="48"/>
        <v>42293.922986111109</v>
      </c>
    </row>
    <row r="3085" spans="1:20" ht="15" customHeight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v>2.8E-3</v>
      </c>
      <c r="G3085" t="s">
        <v>8220</v>
      </c>
      <c r="H3085" s="8">
        <v>18.666666666666668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t="s">
        <v>8321</v>
      </c>
      <c r="R3085" s="15" t="s">
        <v>8361</v>
      </c>
      <c r="S3085" s="15">
        <v>41883.208333333336</v>
      </c>
      <c r="T3085" s="16">
        <f t="shared" si="48"/>
        <v>41853.563402777778</v>
      </c>
    </row>
    <row r="3086" spans="1:20" ht="15" customHeight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v>0.11579206701157921</v>
      </c>
      <c r="G3086" t="s">
        <v>8220</v>
      </c>
      <c r="H3086" s="8">
        <v>78.333333333333329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t="s">
        <v>8321</v>
      </c>
      <c r="R3086" s="15" t="s">
        <v>8361</v>
      </c>
      <c r="S3086" s="15">
        <v>42129.783333333333</v>
      </c>
      <c r="T3086" s="16">
        <f t="shared" si="48"/>
        <v>42100.723738425921</v>
      </c>
    </row>
    <row r="3087" spans="1:20" ht="15" customHeight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v>2.4400000000000002E-2</v>
      </c>
      <c r="G3087" t="s">
        <v>8220</v>
      </c>
      <c r="H3087" s="8">
        <v>67.777777777777771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t="s">
        <v>8321</v>
      </c>
      <c r="R3087" s="15" t="s">
        <v>8361</v>
      </c>
      <c r="S3087" s="15">
        <v>42276.883784722217</v>
      </c>
      <c r="T3087" s="16">
        <f t="shared" si="48"/>
        <v>42246.883784722217</v>
      </c>
    </row>
    <row r="3088" spans="1:20" ht="15" customHeight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v>2.5000000000000001E-3</v>
      </c>
      <c r="G3088" t="s">
        <v>8220</v>
      </c>
      <c r="H3088" s="8">
        <v>16.666666666666668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t="s">
        <v>8321</v>
      </c>
      <c r="R3088" s="15" t="s">
        <v>8361</v>
      </c>
      <c r="S3088" s="15">
        <v>42233.67082175926</v>
      </c>
      <c r="T3088" s="16">
        <f t="shared" si="48"/>
        <v>42173.67082175926</v>
      </c>
    </row>
    <row r="3089" spans="1:20" ht="15" customHeight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v>6.2500000000000003E-3</v>
      </c>
      <c r="G3089" t="s">
        <v>8220</v>
      </c>
      <c r="H3089" s="8">
        <v>62.5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t="s">
        <v>8321</v>
      </c>
      <c r="R3089" s="15" t="s">
        <v>8361</v>
      </c>
      <c r="S3089" s="15">
        <v>42725.192013888889</v>
      </c>
      <c r="T3089" s="16">
        <f t="shared" si="48"/>
        <v>42665.150347222225</v>
      </c>
    </row>
    <row r="3090" spans="1:20" ht="15" customHeight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v>1.9384615384615384E-3</v>
      </c>
      <c r="G3090" t="s">
        <v>8220</v>
      </c>
      <c r="H3090" s="8">
        <v>42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t="s">
        <v>8321</v>
      </c>
      <c r="R3090" s="15" t="s">
        <v>8361</v>
      </c>
      <c r="S3090" s="15">
        <v>42012.570138888885</v>
      </c>
      <c r="T3090" s="16">
        <f t="shared" si="48"/>
        <v>41981.57230324074</v>
      </c>
    </row>
    <row r="3091" spans="1:20" ht="15" customHeight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v>0.23416000000000001</v>
      </c>
      <c r="G3091" t="s">
        <v>8220</v>
      </c>
      <c r="H3091" s="8">
        <v>130.0888888888889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t="s">
        <v>8321</v>
      </c>
      <c r="R3091" s="15" t="s">
        <v>8361</v>
      </c>
      <c r="S3091" s="15">
        <v>42560.082638888889</v>
      </c>
      <c r="T3091" s="16">
        <f t="shared" si="48"/>
        <v>42528.542627314819</v>
      </c>
    </row>
    <row r="3092" spans="1:20" ht="15" customHeight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v>5.080888888888889E-2</v>
      </c>
      <c r="G3092" t="s">
        <v>8220</v>
      </c>
      <c r="H3092" s="8">
        <v>1270.2222222222222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t="s">
        <v>8321</v>
      </c>
      <c r="R3092" s="15" t="s">
        <v>8361</v>
      </c>
      <c r="S3092" s="15">
        <v>42125.777141203704</v>
      </c>
      <c r="T3092" s="16">
        <f t="shared" si="48"/>
        <v>42065.818807870368</v>
      </c>
    </row>
    <row r="3093" spans="1:20" ht="15" customHeight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v>0.15920000000000001</v>
      </c>
      <c r="G3093" t="s">
        <v>8220</v>
      </c>
      <c r="H3093" s="8">
        <v>88.444444444444443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t="s">
        <v>8321</v>
      </c>
      <c r="R3093" s="15" t="s">
        <v>8361</v>
      </c>
      <c r="S3093" s="15">
        <v>42596.948414351849</v>
      </c>
      <c r="T3093" s="16">
        <f t="shared" si="48"/>
        <v>42566.948414351849</v>
      </c>
    </row>
    <row r="3094" spans="1:20" ht="15" customHeight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v>1.1831900000000001E-2</v>
      </c>
      <c r="G3094" t="s">
        <v>8220</v>
      </c>
      <c r="H3094" s="8">
        <v>56.342380952380957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t="s">
        <v>8321</v>
      </c>
      <c r="R3094" s="15" t="s">
        <v>8361</v>
      </c>
      <c r="S3094" s="15">
        <v>42292.916666666672</v>
      </c>
      <c r="T3094" s="16">
        <f t="shared" si="48"/>
        <v>42255.619351851856</v>
      </c>
    </row>
    <row r="3095" spans="1:20" ht="15" customHeight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v>0.22750000000000001</v>
      </c>
      <c r="G3095" t="s">
        <v>8220</v>
      </c>
      <c r="H3095" s="8">
        <v>53.529411764705884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t="s">
        <v>8321</v>
      </c>
      <c r="R3095" s="15" t="s">
        <v>8361</v>
      </c>
      <c r="S3095" s="15">
        <v>41791.165972222225</v>
      </c>
      <c r="T3095" s="16">
        <f t="shared" si="48"/>
        <v>41760.909039351849</v>
      </c>
    </row>
    <row r="3096" spans="1:20" ht="15" customHeight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v>2.5000000000000001E-4</v>
      </c>
      <c r="G3096" t="s">
        <v>8220</v>
      </c>
      <c r="H3096" s="8">
        <v>25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t="s">
        <v>8321</v>
      </c>
      <c r="R3096" s="15" t="s">
        <v>8361</v>
      </c>
      <c r="S3096" s="15">
        <v>42267.795787037037</v>
      </c>
      <c r="T3096" s="16">
        <f t="shared" si="48"/>
        <v>42207.795787037037</v>
      </c>
    </row>
    <row r="3097" spans="1:20" ht="15" customHeight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v>3.351206434316354E-3</v>
      </c>
      <c r="G3097" t="s">
        <v>8220</v>
      </c>
      <c r="H3097" s="8">
        <v>50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t="s">
        <v>8321</v>
      </c>
      <c r="R3097" s="15" t="s">
        <v>8361</v>
      </c>
      <c r="S3097" s="15">
        <v>42583.025231481486</v>
      </c>
      <c r="T3097" s="16">
        <f t="shared" si="48"/>
        <v>42523.025231481486</v>
      </c>
    </row>
    <row r="3098" spans="1:20" ht="15" customHeight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v>3.9750000000000001E-2</v>
      </c>
      <c r="G3098" t="s">
        <v>8220</v>
      </c>
      <c r="H3098" s="8">
        <v>56.785714285714285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t="s">
        <v>8321</v>
      </c>
      <c r="R3098" s="15" t="s">
        <v>8361</v>
      </c>
      <c r="S3098" s="15">
        <v>42144.825532407413</v>
      </c>
      <c r="T3098" s="16">
        <f t="shared" si="48"/>
        <v>42114.825532407413</v>
      </c>
    </row>
    <row r="3099" spans="1:20" ht="15" customHeight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v>0.17150000000000001</v>
      </c>
      <c r="G3099" t="s">
        <v>8220</v>
      </c>
      <c r="H3099" s="8">
        <v>40.833333333333336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t="s">
        <v>8321</v>
      </c>
      <c r="R3099" s="15" t="s">
        <v>8361</v>
      </c>
      <c r="S3099" s="15">
        <v>42650.583333333328</v>
      </c>
      <c r="T3099" s="16">
        <f t="shared" si="48"/>
        <v>42629.503483796296</v>
      </c>
    </row>
    <row r="3100" spans="1:20" ht="15" customHeight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v>3.608004104669061E-2</v>
      </c>
      <c r="G3100" t="s">
        <v>8220</v>
      </c>
      <c r="H3100" s="8">
        <v>65.111111111111114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t="s">
        <v>8321</v>
      </c>
      <c r="R3100" s="15" t="s">
        <v>8361</v>
      </c>
      <c r="S3100" s="15">
        <v>42408.01180555555</v>
      </c>
      <c r="T3100" s="16">
        <f t="shared" si="48"/>
        <v>42359.792233796295</v>
      </c>
    </row>
    <row r="3101" spans="1:20" ht="15" customHeight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v>0.13900000000000001</v>
      </c>
      <c r="G3101" t="s">
        <v>8220</v>
      </c>
      <c r="H3101" s="8">
        <v>55.6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t="s">
        <v>8321</v>
      </c>
      <c r="R3101" s="15" t="s">
        <v>8361</v>
      </c>
      <c r="S3101" s="15">
        <v>42412.189710648148</v>
      </c>
      <c r="T3101" s="16">
        <f t="shared" si="48"/>
        <v>42382.189710648148</v>
      </c>
    </row>
    <row r="3102" spans="1:20" ht="15" customHeight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v>0.15225</v>
      </c>
      <c r="G3102" t="s">
        <v>8220</v>
      </c>
      <c r="H3102" s="8">
        <v>140.53846153846155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t="s">
        <v>8321</v>
      </c>
      <c r="R3102" s="15" t="s">
        <v>8361</v>
      </c>
      <c r="S3102" s="15">
        <v>41932.622395833336</v>
      </c>
      <c r="T3102" s="16">
        <f t="shared" si="48"/>
        <v>41902.622395833336</v>
      </c>
    </row>
    <row r="3103" spans="1:20" ht="15" customHeight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v>0.12</v>
      </c>
      <c r="G3103" t="s">
        <v>8220</v>
      </c>
      <c r="H3103" s="8">
        <v>25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t="s">
        <v>8321</v>
      </c>
      <c r="R3103" s="15" t="s">
        <v>8361</v>
      </c>
      <c r="S3103" s="15">
        <v>42201.330555555556</v>
      </c>
      <c r="T3103" s="16">
        <f t="shared" si="48"/>
        <v>42171.383530092593</v>
      </c>
    </row>
    <row r="3104" spans="1:20" ht="15" customHeight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v>0.391125</v>
      </c>
      <c r="G3104" t="s">
        <v>8220</v>
      </c>
      <c r="H3104" s="8">
        <v>69.533333333333331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t="s">
        <v>8321</v>
      </c>
      <c r="R3104" s="15" t="s">
        <v>8361</v>
      </c>
      <c r="S3104" s="15">
        <v>42605.340486111112</v>
      </c>
      <c r="T3104" s="16">
        <f t="shared" si="48"/>
        <v>42555.340486111112</v>
      </c>
    </row>
    <row r="3105" spans="1:20" ht="15" customHeight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v>2.6829268292682929E-3</v>
      </c>
      <c r="G3105" t="s">
        <v>8220</v>
      </c>
      <c r="H3105" s="8">
        <v>5.5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t="s">
        <v>8321</v>
      </c>
      <c r="R3105" s="15" t="s">
        <v>8361</v>
      </c>
      <c r="S3105" s="15">
        <v>42167.156319444446</v>
      </c>
      <c r="T3105" s="16">
        <f t="shared" si="48"/>
        <v>42107.156319444446</v>
      </c>
    </row>
    <row r="3106" spans="1:20" ht="15" customHeight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v>0.29625000000000001</v>
      </c>
      <c r="G3106" t="s">
        <v>8220</v>
      </c>
      <c r="H3106" s="8">
        <v>237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t="s">
        <v>8321</v>
      </c>
      <c r="R3106" s="15" t="s">
        <v>8361</v>
      </c>
      <c r="S3106" s="15">
        <v>42038.083333333328</v>
      </c>
      <c r="T3106" s="16">
        <f t="shared" si="48"/>
        <v>42006.908692129626</v>
      </c>
    </row>
    <row r="3107" spans="1:20" ht="15" customHeight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v>0.4236099230111206</v>
      </c>
      <c r="G3107" t="s">
        <v>8220</v>
      </c>
      <c r="H3107" s="8">
        <v>79.870967741935488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t="s">
        <v>8321</v>
      </c>
      <c r="R3107" s="15" t="s">
        <v>8361</v>
      </c>
      <c r="S3107" s="15">
        <v>41931.208333333336</v>
      </c>
      <c r="T3107" s="16">
        <f t="shared" si="48"/>
        <v>41876.718935185185</v>
      </c>
    </row>
    <row r="3108" spans="1:20" ht="15" customHeight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v>4.1000000000000002E-2</v>
      </c>
      <c r="G3108" t="s">
        <v>8220</v>
      </c>
      <c r="H3108" s="8">
        <v>10.25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t="s">
        <v>8321</v>
      </c>
      <c r="R3108" s="15" t="s">
        <v>8361</v>
      </c>
      <c r="S3108" s="15">
        <v>42263.916666666672</v>
      </c>
      <c r="T3108" s="16">
        <f t="shared" si="48"/>
        <v>42241.429120370376</v>
      </c>
    </row>
    <row r="3109" spans="1:20" ht="15" customHeight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v>0.197625</v>
      </c>
      <c r="G3109" t="s">
        <v>8220</v>
      </c>
      <c r="H3109" s="8">
        <v>272.58620689655174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t="s">
        <v>8321</v>
      </c>
      <c r="R3109" s="15" t="s">
        <v>8361</v>
      </c>
      <c r="S3109" s="15">
        <v>42135.814247685179</v>
      </c>
      <c r="T3109" s="16">
        <f t="shared" si="48"/>
        <v>42128.814247685179</v>
      </c>
    </row>
    <row r="3110" spans="1:20" ht="15" customHeight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v>5.1999999999999995E-4</v>
      </c>
      <c r="G3110" t="s">
        <v>8220</v>
      </c>
      <c r="H3110" s="8">
        <v>13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t="s">
        <v>8321</v>
      </c>
      <c r="R3110" s="15" t="s">
        <v>8361</v>
      </c>
      <c r="S3110" s="15">
        <v>42122.638819444444</v>
      </c>
      <c r="T3110" s="16">
        <f t="shared" si="48"/>
        <v>42062.680486111116</v>
      </c>
    </row>
    <row r="3111" spans="1:20" ht="15" customHeight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v>0.25030188679245285</v>
      </c>
      <c r="G3111" t="s">
        <v>8220</v>
      </c>
      <c r="H3111" s="8">
        <v>58.184210526315788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t="s">
        <v>8321</v>
      </c>
      <c r="R3111" s="15" t="s">
        <v>8361</v>
      </c>
      <c r="S3111" s="15">
        <v>41879.125115740739</v>
      </c>
      <c r="T3111" s="16">
        <f t="shared" si="48"/>
        <v>41844.125115740739</v>
      </c>
    </row>
    <row r="3112" spans="1:20" ht="15" customHeight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v>4.0000000000000002E-4</v>
      </c>
      <c r="G3112" t="s">
        <v>8220</v>
      </c>
      <c r="H3112" s="8">
        <v>10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t="s">
        <v>8321</v>
      </c>
      <c r="R3112" s="15" t="s">
        <v>8361</v>
      </c>
      <c r="S3112" s="15">
        <v>42785.031469907408</v>
      </c>
      <c r="T3112" s="16">
        <f t="shared" si="48"/>
        <v>42745.031469907408</v>
      </c>
    </row>
    <row r="3113" spans="1:20" ht="15" customHeight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v>0.26640000000000003</v>
      </c>
      <c r="G3113" t="s">
        <v>8220</v>
      </c>
      <c r="H3113" s="8">
        <v>70.10526315789474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t="s">
        <v>8321</v>
      </c>
      <c r="R3113" s="15" t="s">
        <v>8361</v>
      </c>
      <c r="S3113" s="15">
        <v>41916.595138888886</v>
      </c>
      <c r="T3113" s="16">
        <f t="shared" si="48"/>
        <v>41885.595138888886</v>
      </c>
    </row>
    <row r="3114" spans="1:20" ht="15" customHeight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v>4.7363636363636365E-2</v>
      </c>
      <c r="G3114" t="s">
        <v>8220</v>
      </c>
      <c r="H3114" s="8">
        <v>57.888888888888886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t="s">
        <v>8321</v>
      </c>
      <c r="R3114" s="15" t="s">
        <v>8361</v>
      </c>
      <c r="S3114" s="15">
        <v>42675.121921296297</v>
      </c>
      <c r="T3114" s="16">
        <f t="shared" si="48"/>
        <v>42615.121921296297</v>
      </c>
    </row>
    <row r="3115" spans="1:20" ht="15" customHeight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v>4.2435339894712751E-2</v>
      </c>
      <c r="G3115" t="s">
        <v>8220</v>
      </c>
      <c r="H3115" s="8">
        <v>125.27027027027027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t="s">
        <v>8321</v>
      </c>
      <c r="R3115" s="15" t="s">
        <v>8361</v>
      </c>
      <c r="S3115" s="15">
        <v>42111.731273148151</v>
      </c>
      <c r="T3115" s="16">
        <f t="shared" si="48"/>
        <v>42081.731273148151</v>
      </c>
    </row>
    <row r="3116" spans="1:20" ht="15" customHeight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v>0</v>
      </c>
      <c r="G3116" t="s">
        <v>8220</v>
      </c>
      <c r="H3116" s="8" t="e">
        <v>#DIV/0!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t="s">
        <v>8321</v>
      </c>
      <c r="R3116" s="15" t="s">
        <v>8361</v>
      </c>
      <c r="S3116" s="15">
        <v>41903.632523148146</v>
      </c>
      <c r="T3116" s="16">
        <f t="shared" si="48"/>
        <v>41843.632523148146</v>
      </c>
    </row>
    <row r="3117" spans="1:20" ht="15" customHeight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v>0.03</v>
      </c>
      <c r="G3117" t="s">
        <v>8220</v>
      </c>
      <c r="H3117" s="8">
        <v>300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t="s">
        <v>8321</v>
      </c>
      <c r="R3117" s="15" t="s">
        <v>8361</v>
      </c>
      <c r="S3117" s="15">
        <v>42526.447071759263</v>
      </c>
      <c r="T3117" s="16">
        <f t="shared" si="48"/>
        <v>42496.447071759263</v>
      </c>
    </row>
    <row r="3118" spans="1:20" ht="15" customHeight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v>0.57333333333333336</v>
      </c>
      <c r="G3118" t="s">
        <v>8220</v>
      </c>
      <c r="H3118" s="8">
        <v>43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t="s">
        <v>8321</v>
      </c>
      <c r="R3118" s="15" t="s">
        <v>8361</v>
      </c>
      <c r="S3118" s="15">
        <v>42095.515335648146</v>
      </c>
      <c r="T3118" s="16">
        <f t="shared" si="48"/>
        <v>42081.515335648146</v>
      </c>
    </row>
    <row r="3119" spans="1:20" ht="15" customHeight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v>1E-3</v>
      </c>
      <c r="G3119" t="s">
        <v>8220</v>
      </c>
      <c r="H3119" s="8">
        <v>1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t="s">
        <v>8321</v>
      </c>
      <c r="R3119" s="15" t="s">
        <v>8361</v>
      </c>
      <c r="S3119" s="15">
        <v>42517.55</v>
      </c>
      <c r="T3119" s="16">
        <f t="shared" si="48"/>
        <v>42509.374537037031</v>
      </c>
    </row>
    <row r="3120" spans="1:20" ht="15" customHeight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v>3.0999999999999999E-3</v>
      </c>
      <c r="G3120" t="s">
        <v>8220</v>
      </c>
      <c r="H3120" s="8">
        <v>775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t="s">
        <v>8321</v>
      </c>
      <c r="R3120" s="15" t="s">
        <v>8361</v>
      </c>
      <c r="S3120" s="15">
        <v>42553.649571759262</v>
      </c>
      <c r="T3120" s="16">
        <f t="shared" si="48"/>
        <v>42534.649571759262</v>
      </c>
    </row>
    <row r="3121" spans="1:20" ht="15" customHeight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v>5.0000000000000001E-4</v>
      </c>
      <c r="G3121" t="s">
        <v>8220</v>
      </c>
      <c r="H3121" s="8">
        <v>5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t="s">
        <v>8321</v>
      </c>
      <c r="R3121" s="15" t="s">
        <v>8361</v>
      </c>
      <c r="S3121" s="15">
        <v>42090.003842592589</v>
      </c>
      <c r="T3121" s="16">
        <f t="shared" si="48"/>
        <v>42060.04550925926</v>
      </c>
    </row>
    <row r="3122" spans="1:20" ht="15" customHeight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v>9.8461538461538464E-5</v>
      </c>
      <c r="G3122" t="s">
        <v>8220</v>
      </c>
      <c r="H3122" s="8">
        <v>12.8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t="s">
        <v>8321</v>
      </c>
      <c r="R3122" s="15" t="s">
        <v>8361</v>
      </c>
      <c r="S3122" s="15">
        <v>42495.900416666671</v>
      </c>
      <c r="T3122" s="16">
        <f t="shared" si="48"/>
        <v>42435.942083333335</v>
      </c>
    </row>
    <row r="3123" spans="1:20" ht="15" customHeight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v>6.6666666666666671E-3</v>
      </c>
      <c r="G3123" t="s">
        <v>8219</v>
      </c>
      <c r="H3123" s="8">
        <v>10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t="s">
        <v>8321</v>
      </c>
      <c r="R3123" s="15" t="s">
        <v>8361</v>
      </c>
      <c r="S3123" s="15">
        <v>41908.679803240739</v>
      </c>
      <c r="T3123" s="16">
        <f t="shared" si="48"/>
        <v>41848.679803240739</v>
      </c>
    </row>
    <row r="3124" spans="1:20" ht="15" customHeight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v>0.58291457286432158</v>
      </c>
      <c r="G3124" t="s">
        <v>8219</v>
      </c>
      <c r="H3124" s="8">
        <v>58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t="s">
        <v>8321</v>
      </c>
      <c r="R3124" s="15" t="s">
        <v>8361</v>
      </c>
      <c r="S3124" s="15">
        <v>42683.973750000005</v>
      </c>
      <c r="T3124" s="16">
        <f t="shared" si="48"/>
        <v>42678.932083333333</v>
      </c>
    </row>
    <row r="3125" spans="1:20" ht="15" customHeight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v>0.68153600000000003</v>
      </c>
      <c r="G3125" t="s">
        <v>8219</v>
      </c>
      <c r="H3125" s="8">
        <v>244.80459770114942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t="s">
        <v>8321</v>
      </c>
      <c r="R3125" s="15" t="s">
        <v>8361</v>
      </c>
      <c r="S3125" s="15">
        <v>42560.993032407408</v>
      </c>
      <c r="T3125" s="16">
        <f t="shared" si="48"/>
        <v>42530.993032407408</v>
      </c>
    </row>
    <row r="3126" spans="1:20" ht="15" customHeight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v>3.2499999999999997E-5</v>
      </c>
      <c r="G3126" t="s">
        <v>8219</v>
      </c>
      <c r="H3126" s="8">
        <v>6.5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t="s">
        <v>8321</v>
      </c>
      <c r="R3126" s="15" t="s">
        <v>8361</v>
      </c>
      <c r="S3126" s="15">
        <v>42037.780104166668</v>
      </c>
      <c r="T3126" s="16">
        <f t="shared" si="48"/>
        <v>41977.780104166668</v>
      </c>
    </row>
    <row r="3127" spans="1:20" ht="15" customHeight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v>0</v>
      </c>
      <c r="G3127" t="s">
        <v>8219</v>
      </c>
      <c r="H3127" s="8" t="e">
        <v>#DIV/0!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t="s">
        <v>8321</v>
      </c>
      <c r="R3127" s="15" t="s">
        <v>8361</v>
      </c>
      <c r="S3127" s="15">
        <v>42376.20685185185</v>
      </c>
      <c r="T3127" s="16">
        <f t="shared" si="48"/>
        <v>42346.20685185185</v>
      </c>
    </row>
    <row r="3128" spans="1:20" ht="15" customHeight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v>4.1599999999999998E-2</v>
      </c>
      <c r="G3128" t="s">
        <v>8219</v>
      </c>
      <c r="H3128" s="8">
        <v>61.176470588235297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t="s">
        <v>8321</v>
      </c>
      <c r="R3128" s="15" t="s">
        <v>8361</v>
      </c>
      <c r="S3128" s="15">
        <v>42456.976412037038</v>
      </c>
      <c r="T3128" s="16">
        <f t="shared" si="48"/>
        <v>42427.01807870371</v>
      </c>
    </row>
    <row r="3129" spans="1:20" ht="15" customHeight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v>0</v>
      </c>
      <c r="G3129" t="s">
        <v>8219</v>
      </c>
      <c r="H3129" s="8" t="e">
        <v>#DIV/0!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t="s">
        <v>8321</v>
      </c>
      <c r="R3129" s="15" t="s">
        <v>8361</v>
      </c>
      <c r="S3129" s="15">
        <v>42064.856817129628</v>
      </c>
      <c r="T3129" s="16">
        <f t="shared" si="48"/>
        <v>42034.856817129628</v>
      </c>
    </row>
    <row r="3130" spans="1:20" ht="15" customHeight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v>1.0860666666666667</v>
      </c>
      <c r="G3130" t="s">
        <v>8221</v>
      </c>
      <c r="H3130" s="8">
        <v>139.23931623931625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t="s">
        <v>8321</v>
      </c>
      <c r="R3130" s="15" t="s">
        <v>8322</v>
      </c>
      <c r="S3130" s="15">
        <v>42810.784039351856</v>
      </c>
      <c r="T3130" s="16">
        <f t="shared" si="48"/>
        <v>42780.825706018513</v>
      </c>
    </row>
    <row r="3131" spans="1:20" ht="15" customHeight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v>8.0000000000000002E-3</v>
      </c>
      <c r="G3131" t="s">
        <v>8221</v>
      </c>
      <c r="H3131" s="8">
        <v>10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t="s">
        <v>8321</v>
      </c>
      <c r="R3131" s="15" t="s">
        <v>8322</v>
      </c>
      <c r="S3131" s="15">
        <v>42843.801145833335</v>
      </c>
      <c r="T3131" s="16">
        <f t="shared" si="48"/>
        <v>42803.842812499999</v>
      </c>
    </row>
    <row r="3132" spans="1:20" ht="15" customHeight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v>3.7499999999999999E-2</v>
      </c>
      <c r="G3132" t="s">
        <v>8221</v>
      </c>
      <c r="H3132" s="8">
        <v>93.75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t="s">
        <v>8321</v>
      </c>
      <c r="R3132" s="15" t="s">
        <v>8322</v>
      </c>
      <c r="S3132" s="15">
        <v>42839.207638888889</v>
      </c>
      <c r="T3132" s="16">
        <f t="shared" si="48"/>
        <v>42808.640231481477</v>
      </c>
    </row>
    <row r="3133" spans="1:20" ht="15" customHeight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v>0.15731707317073171</v>
      </c>
      <c r="G3133" t="s">
        <v>8221</v>
      </c>
      <c r="H3133" s="8">
        <v>53.75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t="s">
        <v>8321</v>
      </c>
      <c r="R3133" s="15" t="s">
        <v>8322</v>
      </c>
      <c r="S3133" s="15">
        <v>42833.537557870368</v>
      </c>
      <c r="T3133" s="16">
        <f t="shared" si="48"/>
        <v>42803.579224537039</v>
      </c>
    </row>
    <row r="3134" spans="1:20" ht="15" customHeight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v>3.3333333333333332E-4</v>
      </c>
      <c r="G3134" t="s">
        <v>8221</v>
      </c>
      <c r="H3134" s="8">
        <v>10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t="s">
        <v>8321</v>
      </c>
      <c r="R3134" s="15" t="s">
        <v>8322</v>
      </c>
      <c r="S3134" s="15">
        <v>42846.308564814812</v>
      </c>
      <c r="T3134" s="16">
        <f t="shared" si="48"/>
        <v>42786.350231481483</v>
      </c>
    </row>
    <row r="3135" spans="1:20" ht="15" customHeight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v>1.08</v>
      </c>
      <c r="G3135" t="s">
        <v>8221</v>
      </c>
      <c r="H3135" s="8">
        <v>33.75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t="s">
        <v>8321</v>
      </c>
      <c r="R3135" s="15" t="s">
        <v>8322</v>
      </c>
      <c r="S3135" s="15">
        <v>42818.523541666669</v>
      </c>
      <c r="T3135" s="16">
        <f t="shared" si="48"/>
        <v>42788.565208333333</v>
      </c>
    </row>
    <row r="3136" spans="1:20" ht="15" customHeight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v>0.22500000000000001</v>
      </c>
      <c r="G3136" t="s">
        <v>8221</v>
      </c>
      <c r="H3136" s="8">
        <v>18.75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t="s">
        <v>8321</v>
      </c>
      <c r="R3136" s="15" t="s">
        <v>8322</v>
      </c>
      <c r="S3136" s="15">
        <v>42821.678460648152</v>
      </c>
      <c r="T3136" s="16">
        <f t="shared" si="48"/>
        <v>42800.720127314817</v>
      </c>
    </row>
    <row r="3137" spans="1:20" ht="15" customHeight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v>0.20849420849420849</v>
      </c>
      <c r="G3137" t="s">
        <v>8221</v>
      </c>
      <c r="H3137" s="8">
        <v>23.142857142857142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t="s">
        <v>8321</v>
      </c>
      <c r="R3137" s="15" t="s">
        <v>8322</v>
      </c>
      <c r="S3137" s="15">
        <v>42829.151863425926</v>
      </c>
      <c r="T3137" s="16">
        <f t="shared" si="48"/>
        <v>42807.151863425926</v>
      </c>
    </row>
    <row r="3138" spans="1:20" ht="15" customHeight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v>1.278</v>
      </c>
      <c r="G3138" t="s">
        <v>8221</v>
      </c>
      <c r="H3138" s="8">
        <v>29.045454545454547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t="s">
        <v>8321</v>
      </c>
      <c r="R3138" s="15" t="s">
        <v>8322</v>
      </c>
      <c r="S3138" s="15">
        <v>42825.957638888889</v>
      </c>
      <c r="T3138" s="16">
        <f t="shared" si="48"/>
        <v>42789.462430555555</v>
      </c>
    </row>
    <row r="3139" spans="1:20" ht="15" customHeight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v>3.3333333333333333E-2</v>
      </c>
      <c r="G3139" t="s">
        <v>8221</v>
      </c>
      <c r="H3139" s="8">
        <v>50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t="s">
        <v>8321</v>
      </c>
      <c r="R3139" s="15" t="s">
        <v>8322</v>
      </c>
      <c r="S3139" s="15">
        <v>42858.8</v>
      </c>
      <c r="T3139" s="16">
        <f t="shared" ref="T3139:T3202" si="49">(((L3139/60)/60)/24)+DATE(1970,1,1)</f>
        <v>42807.885057870371</v>
      </c>
    </row>
    <row r="3140" spans="1:20" ht="15" customHeight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v>0</v>
      </c>
      <c r="G3140" t="s">
        <v>8221</v>
      </c>
      <c r="H3140" s="8" t="e">
        <v>#DIV/0!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t="s">
        <v>8321</v>
      </c>
      <c r="R3140" s="15" t="s">
        <v>8322</v>
      </c>
      <c r="S3140" s="15">
        <v>42828.645914351851</v>
      </c>
      <c r="T3140" s="16">
        <f t="shared" si="49"/>
        <v>42809.645914351851</v>
      </c>
    </row>
    <row r="3141" spans="1:20" ht="15" customHeight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v>5.3999999999999999E-2</v>
      </c>
      <c r="G3141" t="s">
        <v>8221</v>
      </c>
      <c r="H3141" s="8">
        <v>450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t="s">
        <v>8321</v>
      </c>
      <c r="R3141" s="15" t="s">
        <v>8322</v>
      </c>
      <c r="S3141" s="15">
        <v>42819.189583333333</v>
      </c>
      <c r="T3141" s="16">
        <f t="shared" si="49"/>
        <v>42785.270370370374</v>
      </c>
    </row>
    <row r="3142" spans="1:20" ht="15" customHeight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v>9.5999999999999992E-3</v>
      </c>
      <c r="G3142" t="s">
        <v>8221</v>
      </c>
      <c r="H3142" s="8">
        <v>24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t="s">
        <v>8321</v>
      </c>
      <c r="R3142" s="15" t="s">
        <v>8322</v>
      </c>
      <c r="S3142" s="15">
        <v>42832.677118055552</v>
      </c>
      <c r="T3142" s="16">
        <f t="shared" si="49"/>
        <v>42802.718784722223</v>
      </c>
    </row>
    <row r="3143" spans="1:20" ht="15" customHeight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v>0.51600000000000001</v>
      </c>
      <c r="G3143" t="s">
        <v>8221</v>
      </c>
      <c r="H3143" s="8">
        <v>32.25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t="s">
        <v>8321</v>
      </c>
      <c r="R3143" s="15" t="s">
        <v>8322</v>
      </c>
      <c r="S3143" s="15">
        <v>42841.833333333328</v>
      </c>
      <c r="T3143" s="16">
        <f t="shared" si="49"/>
        <v>42800.753333333334</v>
      </c>
    </row>
    <row r="3144" spans="1:20" ht="15" customHeight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v>1.6363636363636365E-2</v>
      </c>
      <c r="G3144" t="s">
        <v>8221</v>
      </c>
      <c r="H3144" s="8">
        <v>15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t="s">
        <v>8321</v>
      </c>
      <c r="R3144" s="15" t="s">
        <v>8322</v>
      </c>
      <c r="S3144" s="15">
        <v>42813.471516203703</v>
      </c>
      <c r="T3144" s="16">
        <f t="shared" si="49"/>
        <v>42783.513182870374</v>
      </c>
    </row>
    <row r="3145" spans="1:20" ht="15" customHeight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v>0</v>
      </c>
      <c r="G3145" t="s">
        <v>8221</v>
      </c>
      <c r="H3145" s="8" t="e">
        <v>#DIV/0!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t="s">
        <v>8321</v>
      </c>
      <c r="R3145" s="15" t="s">
        <v>8322</v>
      </c>
      <c r="S3145" s="15">
        <v>42834.358287037037</v>
      </c>
      <c r="T3145" s="16">
        <f t="shared" si="49"/>
        <v>42808.358287037037</v>
      </c>
    </row>
    <row r="3146" spans="1:20" ht="15" customHeight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v>0.754</v>
      </c>
      <c r="G3146" t="s">
        <v>8221</v>
      </c>
      <c r="H3146" s="8">
        <v>251.33333333333334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t="s">
        <v>8321</v>
      </c>
      <c r="R3146" s="15" t="s">
        <v>8322</v>
      </c>
      <c r="S3146" s="15">
        <v>42813.25</v>
      </c>
      <c r="T3146" s="16">
        <f t="shared" si="49"/>
        <v>42796.538275462968</v>
      </c>
    </row>
    <row r="3147" spans="1:20" ht="15" customHeight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v>0</v>
      </c>
      <c r="G3147" t="s">
        <v>8221</v>
      </c>
      <c r="H3147" s="8" t="e">
        <v>#DIV/0!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t="s">
        <v>8321</v>
      </c>
      <c r="R3147" s="15" t="s">
        <v>8322</v>
      </c>
      <c r="S3147" s="15">
        <v>42821.999236111107</v>
      </c>
      <c r="T3147" s="16">
        <f t="shared" si="49"/>
        <v>42762.040902777779</v>
      </c>
    </row>
    <row r="3148" spans="1:20" ht="15" customHeight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v>0.105</v>
      </c>
      <c r="G3148" t="s">
        <v>8221</v>
      </c>
      <c r="H3148" s="8">
        <v>437.5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t="s">
        <v>8321</v>
      </c>
      <c r="R3148" s="15" t="s">
        <v>8322</v>
      </c>
      <c r="S3148" s="15">
        <v>42841.640810185185</v>
      </c>
      <c r="T3148" s="16">
        <f t="shared" si="49"/>
        <v>42796.682476851856</v>
      </c>
    </row>
    <row r="3149" spans="1:20" ht="15" customHeight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9">
        <v>1.1752499999999999</v>
      </c>
      <c r="G3149" t="s">
        <v>8218</v>
      </c>
      <c r="H3149" s="8">
        <v>110.35211267605634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t="s">
        <v>8321</v>
      </c>
      <c r="R3149" s="15" t="s">
        <v>8322</v>
      </c>
      <c r="S3149" s="15">
        <v>41950.011053240742</v>
      </c>
      <c r="T3149" s="16">
        <f t="shared" si="49"/>
        <v>41909.969386574077</v>
      </c>
    </row>
    <row r="3150" spans="1:20" ht="15" customHeight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9">
        <v>1.3116666666666668</v>
      </c>
      <c r="G3150" t="s">
        <v>8218</v>
      </c>
      <c r="H3150" s="8">
        <v>41.421052631578945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t="s">
        <v>8321</v>
      </c>
      <c r="R3150" s="15" t="s">
        <v>8322</v>
      </c>
      <c r="S3150" s="15">
        <v>41913.166666666664</v>
      </c>
      <c r="T3150" s="16">
        <f t="shared" si="49"/>
        <v>41891.665324074071</v>
      </c>
    </row>
    <row r="3151" spans="1:20" ht="15" customHeight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9">
        <v>1.04</v>
      </c>
      <c r="G3151" t="s">
        <v>8218</v>
      </c>
      <c r="H3151" s="8">
        <v>52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t="s">
        <v>8321</v>
      </c>
      <c r="R3151" s="15" t="s">
        <v>8322</v>
      </c>
      <c r="S3151" s="15">
        <v>41250.083333333336</v>
      </c>
      <c r="T3151" s="16">
        <f t="shared" si="49"/>
        <v>41226.017361111109</v>
      </c>
    </row>
    <row r="3152" spans="1:20" ht="15" customHeight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9">
        <v>1.01</v>
      </c>
      <c r="G3152" t="s">
        <v>8218</v>
      </c>
      <c r="H3152" s="8">
        <v>33.990384615384613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t="s">
        <v>8321</v>
      </c>
      <c r="R3152" s="15" t="s">
        <v>8322</v>
      </c>
      <c r="S3152" s="15">
        <v>40568.166666666664</v>
      </c>
      <c r="T3152" s="16">
        <f t="shared" si="49"/>
        <v>40478.263923611114</v>
      </c>
    </row>
    <row r="3153" spans="1:20" ht="15" customHeight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9">
        <v>1.004</v>
      </c>
      <c r="G3153" t="s">
        <v>8218</v>
      </c>
      <c r="H3153" s="8">
        <v>103.35294117647059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t="s">
        <v>8321</v>
      </c>
      <c r="R3153" s="15" t="s">
        <v>8322</v>
      </c>
      <c r="S3153" s="15">
        <v>41892.83997685185</v>
      </c>
      <c r="T3153" s="16">
        <f t="shared" si="49"/>
        <v>41862.83997685185</v>
      </c>
    </row>
    <row r="3154" spans="1:20" ht="15" customHeight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9">
        <v>1.0595454545454546</v>
      </c>
      <c r="G3154" t="s">
        <v>8218</v>
      </c>
      <c r="H3154" s="8">
        <v>34.791044776119406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t="s">
        <v>8321</v>
      </c>
      <c r="R3154" s="15" t="s">
        <v>8322</v>
      </c>
      <c r="S3154" s="15">
        <v>41580.867673611108</v>
      </c>
      <c r="T3154" s="16">
        <f t="shared" si="49"/>
        <v>41550.867673611108</v>
      </c>
    </row>
    <row r="3155" spans="1:20" ht="15" customHeight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9">
        <v>3.3558333333333334</v>
      </c>
      <c r="G3155" t="s">
        <v>8218</v>
      </c>
      <c r="H3155" s="8">
        <v>41.773858921161825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t="s">
        <v>8321</v>
      </c>
      <c r="R3155" s="15" t="s">
        <v>8322</v>
      </c>
      <c r="S3155" s="15">
        <v>40664.207638888889</v>
      </c>
      <c r="T3155" s="16">
        <f t="shared" si="49"/>
        <v>40633.154363425929</v>
      </c>
    </row>
    <row r="3156" spans="1:20" ht="15" customHeight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9">
        <v>1.1292857142857142</v>
      </c>
      <c r="G3156" t="s">
        <v>8218</v>
      </c>
      <c r="H3156" s="8">
        <v>64.268292682926827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t="s">
        <v>8321</v>
      </c>
      <c r="R3156" s="15" t="s">
        <v>8322</v>
      </c>
      <c r="S3156" s="15">
        <v>41000.834004629629</v>
      </c>
      <c r="T3156" s="16">
        <f t="shared" si="49"/>
        <v>40970.875671296293</v>
      </c>
    </row>
    <row r="3157" spans="1:20" ht="15" customHeight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9">
        <v>1.885046</v>
      </c>
      <c r="G3157" t="s">
        <v>8218</v>
      </c>
      <c r="H3157" s="8">
        <v>31.209370860927152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t="s">
        <v>8321</v>
      </c>
      <c r="R3157" s="15" t="s">
        <v>8322</v>
      </c>
      <c r="S3157" s="15">
        <v>41263.499131944445</v>
      </c>
      <c r="T3157" s="16">
        <f t="shared" si="49"/>
        <v>41233.499131944445</v>
      </c>
    </row>
    <row r="3158" spans="1:20" ht="15" customHeight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9">
        <v>1.0181818181818181</v>
      </c>
      <c r="G3158" t="s">
        <v>8218</v>
      </c>
      <c r="H3158" s="8">
        <v>62.921348314606739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t="s">
        <v>8321</v>
      </c>
      <c r="R3158" s="15" t="s">
        <v>8322</v>
      </c>
      <c r="S3158" s="15">
        <v>41061.953055555554</v>
      </c>
      <c r="T3158" s="16">
        <f t="shared" si="49"/>
        <v>41026.953055555554</v>
      </c>
    </row>
    <row r="3159" spans="1:20" ht="15" customHeight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9">
        <v>1.01</v>
      </c>
      <c r="G3159" t="s">
        <v>8218</v>
      </c>
      <c r="H3159" s="8">
        <v>98.536585365853654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t="s">
        <v>8321</v>
      </c>
      <c r="R3159" s="15" t="s">
        <v>8322</v>
      </c>
      <c r="S3159" s="15">
        <v>41839.208333333336</v>
      </c>
      <c r="T3159" s="16">
        <f t="shared" si="49"/>
        <v>41829.788252314815</v>
      </c>
    </row>
    <row r="3160" spans="1:20" ht="15" customHeight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9">
        <v>1.1399999999999999</v>
      </c>
      <c r="G3160" t="s">
        <v>8218</v>
      </c>
      <c r="H3160" s="8">
        <v>82.608695652173907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t="s">
        <v>8321</v>
      </c>
      <c r="R3160" s="15" t="s">
        <v>8322</v>
      </c>
      <c r="S3160" s="15">
        <v>41477.839722222219</v>
      </c>
      <c r="T3160" s="16">
        <f t="shared" si="49"/>
        <v>41447.839722222219</v>
      </c>
    </row>
    <row r="3161" spans="1:20" ht="15" customHeight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9">
        <v>1.3348133333333334</v>
      </c>
      <c r="G3161" t="s">
        <v>8218</v>
      </c>
      <c r="H3161" s="8">
        <v>38.504230769230773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t="s">
        <v>8321</v>
      </c>
      <c r="R3161" s="15" t="s">
        <v>8322</v>
      </c>
      <c r="S3161" s="15">
        <v>40926.958333333336</v>
      </c>
      <c r="T3161" s="16">
        <f t="shared" si="49"/>
        <v>40884.066678240742</v>
      </c>
    </row>
    <row r="3162" spans="1:20" ht="15" customHeight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9">
        <v>1.0153333333333334</v>
      </c>
      <c r="G3162" t="s">
        <v>8218</v>
      </c>
      <c r="H3162" s="8">
        <v>80.15789473684211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t="s">
        <v>8321</v>
      </c>
      <c r="R3162" s="15" t="s">
        <v>8322</v>
      </c>
      <c r="S3162" s="15">
        <v>41864.207638888889</v>
      </c>
      <c r="T3162" s="16">
        <f t="shared" si="49"/>
        <v>41841.26489583333</v>
      </c>
    </row>
    <row r="3163" spans="1:20" ht="15" customHeight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9">
        <v>1.0509999999999999</v>
      </c>
      <c r="G3163" t="s">
        <v>8218</v>
      </c>
      <c r="H3163" s="8">
        <v>28.405405405405407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t="s">
        <v>8321</v>
      </c>
      <c r="R3163" s="15" t="s">
        <v>8322</v>
      </c>
      <c r="S3163" s="15">
        <v>41927.536134259259</v>
      </c>
      <c r="T3163" s="16">
        <f t="shared" si="49"/>
        <v>41897.536134259259</v>
      </c>
    </row>
    <row r="3164" spans="1:20" ht="15" customHeight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9">
        <v>1.2715000000000001</v>
      </c>
      <c r="G3164" t="s">
        <v>8218</v>
      </c>
      <c r="H3164" s="8">
        <v>80.730158730158735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t="s">
        <v>8321</v>
      </c>
      <c r="R3164" s="15" t="s">
        <v>8322</v>
      </c>
      <c r="S3164" s="15">
        <v>41827.083333333336</v>
      </c>
      <c r="T3164" s="16">
        <f t="shared" si="49"/>
        <v>41799.685902777775</v>
      </c>
    </row>
    <row r="3165" spans="1:20" ht="15" customHeight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9">
        <v>1.1115384615384616</v>
      </c>
      <c r="G3165" t="s">
        <v>8218</v>
      </c>
      <c r="H3165" s="8">
        <v>200.69444444444446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t="s">
        <v>8321</v>
      </c>
      <c r="R3165" s="15" t="s">
        <v>8322</v>
      </c>
      <c r="S3165" s="15">
        <v>41805.753761574073</v>
      </c>
      <c r="T3165" s="16">
        <f t="shared" si="49"/>
        <v>41775.753761574073</v>
      </c>
    </row>
    <row r="3166" spans="1:20" ht="15" customHeight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9">
        <v>1.0676000000000001</v>
      </c>
      <c r="G3166" t="s">
        <v>8218</v>
      </c>
      <c r="H3166" s="8">
        <v>37.591549295774648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t="s">
        <v>8321</v>
      </c>
      <c r="R3166" s="15" t="s">
        <v>8322</v>
      </c>
      <c r="S3166" s="15">
        <v>41799.80572916667</v>
      </c>
      <c r="T3166" s="16">
        <f t="shared" si="49"/>
        <v>41766.80572916667</v>
      </c>
    </row>
    <row r="3167" spans="1:20" ht="15" customHeight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9">
        <v>1.6266666666666667</v>
      </c>
      <c r="G3167" t="s">
        <v>8218</v>
      </c>
      <c r="H3167" s="8">
        <v>58.095238095238095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t="s">
        <v>8321</v>
      </c>
      <c r="R3167" s="15" t="s">
        <v>8322</v>
      </c>
      <c r="S3167" s="15">
        <v>40666.165972222225</v>
      </c>
      <c r="T3167" s="16">
        <f t="shared" si="49"/>
        <v>40644.159259259257</v>
      </c>
    </row>
    <row r="3168" spans="1:20" ht="15" customHeight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9">
        <v>1.6022808571428573</v>
      </c>
      <c r="G3168" t="s">
        <v>8218</v>
      </c>
      <c r="H3168" s="8">
        <v>60.300892473118282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t="s">
        <v>8321</v>
      </c>
      <c r="R3168" s="15" t="s">
        <v>8322</v>
      </c>
      <c r="S3168" s="15">
        <v>41969.332638888889</v>
      </c>
      <c r="T3168" s="16">
        <f t="shared" si="49"/>
        <v>41940.69158564815</v>
      </c>
    </row>
    <row r="3169" spans="1:20" ht="15" customHeight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9">
        <v>1.1616666666666666</v>
      </c>
      <c r="G3169" t="s">
        <v>8218</v>
      </c>
      <c r="H3169" s="8">
        <v>63.363636363636367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t="s">
        <v>8321</v>
      </c>
      <c r="R3169" s="15" t="s">
        <v>8322</v>
      </c>
      <c r="S3169" s="15">
        <v>41853.175706018519</v>
      </c>
      <c r="T3169" s="16">
        <f t="shared" si="49"/>
        <v>41839.175706018519</v>
      </c>
    </row>
    <row r="3170" spans="1:20" ht="15" customHeight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9">
        <v>1.242</v>
      </c>
      <c r="G3170" t="s">
        <v>8218</v>
      </c>
      <c r="H3170" s="8">
        <v>50.901639344262293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t="s">
        <v>8321</v>
      </c>
      <c r="R3170" s="15" t="s">
        <v>8322</v>
      </c>
      <c r="S3170" s="15">
        <v>41803.916666666664</v>
      </c>
      <c r="T3170" s="16">
        <f t="shared" si="49"/>
        <v>41772.105937500004</v>
      </c>
    </row>
    <row r="3171" spans="1:20" ht="15" customHeight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9">
        <v>1.030125</v>
      </c>
      <c r="G3171" t="s">
        <v>8218</v>
      </c>
      <c r="H3171" s="8">
        <v>100.5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t="s">
        <v>8321</v>
      </c>
      <c r="R3171" s="15" t="s">
        <v>8322</v>
      </c>
      <c r="S3171" s="15">
        <v>41621.207638888889</v>
      </c>
      <c r="T3171" s="16">
        <f t="shared" si="49"/>
        <v>41591.737974537034</v>
      </c>
    </row>
    <row r="3172" spans="1:20" ht="15" customHeight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9">
        <v>1.1225000000000001</v>
      </c>
      <c r="G3172" t="s">
        <v>8218</v>
      </c>
      <c r="H3172" s="8">
        <v>31.619718309859156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t="s">
        <v>8321</v>
      </c>
      <c r="R3172" s="15" t="s">
        <v>8322</v>
      </c>
      <c r="S3172" s="15">
        <v>41822.166666666664</v>
      </c>
      <c r="T3172" s="16">
        <f t="shared" si="49"/>
        <v>41789.080370370371</v>
      </c>
    </row>
    <row r="3173" spans="1:20" ht="15" customHeight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9">
        <v>1.0881428571428571</v>
      </c>
      <c r="G3173" t="s">
        <v>8218</v>
      </c>
      <c r="H3173" s="8">
        <v>65.102564102564102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t="s">
        <v>8321</v>
      </c>
      <c r="R3173" s="15" t="s">
        <v>8322</v>
      </c>
      <c r="S3173" s="15">
        <v>42496.608310185184</v>
      </c>
      <c r="T3173" s="16">
        <f t="shared" si="49"/>
        <v>42466.608310185184</v>
      </c>
    </row>
    <row r="3174" spans="1:20" ht="15" customHeight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9">
        <v>1.1499999999999999</v>
      </c>
      <c r="G3174" t="s">
        <v>8218</v>
      </c>
      <c r="H3174" s="8">
        <v>79.310344827586206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t="s">
        <v>8321</v>
      </c>
      <c r="R3174" s="15" t="s">
        <v>8322</v>
      </c>
      <c r="S3174" s="15">
        <v>40953.729953703703</v>
      </c>
      <c r="T3174" s="16">
        <f t="shared" si="49"/>
        <v>40923.729953703703</v>
      </c>
    </row>
    <row r="3175" spans="1:20" ht="15" customHeight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9">
        <v>1.03</v>
      </c>
      <c r="G3175" t="s">
        <v>8218</v>
      </c>
      <c r="H3175" s="8">
        <v>139.18918918918919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t="s">
        <v>8321</v>
      </c>
      <c r="R3175" s="15" t="s">
        <v>8322</v>
      </c>
      <c r="S3175" s="15">
        <v>41908.878379629627</v>
      </c>
      <c r="T3175" s="16">
        <f t="shared" si="49"/>
        <v>41878.878379629627</v>
      </c>
    </row>
    <row r="3176" spans="1:20" ht="15" customHeight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9">
        <v>1.0113333333333334</v>
      </c>
      <c r="G3176" t="s">
        <v>8218</v>
      </c>
      <c r="H3176" s="8">
        <v>131.91304347826087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t="s">
        <v>8321</v>
      </c>
      <c r="R3176" s="15" t="s">
        <v>8322</v>
      </c>
      <c r="S3176" s="15">
        <v>41876.864675925928</v>
      </c>
      <c r="T3176" s="16">
        <f t="shared" si="49"/>
        <v>41862.864675925928</v>
      </c>
    </row>
    <row r="3177" spans="1:20" ht="15" customHeight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9">
        <v>1.0955999999999999</v>
      </c>
      <c r="G3177" t="s">
        <v>8218</v>
      </c>
      <c r="H3177" s="8">
        <v>91.3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t="s">
        <v>8321</v>
      </c>
      <c r="R3177" s="15" t="s">
        <v>8322</v>
      </c>
      <c r="S3177" s="15">
        <v>40591.886886574073</v>
      </c>
      <c r="T3177" s="16">
        <f t="shared" si="49"/>
        <v>40531.886886574073</v>
      </c>
    </row>
    <row r="3178" spans="1:20" ht="15" customHeight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9">
        <v>1.148421052631579</v>
      </c>
      <c r="G3178" t="s">
        <v>8218</v>
      </c>
      <c r="H3178" s="8">
        <v>39.672727272727272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t="s">
        <v>8321</v>
      </c>
      <c r="R3178" s="15" t="s">
        <v>8322</v>
      </c>
      <c r="S3178" s="15">
        <v>41504.625</v>
      </c>
      <c r="T3178" s="16">
        <f t="shared" si="49"/>
        <v>41477.930914351848</v>
      </c>
    </row>
    <row r="3179" spans="1:20" ht="15" customHeight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9">
        <v>1.1739999999999999</v>
      </c>
      <c r="G3179" t="s">
        <v>8218</v>
      </c>
      <c r="H3179" s="8">
        <v>57.549019607843135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t="s">
        <v>8321</v>
      </c>
      <c r="R3179" s="15" t="s">
        <v>8322</v>
      </c>
      <c r="S3179" s="15">
        <v>41811.666770833333</v>
      </c>
      <c r="T3179" s="16">
        <f t="shared" si="49"/>
        <v>41781.666770833333</v>
      </c>
    </row>
    <row r="3180" spans="1:20" ht="15" customHeight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9">
        <v>1.7173333333333334</v>
      </c>
      <c r="G3180" t="s">
        <v>8218</v>
      </c>
      <c r="H3180" s="8">
        <v>33.025641025641029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t="s">
        <v>8321</v>
      </c>
      <c r="R3180" s="15" t="s">
        <v>8322</v>
      </c>
      <c r="S3180" s="15">
        <v>41836.605034722219</v>
      </c>
      <c r="T3180" s="16">
        <f t="shared" si="49"/>
        <v>41806.605034722219</v>
      </c>
    </row>
    <row r="3181" spans="1:20" ht="15" customHeight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9">
        <v>1.1416238095238094</v>
      </c>
      <c r="G3181" t="s">
        <v>8218</v>
      </c>
      <c r="H3181" s="8">
        <v>77.335806451612896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t="s">
        <v>8321</v>
      </c>
      <c r="R3181" s="15" t="s">
        <v>8322</v>
      </c>
      <c r="S3181" s="15">
        <v>41400.702210648145</v>
      </c>
      <c r="T3181" s="16">
        <f t="shared" si="49"/>
        <v>41375.702210648145</v>
      </c>
    </row>
    <row r="3182" spans="1:20" ht="15" customHeight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9">
        <v>1.1975</v>
      </c>
      <c r="G3182" t="s">
        <v>8218</v>
      </c>
      <c r="H3182" s="8">
        <v>31.933333333333334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t="s">
        <v>8321</v>
      </c>
      <c r="R3182" s="15" t="s">
        <v>8322</v>
      </c>
      <c r="S3182" s="15">
        <v>41810.412604166668</v>
      </c>
      <c r="T3182" s="16">
        <f t="shared" si="49"/>
        <v>41780.412604166668</v>
      </c>
    </row>
    <row r="3183" spans="1:20" ht="15" customHeight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9">
        <v>1.0900000000000001</v>
      </c>
      <c r="G3183" t="s">
        <v>8218</v>
      </c>
      <c r="H3183" s="8">
        <v>36.333333333333336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t="s">
        <v>8321</v>
      </c>
      <c r="R3183" s="15" t="s">
        <v>8322</v>
      </c>
      <c r="S3183" s="15">
        <v>41805.666666666664</v>
      </c>
      <c r="T3183" s="16">
        <f t="shared" si="49"/>
        <v>41779.310034722221</v>
      </c>
    </row>
    <row r="3184" spans="1:20" ht="15" customHeight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9">
        <v>1.0088571428571429</v>
      </c>
      <c r="G3184" t="s">
        <v>8218</v>
      </c>
      <c r="H3184" s="8">
        <v>46.768211920529801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t="s">
        <v>8321</v>
      </c>
      <c r="R3184" s="15" t="s">
        <v>8322</v>
      </c>
      <c r="S3184" s="15">
        <v>40939.708333333336</v>
      </c>
      <c r="T3184" s="16">
        <f t="shared" si="49"/>
        <v>40883.949317129627</v>
      </c>
    </row>
    <row r="3185" spans="1:20" ht="15" customHeight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9">
        <v>1.0900000000000001</v>
      </c>
      <c r="G3185" t="s">
        <v>8218</v>
      </c>
      <c r="H3185" s="8">
        <v>40.073529411764703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t="s">
        <v>8321</v>
      </c>
      <c r="R3185" s="15" t="s">
        <v>8322</v>
      </c>
      <c r="S3185" s="15">
        <v>41509.79478009259</v>
      </c>
      <c r="T3185" s="16">
        <f t="shared" si="49"/>
        <v>41491.79478009259</v>
      </c>
    </row>
    <row r="3186" spans="1:20" ht="15" customHeight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9">
        <v>1.0720930232558139</v>
      </c>
      <c r="G3186" t="s">
        <v>8218</v>
      </c>
      <c r="H3186" s="8">
        <v>100.21739130434783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t="s">
        <v>8321</v>
      </c>
      <c r="R3186" s="15" t="s">
        <v>8322</v>
      </c>
      <c r="S3186" s="15">
        <v>41821.993414351848</v>
      </c>
      <c r="T3186" s="16">
        <f t="shared" si="49"/>
        <v>41791.993414351848</v>
      </c>
    </row>
    <row r="3187" spans="1:20" ht="15" customHeight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9">
        <v>1</v>
      </c>
      <c r="G3187" t="s">
        <v>8218</v>
      </c>
      <c r="H3187" s="8">
        <v>41.666666666666664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t="s">
        <v>8321</v>
      </c>
      <c r="R3187" s="15" t="s">
        <v>8322</v>
      </c>
      <c r="S3187" s="15">
        <v>41836.977326388893</v>
      </c>
      <c r="T3187" s="16">
        <f t="shared" si="49"/>
        <v>41829.977326388893</v>
      </c>
    </row>
    <row r="3188" spans="1:20" ht="15" customHeight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9">
        <v>1.0218750000000001</v>
      </c>
      <c r="G3188" t="s">
        <v>8218</v>
      </c>
      <c r="H3188" s="8">
        <v>46.714285714285715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t="s">
        <v>8321</v>
      </c>
      <c r="R3188" s="15" t="s">
        <v>8322</v>
      </c>
      <c r="S3188" s="15">
        <v>41898.875</v>
      </c>
      <c r="T3188" s="16">
        <f t="shared" si="49"/>
        <v>41868.924050925925</v>
      </c>
    </row>
    <row r="3189" spans="1:20" ht="15" customHeight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9">
        <v>1.1629333333333334</v>
      </c>
      <c r="G3189" t="s">
        <v>8218</v>
      </c>
      <c r="H3189" s="8">
        <v>71.491803278688522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t="s">
        <v>8321</v>
      </c>
      <c r="R3189" s="15" t="s">
        <v>8322</v>
      </c>
      <c r="S3189" s="15">
        <v>41855.666354166664</v>
      </c>
      <c r="T3189" s="16">
        <f t="shared" si="49"/>
        <v>41835.666354166664</v>
      </c>
    </row>
    <row r="3190" spans="1:20" ht="15" customHeight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9">
        <v>0.65</v>
      </c>
      <c r="G3190" t="s">
        <v>8220</v>
      </c>
      <c r="H3190" s="8">
        <v>14.444444444444445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t="s">
        <v>8321</v>
      </c>
      <c r="R3190" s="15" t="s">
        <v>8363</v>
      </c>
      <c r="S3190" s="15">
        <v>42165.415532407409</v>
      </c>
      <c r="T3190" s="16">
        <f t="shared" si="49"/>
        <v>42144.415532407409</v>
      </c>
    </row>
    <row r="3191" spans="1:20" ht="15" customHeight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v>0.12327272727272727</v>
      </c>
      <c r="G3191" t="s">
        <v>8220</v>
      </c>
      <c r="H3191" s="8">
        <v>356.84210526315792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t="s">
        <v>8321</v>
      </c>
      <c r="R3191" s="15" t="s">
        <v>8363</v>
      </c>
      <c r="S3191" s="15">
        <v>42148.346435185187</v>
      </c>
      <c r="T3191" s="16">
        <f t="shared" si="49"/>
        <v>42118.346435185187</v>
      </c>
    </row>
    <row r="3192" spans="1:20" ht="15" customHeight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v>0</v>
      </c>
      <c r="G3192" t="s">
        <v>8220</v>
      </c>
      <c r="H3192" s="8" t="e">
        <v>#DIV/0!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t="s">
        <v>8321</v>
      </c>
      <c r="R3192" s="15" t="s">
        <v>8363</v>
      </c>
      <c r="S3192" s="15">
        <v>42713.192997685182</v>
      </c>
      <c r="T3192" s="16">
        <f t="shared" si="49"/>
        <v>42683.151331018518</v>
      </c>
    </row>
    <row r="3193" spans="1:20" ht="15" customHeight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v>4.0266666666666666E-2</v>
      </c>
      <c r="G3193" t="s">
        <v>8220</v>
      </c>
      <c r="H3193" s="8">
        <v>37.75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t="s">
        <v>8321</v>
      </c>
      <c r="R3193" s="15" t="s">
        <v>8363</v>
      </c>
      <c r="S3193" s="15">
        <v>42598.755428240736</v>
      </c>
      <c r="T3193" s="16">
        <f t="shared" si="49"/>
        <v>42538.755428240736</v>
      </c>
    </row>
    <row r="3194" spans="1:20" ht="15" customHeight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9">
        <v>1.0200000000000001E-2</v>
      </c>
      <c r="G3194" t="s">
        <v>8220</v>
      </c>
      <c r="H3194" s="8">
        <v>12.75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t="s">
        <v>8321</v>
      </c>
      <c r="R3194" s="15" t="s">
        <v>8363</v>
      </c>
      <c r="S3194" s="15">
        <v>42063.916666666672</v>
      </c>
      <c r="T3194" s="16">
        <f t="shared" si="49"/>
        <v>42018.94049768518</v>
      </c>
    </row>
    <row r="3195" spans="1:20" ht="15" customHeight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9">
        <v>0.1174</v>
      </c>
      <c r="G3195" t="s">
        <v>8220</v>
      </c>
      <c r="H3195" s="8">
        <v>24.458333333333332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t="s">
        <v>8321</v>
      </c>
      <c r="R3195" s="15" t="s">
        <v>8363</v>
      </c>
      <c r="S3195" s="15">
        <v>42055.968240740738</v>
      </c>
      <c r="T3195" s="16">
        <f t="shared" si="49"/>
        <v>42010.968240740738</v>
      </c>
    </row>
    <row r="3196" spans="1:20" ht="15" customHeight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v>0</v>
      </c>
      <c r="G3196" t="s">
        <v>8220</v>
      </c>
      <c r="H3196" s="8" t="e">
        <v>#DIV/0!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t="s">
        <v>8321</v>
      </c>
      <c r="R3196" s="15" t="s">
        <v>8363</v>
      </c>
      <c r="S3196" s="15">
        <v>42212.062476851846</v>
      </c>
      <c r="T3196" s="16">
        <f t="shared" si="49"/>
        <v>42182.062476851846</v>
      </c>
    </row>
    <row r="3197" spans="1:20" ht="15" customHeight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v>0.59142857142857141</v>
      </c>
      <c r="G3197" t="s">
        <v>8220</v>
      </c>
      <c r="H3197" s="8">
        <v>53.07692307692308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t="s">
        <v>8321</v>
      </c>
      <c r="R3197" s="15" t="s">
        <v>8363</v>
      </c>
      <c r="S3197" s="15">
        <v>42047.594236111108</v>
      </c>
      <c r="T3197" s="16">
        <f t="shared" si="49"/>
        <v>42017.594236111108</v>
      </c>
    </row>
    <row r="3198" spans="1:20" ht="15" customHeight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v>5.9999999999999995E-4</v>
      </c>
      <c r="G3198" t="s">
        <v>8220</v>
      </c>
      <c r="H3198" s="8">
        <v>300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t="s">
        <v>8321</v>
      </c>
      <c r="R3198" s="15" t="s">
        <v>8363</v>
      </c>
      <c r="S3198" s="15">
        <v>42217.583333333328</v>
      </c>
      <c r="T3198" s="16">
        <f t="shared" si="49"/>
        <v>42157.598090277781</v>
      </c>
    </row>
    <row r="3199" spans="1:20" ht="15" customHeight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v>0.1145</v>
      </c>
      <c r="G3199" t="s">
        <v>8220</v>
      </c>
      <c r="H3199" s="8">
        <v>286.25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t="s">
        <v>8321</v>
      </c>
      <c r="R3199" s="15" t="s">
        <v>8363</v>
      </c>
      <c r="S3199" s="15">
        <v>42039.493263888886</v>
      </c>
      <c r="T3199" s="16">
        <f t="shared" si="49"/>
        <v>42009.493263888886</v>
      </c>
    </row>
    <row r="3200" spans="1:20" ht="15" customHeight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v>3.6666666666666666E-3</v>
      </c>
      <c r="G3200" t="s">
        <v>8220</v>
      </c>
      <c r="H3200" s="8">
        <v>36.666666666666664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t="s">
        <v>8321</v>
      </c>
      <c r="R3200" s="15" t="s">
        <v>8363</v>
      </c>
      <c r="S3200" s="15">
        <v>42051.424502314811</v>
      </c>
      <c r="T3200" s="16">
        <f t="shared" si="49"/>
        <v>42013.424502314811</v>
      </c>
    </row>
    <row r="3201" spans="1:20" ht="15" customHeight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v>0.52159999999999995</v>
      </c>
      <c r="G3201" t="s">
        <v>8220</v>
      </c>
      <c r="H3201" s="8">
        <v>49.20754716981132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t="s">
        <v>8321</v>
      </c>
      <c r="R3201" s="15" t="s">
        <v>8363</v>
      </c>
      <c r="S3201" s="15">
        <v>41888.875</v>
      </c>
      <c r="T3201" s="16">
        <f t="shared" si="49"/>
        <v>41858.761782407404</v>
      </c>
    </row>
    <row r="3202" spans="1:20" ht="15" customHeight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v>2.0000000000000002E-5</v>
      </c>
      <c r="G3202" t="s">
        <v>8220</v>
      </c>
      <c r="H3202" s="8">
        <v>1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t="s">
        <v>8321</v>
      </c>
      <c r="R3202" s="15" t="s">
        <v>8363</v>
      </c>
      <c r="S3202" s="15">
        <v>42490.231944444444</v>
      </c>
      <c r="T3202" s="16">
        <f t="shared" si="49"/>
        <v>42460.320613425924</v>
      </c>
    </row>
    <row r="3203" spans="1:20" ht="15" customHeight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9">
        <v>1.2500000000000001E-2</v>
      </c>
      <c r="G3203" t="s">
        <v>8220</v>
      </c>
      <c r="H3203" s="8">
        <v>12.5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t="s">
        <v>8321</v>
      </c>
      <c r="R3203" s="15" t="s">
        <v>8363</v>
      </c>
      <c r="S3203" s="15">
        <v>41882.767094907409</v>
      </c>
      <c r="T3203" s="16">
        <f t="shared" ref="T3203:T3266" si="50">(((L3203/60)/60)/24)+DATE(1970,1,1)</f>
        <v>41861.767094907409</v>
      </c>
    </row>
    <row r="3204" spans="1:20" ht="15" customHeight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v>0.54520000000000002</v>
      </c>
      <c r="G3204" t="s">
        <v>8220</v>
      </c>
      <c r="H3204" s="8">
        <v>109.04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t="s">
        <v>8321</v>
      </c>
      <c r="R3204" s="15" t="s">
        <v>8363</v>
      </c>
      <c r="S3204" s="15">
        <v>42352.249305555553</v>
      </c>
      <c r="T3204" s="16">
        <f t="shared" si="50"/>
        <v>42293.853541666671</v>
      </c>
    </row>
    <row r="3205" spans="1:20" ht="15" customHeight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v>0.25</v>
      </c>
      <c r="G3205" t="s">
        <v>8220</v>
      </c>
      <c r="H3205" s="8">
        <v>41.666666666666664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t="s">
        <v>8321</v>
      </c>
      <c r="R3205" s="15" t="s">
        <v>8363</v>
      </c>
      <c r="S3205" s="15">
        <v>42272.988680555558</v>
      </c>
      <c r="T3205" s="16">
        <f t="shared" si="50"/>
        <v>42242.988680555558</v>
      </c>
    </row>
    <row r="3206" spans="1:20" ht="15" customHeight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v>0</v>
      </c>
      <c r="G3206" t="s">
        <v>8220</v>
      </c>
      <c r="H3206" s="8" t="e">
        <v>#DIV/0!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t="s">
        <v>8321</v>
      </c>
      <c r="R3206" s="15" t="s">
        <v>8363</v>
      </c>
      <c r="S3206" s="15">
        <v>42202.676388888889</v>
      </c>
      <c r="T3206" s="16">
        <f t="shared" si="50"/>
        <v>42172.686099537037</v>
      </c>
    </row>
    <row r="3207" spans="1:20" ht="15" customHeight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9">
        <v>3.4125000000000003E-2</v>
      </c>
      <c r="G3207" t="s">
        <v>8220</v>
      </c>
      <c r="H3207" s="8">
        <v>22.75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t="s">
        <v>8321</v>
      </c>
      <c r="R3207" s="15" t="s">
        <v>8363</v>
      </c>
      <c r="S3207" s="15">
        <v>42125.374675925923</v>
      </c>
      <c r="T3207" s="16">
        <f t="shared" si="50"/>
        <v>42095.374675925923</v>
      </c>
    </row>
    <row r="3208" spans="1:20" ht="15" customHeight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v>0</v>
      </c>
      <c r="G3208" t="s">
        <v>8220</v>
      </c>
      <c r="H3208" s="8" t="e">
        <v>#DIV/0!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t="s">
        <v>8321</v>
      </c>
      <c r="R3208" s="15" t="s">
        <v>8363</v>
      </c>
      <c r="S3208" s="15">
        <v>42266.276053240741</v>
      </c>
      <c r="T3208" s="16">
        <f t="shared" si="50"/>
        <v>42236.276053240741</v>
      </c>
    </row>
    <row r="3209" spans="1:20" ht="15" customHeight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v>0.46363636363636362</v>
      </c>
      <c r="G3209" t="s">
        <v>8220</v>
      </c>
      <c r="H3209" s="8">
        <v>70.833333333333329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t="s">
        <v>8321</v>
      </c>
      <c r="R3209" s="15" t="s">
        <v>8363</v>
      </c>
      <c r="S3209" s="15">
        <v>42117.236192129625</v>
      </c>
      <c r="T3209" s="16">
        <f t="shared" si="50"/>
        <v>42057.277858796297</v>
      </c>
    </row>
    <row r="3210" spans="1:20" ht="15" customHeight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9">
        <v>1.0349999999999999</v>
      </c>
      <c r="G3210" t="s">
        <v>8218</v>
      </c>
      <c r="H3210" s="8">
        <v>63.109756097560975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t="s">
        <v>8321</v>
      </c>
      <c r="R3210" s="15" t="s">
        <v>8322</v>
      </c>
      <c r="S3210" s="15">
        <v>41848.605057870373</v>
      </c>
      <c r="T3210" s="16">
        <f t="shared" si="50"/>
        <v>41827.605057870373</v>
      </c>
    </row>
    <row r="3211" spans="1:20" ht="15" customHeight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9">
        <v>1.1932315789473684</v>
      </c>
      <c r="G3211" t="s">
        <v>8218</v>
      </c>
      <c r="H3211" s="8">
        <v>50.157964601769912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t="s">
        <v>8321</v>
      </c>
      <c r="R3211" s="15" t="s">
        <v>8322</v>
      </c>
      <c r="S3211" s="15">
        <v>41810.958333333336</v>
      </c>
      <c r="T3211" s="16">
        <f t="shared" si="50"/>
        <v>41778.637245370373</v>
      </c>
    </row>
    <row r="3212" spans="1:20" ht="15" customHeight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9">
        <v>1.2576666666666667</v>
      </c>
      <c r="G3212" t="s">
        <v>8218</v>
      </c>
      <c r="H3212" s="8">
        <v>62.883333333333333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t="s">
        <v>8321</v>
      </c>
      <c r="R3212" s="15" t="s">
        <v>8322</v>
      </c>
      <c r="S3212" s="15">
        <v>41061.165972222225</v>
      </c>
      <c r="T3212" s="16">
        <f t="shared" si="50"/>
        <v>41013.936562499999</v>
      </c>
    </row>
    <row r="3213" spans="1:20" ht="15" customHeight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9">
        <v>1.1974347826086957</v>
      </c>
      <c r="G3213" t="s">
        <v>8218</v>
      </c>
      <c r="H3213" s="8">
        <v>85.531055900621112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t="s">
        <v>8321</v>
      </c>
      <c r="R3213" s="15" t="s">
        <v>8322</v>
      </c>
      <c r="S3213" s="15">
        <v>41866.083333333336</v>
      </c>
      <c r="T3213" s="16">
        <f t="shared" si="50"/>
        <v>41834.586574074077</v>
      </c>
    </row>
    <row r="3214" spans="1:20" ht="15" customHeight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9">
        <v>1.2625</v>
      </c>
      <c r="G3214" t="s">
        <v>8218</v>
      </c>
      <c r="H3214" s="8">
        <v>53.723404255319146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t="s">
        <v>8321</v>
      </c>
      <c r="R3214" s="15" t="s">
        <v>8322</v>
      </c>
      <c r="S3214" s="15">
        <v>41859.795729166668</v>
      </c>
      <c r="T3214" s="16">
        <f t="shared" si="50"/>
        <v>41829.795729166668</v>
      </c>
    </row>
    <row r="3215" spans="1:20" ht="15" customHeight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9">
        <v>1.0011666666666668</v>
      </c>
      <c r="G3215" t="s">
        <v>8218</v>
      </c>
      <c r="H3215" s="8">
        <v>127.80851063829788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t="s">
        <v>8321</v>
      </c>
      <c r="R3215" s="15" t="s">
        <v>8322</v>
      </c>
      <c r="S3215" s="15">
        <v>42211.763414351852</v>
      </c>
      <c r="T3215" s="16">
        <f t="shared" si="50"/>
        <v>42171.763414351852</v>
      </c>
    </row>
    <row r="3216" spans="1:20" ht="15" customHeight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9">
        <v>1.0213333333333334</v>
      </c>
      <c r="G3216" t="s">
        <v>8218</v>
      </c>
      <c r="H3216" s="8">
        <v>106.57391304347826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t="s">
        <v>8321</v>
      </c>
      <c r="R3216" s="15" t="s">
        <v>8322</v>
      </c>
      <c r="S3216" s="15">
        <v>42374.996527777781</v>
      </c>
      <c r="T3216" s="16">
        <f t="shared" si="50"/>
        <v>42337.792511574073</v>
      </c>
    </row>
    <row r="3217" spans="1:20" ht="15" customHeight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9">
        <v>1.0035142857142858</v>
      </c>
      <c r="G3217" t="s">
        <v>8218</v>
      </c>
      <c r="H3217" s="8">
        <v>262.11194029850748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t="s">
        <v>8321</v>
      </c>
      <c r="R3217" s="15" t="s">
        <v>8322</v>
      </c>
      <c r="S3217" s="15">
        <v>42257.165972222225</v>
      </c>
      <c r="T3217" s="16">
        <f t="shared" si="50"/>
        <v>42219.665173611109</v>
      </c>
    </row>
    <row r="3218" spans="1:20" ht="15" customHeight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9">
        <v>1.0004999999999999</v>
      </c>
      <c r="G3218" t="s">
        <v>8218</v>
      </c>
      <c r="H3218" s="8">
        <v>57.171428571428571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t="s">
        <v>8321</v>
      </c>
      <c r="R3218" s="15" t="s">
        <v>8322</v>
      </c>
      <c r="S3218" s="15">
        <v>42196.604166666672</v>
      </c>
      <c r="T3218" s="16">
        <f t="shared" si="50"/>
        <v>42165.462627314817</v>
      </c>
    </row>
    <row r="3219" spans="1:20" ht="15" customHeight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9">
        <v>1.1602222222222223</v>
      </c>
      <c r="G3219" t="s">
        <v>8218</v>
      </c>
      <c r="H3219" s="8">
        <v>50.20192307692308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t="s">
        <v>8321</v>
      </c>
      <c r="R3219" s="15" t="s">
        <v>8322</v>
      </c>
      <c r="S3219" s="15">
        <v>42678.546111111107</v>
      </c>
      <c r="T3219" s="16">
        <f t="shared" si="50"/>
        <v>42648.546111111107</v>
      </c>
    </row>
    <row r="3220" spans="1:20" ht="15" customHeight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9">
        <v>1.0209999999999999</v>
      </c>
      <c r="G3220" t="s">
        <v>8218</v>
      </c>
      <c r="H3220" s="8">
        <v>66.586956521739125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t="s">
        <v>8321</v>
      </c>
      <c r="R3220" s="15" t="s">
        <v>8322</v>
      </c>
      <c r="S3220" s="15">
        <v>42004</v>
      </c>
      <c r="T3220" s="16">
        <f t="shared" si="50"/>
        <v>41971.002152777779</v>
      </c>
    </row>
    <row r="3221" spans="1:20" ht="15" customHeight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9">
        <v>1.0011000000000001</v>
      </c>
      <c r="G3221" t="s">
        <v>8218</v>
      </c>
      <c r="H3221" s="8">
        <v>168.25210084033614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t="s">
        <v>8321</v>
      </c>
      <c r="R3221" s="15" t="s">
        <v>8322</v>
      </c>
      <c r="S3221" s="15">
        <v>42085.941516203704</v>
      </c>
      <c r="T3221" s="16">
        <f t="shared" si="50"/>
        <v>42050.983182870375</v>
      </c>
    </row>
    <row r="3222" spans="1:20" ht="15" customHeight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9">
        <v>1.0084</v>
      </c>
      <c r="G3222" t="s">
        <v>8218</v>
      </c>
      <c r="H3222" s="8">
        <v>256.37288135593218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t="s">
        <v>8321</v>
      </c>
      <c r="R3222" s="15" t="s">
        <v>8322</v>
      </c>
      <c r="S3222" s="15">
        <v>42806.875</v>
      </c>
      <c r="T3222" s="16">
        <f t="shared" si="50"/>
        <v>42772.833379629628</v>
      </c>
    </row>
    <row r="3223" spans="1:20" ht="15" customHeight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9">
        <v>1.0342499999999999</v>
      </c>
      <c r="G3223" t="s">
        <v>8218</v>
      </c>
      <c r="H3223" s="8">
        <v>36.610619469026545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t="s">
        <v>8321</v>
      </c>
      <c r="R3223" s="15" t="s">
        <v>8322</v>
      </c>
      <c r="S3223" s="15">
        <v>42190.696793981479</v>
      </c>
      <c r="T3223" s="16">
        <f t="shared" si="50"/>
        <v>42155.696793981479</v>
      </c>
    </row>
    <row r="3224" spans="1:20" ht="15" customHeight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9">
        <v>1.248</v>
      </c>
      <c r="G3224" t="s">
        <v>8218</v>
      </c>
      <c r="H3224" s="8">
        <v>37.142857142857146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t="s">
        <v>8321</v>
      </c>
      <c r="R3224" s="15" t="s">
        <v>8322</v>
      </c>
      <c r="S3224" s="15">
        <v>42301.895138888889</v>
      </c>
      <c r="T3224" s="16">
        <f t="shared" si="50"/>
        <v>42270.582141203704</v>
      </c>
    </row>
    <row r="3225" spans="1:20" ht="15" customHeight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9">
        <v>1.0951612903225807</v>
      </c>
      <c r="G3225" t="s">
        <v>8218</v>
      </c>
      <c r="H3225" s="8">
        <v>45.878378378378379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t="s">
        <v>8321</v>
      </c>
      <c r="R3225" s="15" t="s">
        <v>8322</v>
      </c>
      <c r="S3225" s="15">
        <v>42236.835370370376</v>
      </c>
      <c r="T3225" s="16">
        <f t="shared" si="50"/>
        <v>42206.835370370376</v>
      </c>
    </row>
    <row r="3226" spans="1:20" ht="15" customHeight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9">
        <v>1.0203333333333333</v>
      </c>
      <c r="G3226" t="s">
        <v>8218</v>
      </c>
      <c r="H3226" s="8">
        <v>141.71296296296296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t="s">
        <v>8321</v>
      </c>
      <c r="R3226" s="15" t="s">
        <v>8322</v>
      </c>
      <c r="S3226" s="15">
        <v>42745.208333333328</v>
      </c>
      <c r="T3226" s="16">
        <f t="shared" si="50"/>
        <v>42697.850844907407</v>
      </c>
    </row>
    <row r="3227" spans="1:20" ht="15" customHeight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9">
        <v>1.0235000000000001</v>
      </c>
      <c r="G3227" t="s">
        <v>8218</v>
      </c>
      <c r="H3227" s="8">
        <v>52.487179487179489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t="s">
        <v>8321</v>
      </c>
      <c r="R3227" s="15" t="s">
        <v>8322</v>
      </c>
      <c r="S3227" s="15">
        <v>42524.875</v>
      </c>
      <c r="T3227" s="16">
        <f t="shared" si="50"/>
        <v>42503.559467592597</v>
      </c>
    </row>
    <row r="3228" spans="1:20" ht="15" customHeight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9">
        <v>1.0416666666666667</v>
      </c>
      <c r="G3228" t="s">
        <v>8218</v>
      </c>
      <c r="H3228" s="8">
        <v>59.523809523809526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t="s">
        <v>8321</v>
      </c>
      <c r="R3228" s="15" t="s">
        <v>8322</v>
      </c>
      <c r="S3228" s="15">
        <v>42307.583472222221</v>
      </c>
      <c r="T3228" s="16">
        <f t="shared" si="50"/>
        <v>42277.583472222221</v>
      </c>
    </row>
    <row r="3229" spans="1:20" ht="15" customHeight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9">
        <v>1.25</v>
      </c>
      <c r="G3229" t="s">
        <v>8218</v>
      </c>
      <c r="H3229" s="8">
        <v>50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t="s">
        <v>8321</v>
      </c>
      <c r="R3229" s="15" t="s">
        <v>8322</v>
      </c>
      <c r="S3229" s="15">
        <v>42752.882361111115</v>
      </c>
      <c r="T3229" s="16">
        <f t="shared" si="50"/>
        <v>42722.882361111115</v>
      </c>
    </row>
    <row r="3230" spans="1:20" ht="15" customHeight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9">
        <v>1.0234285714285714</v>
      </c>
      <c r="G3230" t="s">
        <v>8218</v>
      </c>
      <c r="H3230" s="8">
        <v>193.62162162162161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t="s">
        <v>8321</v>
      </c>
      <c r="R3230" s="15" t="s">
        <v>8322</v>
      </c>
      <c r="S3230" s="15">
        <v>42355.207638888889</v>
      </c>
      <c r="T3230" s="16">
        <f t="shared" si="50"/>
        <v>42323.70930555556</v>
      </c>
    </row>
    <row r="3231" spans="1:20" ht="15" customHeight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9">
        <v>1.0786500000000001</v>
      </c>
      <c r="G3231" t="s">
        <v>8218</v>
      </c>
      <c r="H3231" s="8">
        <v>106.79702970297029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t="s">
        <v>8321</v>
      </c>
      <c r="R3231" s="15" t="s">
        <v>8322</v>
      </c>
      <c r="S3231" s="15">
        <v>41963.333310185189</v>
      </c>
      <c r="T3231" s="16">
        <f t="shared" si="50"/>
        <v>41933.291643518518</v>
      </c>
    </row>
    <row r="3232" spans="1:20" ht="15" customHeight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9">
        <v>1.0988461538461538</v>
      </c>
      <c r="G3232" t="s">
        <v>8218</v>
      </c>
      <c r="H3232" s="8">
        <v>77.21621621621621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t="s">
        <v>8321</v>
      </c>
      <c r="R3232" s="15" t="s">
        <v>8322</v>
      </c>
      <c r="S3232" s="15">
        <v>41913.165972222225</v>
      </c>
      <c r="T3232" s="16">
        <f t="shared" si="50"/>
        <v>41898.168125000004</v>
      </c>
    </row>
    <row r="3233" spans="1:20" ht="15" customHeight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9">
        <v>1.61</v>
      </c>
      <c r="G3233" t="s">
        <v>8218</v>
      </c>
      <c r="H3233" s="8">
        <v>57.5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t="s">
        <v>8321</v>
      </c>
      <c r="R3233" s="15" t="s">
        <v>8322</v>
      </c>
      <c r="S3233" s="15">
        <v>42476.943831018521</v>
      </c>
      <c r="T3233" s="16">
        <f t="shared" si="50"/>
        <v>42446.943831018521</v>
      </c>
    </row>
    <row r="3234" spans="1:20" ht="15" customHeight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9">
        <v>1.3120000000000001</v>
      </c>
      <c r="G3234" t="s">
        <v>8218</v>
      </c>
      <c r="H3234" s="8">
        <v>50.46153846153846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t="s">
        <v>8321</v>
      </c>
      <c r="R3234" s="15" t="s">
        <v>8322</v>
      </c>
      <c r="S3234" s="15">
        <v>42494.165972222225</v>
      </c>
      <c r="T3234" s="16">
        <f t="shared" si="50"/>
        <v>42463.81385416667</v>
      </c>
    </row>
    <row r="3235" spans="1:20" ht="15" customHeight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9">
        <v>1.1879999999999999</v>
      </c>
      <c r="G3235" t="s">
        <v>8218</v>
      </c>
      <c r="H3235" s="8">
        <v>97.377049180327873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t="s">
        <v>8321</v>
      </c>
      <c r="R3235" s="15" t="s">
        <v>8322</v>
      </c>
      <c r="S3235" s="15">
        <v>42796.805034722223</v>
      </c>
      <c r="T3235" s="16">
        <f t="shared" si="50"/>
        <v>42766.805034722223</v>
      </c>
    </row>
    <row r="3236" spans="1:20" ht="15" customHeight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9">
        <v>1.0039275000000001</v>
      </c>
      <c r="G3236" t="s">
        <v>8218</v>
      </c>
      <c r="H3236" s="8">
        <v>34.91921739130435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t="s">
        <v>8321</v>
      </c>
      <c r="R3236" s="15" t="s">
        <v>8322</v>
      </c>
      <c r="S3236" s="15">
        <v>42767.979861111111</v>
      </c>
      <c r="T3236" s="16">
        <f t="shared" si="50"/>
        <v>42734.789444444439</v>
      </c>
    </row>
    <row r="3237" spans="1:20" ht="15" customHeight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9">
        <v>1.0320666666666667</v>
      </c>
      <c r="G3237" t="s">
        <v>8218</v>
      </c>
      <c r="H3237" s="8">
        <v>85.530386740331494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t="s">
        <v>8321</v>
      </c>
      <c r="R3237" s="15" t="s">
        <v>8322</v>
      </c>
      <c r="S3237" s="15">
        <v>42552.347812499997</v>
      </c>
      <c r="T3237" s="16">
        <f t="shared" si="50"/>
        <v>42522.347812499997</v>
      </c>
    </row>
    <row r="3238" spans="1:20" ht="15" customHeight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9">
        <v>1.006</v>
      </c>
      <c r="G3238" t="s">
        <v>8218</v>
      </c>
      <c r="H3238" s="8">
        <v>182.90909090909091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t="s">
        <v>8321</v>
      </c>
      <c r="R3238" s="15" t="s">
        <v>8322</v>
      </c>
      <c r="S3238" s="15">
        <v>42732.917048611111</v>
      </c>
      <c r="T3238" s="16">
        <f t="shared" si="50"/>
        <v>42702.917048611111</v>
      </c>
    </row>
    <row r="3239" spans="1:20" ht="15" customHeight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9">
        <v>1.0078754285714286</v>
      </c>
      <c r="G3239" t="s">
        <v>8218</v>
      </c>
      <c r="H3239" s="8">
        <v>131.13620817843866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t="s">
        <v>8321</v>
      </c>
      <c r="R3239" s="15" t="s">
        <v>8322</v>
      </c>
      <c r="S3239" s="15">
        <v>42276.165972222225</v>
      </c>
      <c r="T3239" s="16">
        <f t="shared" si="50"/>
        <v>42252.474351851852</v>
      </c>
    </row>
    <row r="3240" spans="1:20" ht="15" customHeight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9">
        <v>1.1232142857142857</v>
      </c>
      <c r="G3240" t="s">
        <v>8218</v>
      </c>
      <c r="H3240" s="8">
        <v>39.810126582278478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t="s">
        <v>8321</v>
      </c>
      <c r="R3240" s="15" t="s">
        <v>8322</v>
      </c>
      <c r="S3240" s="15">
        <v>42186.510393518518</v>
      </c>
      <c r="T3240" s="16">
        <f t="shared" si="50"/>
        <v>42156.510393518518</v>
      </c>
    </row>
    <row r="3241" spans="1:20" ht="15" customHeight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9">
        <v>1.0591914022517912</v>
      </c>
      <c r="G3241" t="s">
        <v>8218</v>
      </c>
      <c r="H3241" s="8">
        <v>59.701730769230764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t="s">
        <v>8321</v>
      </c>
      <c r="R3241" s="15" t="s">
        <v>8322</v>
      </c>
      <c r="S3241" s="15">
        <v>42302.999305555553</v>
      </c>
      <c r="T3241" s="16">
        <f t="shared" si="50"/>
        <v>42278.089039351849</v>
      </c>
    </row>
    <row r="3242" spans="1:20" ht="15" customHeight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9">
        <v>1.0056666666666667</v>
      </c>
      <c r="G3242" t="s">
        <v>8218</v>
      </c>
      <c r="H3242" s="8">
        <v>88.735294117647058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t="s">
        <v>8321</v>
      </c>
      <c r="R3242" s="15" t="s">
        <v>8322</v>
      </c>
      <c r="S3242" s="15">
        <v>42782.958333333328</v>
      </c>
      <c r="T3242" s="16">
        <f t="shared" si="50"/>
        <v>42754.693842592591</v>
      </c>
    </row>
    <row r="3243" spans="1:20" ht="15" customHeight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9">
        <v>1.1530588235294117</v>
      </c>
      <c r="G3243" t="s">
        <v>8218</v>
      </c>
      <c r="H3243" s="8">
        <v>58.688622754491021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t="s">
        <v>8321</v>
      </c>
      <c r="R3243" s="15" t="s">
        <v>8322</v>
      </c>
      <c r="S3243" s="15">
        <v>41926.290972222225</v>
      </c>
      <c r="T3243" s="16">
        <f t="shared" si="50"/>
        <v>41893.324884259258</v>
      </c>
    </row>
    <row r="3244" spans="1:20" ht="15" customHeight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9">
        <v>1.273042</v>
      </c>
      <c r="G3244" t="s">
        <v>8218</v>
      </c>
      <c r="H3244" s="8">
        <v>69.56513661202186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t="s">
        <v>8321</v>
      </c>
      <c r="R3244" s="15" t="s">
        <v>8322</v>
      </c>
      <c r="S3244" s="15">
        <v>41901.755694444444</v>
      </c>
      <c r="T3244" s="16">
        <f t="shared" si="50"/>
        <v>41871.755694444444</v>
      </c>
    </row>
    <row r="3245" spans="1:20" ht="15" customHeight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9">
        <v>1.028375</v>
      </c>
      <c r="G3245" t="s">
        <v>8218</v>
      </c>
      <c r="H3245" s="8">
        <v>115.87323943661971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t="s">
        <v>8321</v>
      </c>
      <c r="R3245" s="15" t="s">
        <v>8322</v>
      </c>
      <c r="S3245" s="15">
        <v>42286</v>
      </c>
      <c r="T3245" s="16">
        <f t="shared" si="50"/>
        <v>42262.096782407403</v>
      </c>
    </row>
    <row r="3246" spans="1:20" ht="15" customHeight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9">
        <v>1.0293749999999999</v>
      </c>
      <c r="G3246" t="s">
        <v>8218</v>
      </c>
      <c r="H3246" s="8">
        <v>23.869565217391305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t="s">
        <v>8321</v>
      </c>
      <c r="R3246" s="15" t="s">
        <v>8322</v>
      </c>
      <c r="S3246" s="15">
        <v>42705.735902777778</v>
      </c>
      <c r="T3246" s="16">
        <f t="shared" si="50"/>
        <v>42675.694236111114</v>
      </c>
    </row>
    <row r="3247" spans="1:20" ht="15" customHeight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9">
        <v>1.043047619047619</v>
      </c>
      <c r="G3247" t="s">
        <v>8218</v>
      </c>
      <c r="H3247" s="8">
        <v>81.125925925925927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t="s">
        <v>8321</v>
      </c>
      <c r="R3247" s="15" t="s">
        <v>8322</v>
      </c>
      <c r="S3247" s="15">
        <v>42167.083333333328</v>
      </c>
      <c r="T3247" s="16">
        <f t="shared" si="50"/>
        <v>42135.60020833333</v>
      </c>
    </row>
    <row r="3248" spans="1:20" ht="15" customHeight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9">
        <v>1.1122000000000001</v>
      </c>
      <c r="G3248" t="s">
        <v>8218</v>
      </c>
      <c r="H3248" s="8">
        <v>57.626943005181346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t="s">
        <v>8321</v>
      </c>
      <c r="R3248" s="15" t="s">
        <v>8322</v>
      </c>
      <c r="S3248" s="15">
        <v>42259.165972222225</v>
      </c>
      <c r="T3248" s="16">
        <f t="shared" si="50"/>
        <v>42230.472222222219</v>
      </c>
    </row>
    <row r="3249" spans="1:20" ht="15" customHeight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9">
        <v>1.0586</v>
      </c>
      <c r="G3249" t="s">
        <v>8218</v>
      </c>
      <c r="H3249" s="8">
        <v>46.429824561403507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t="s">
        <v>8321</v>
      </c>
      <c r="R3249" s="15" t="s">
        <v>8322</v>
      </c>
      <c r="S3249" s="15">
        <v>42197.434166666666</v>
      </c>
      <c r="T3249" s="16">
        <f t="shared" si="50"/>
        <v>42167.434166666666</v>
      </c>
    </row>
    <row r="3250" spans="1:20" ht="15" customHeight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9">
        <v>1.0079166666666666</v>
      </c>
      <c r="G3250" t="s">
        <v>8218</v>
      </c>
      <c r="H3250" s="8">
        <v>60.475000000000001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t="s">
        <v>8321</v>
      </c>
      <c r="R3250" s="15" t="s">
        <v>8322</v>
      </c>
      <c r="S3250" s="15">
        <v>42098.846724537041</v>
      </c>
      <c r="T3250" s="16">
        <f t="shared" si="50"/>
        <v>42068.888391203705</v>
      </c>
    </row>
    <row r="3251" spans="1:20" ht="15" customHeight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9">
        <v>1.0492727272727274</v>
      </c>
      <c r="G3251" t="s">
        <v>8218</v>
      </c>
      <c r="H3251" s="8">
        <v>65.579545454545453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t="s">
        <v>8321</v>
      </c>
      <c r="R3251" s="15" t="s">
        <v>8322</v>
      </c>
      <c r="S3251" s="15">
        <v>42175.746689814812</v>
      </c>
      <c r="T3251" s="16">
        <f t="shared" si="50"/>
        <v>42145.746689814812</v>
      </c>
    </row>
    <row r="3252" spans="1:20" ht="15" customHeight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9">
        <v>1.01552</v>
      </c>
      <c r="G3252" t="s">
        <v>8218</v>
      </c>
      <c r="H3252" s="8">
        <v>119.1924882629108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t="s">
        <v>8321</v>
      </c>
      <c r="R3252" s="15" t="s">
        <v>8322</v>
      </c>
      <c r="S3252" s="15">
        <v>41948.783842592595</v>
      </c>
      <c r="T3252" s="16">
        <f t="shared" si="50"/>
        <v>41918.742175925923</v>
      </c>
    </row>
    <row r="3253" spans="1:20" ht="15" customHeight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9">
        <v>1.1073333333333333</v>
      </c>
      <c r="G3253" t="s">
        <v>8218</v>
      </c>
      <c r="H3253" s="8">
        <v>83.05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t="s">
        <v>8321</v>
      </c>
      <c r="R3253" s="15" t="s">
        <v>8322</v>
      </c>
      <c r="S3253" s="15">
        <v>42176.731087962966</v>
      </c>
      <c r="T3253" s="16">
        <f t="shared" si="50"/>
        <v>42146.731087962966</v>
      </c>
    </row>
    <row r="3254" spans="1:20" ht="15" customHeight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9">
        <v>1.2782222222222221</v>
      </c>
      <c r="G3254" t="s">
        <v>8218</v>
      </c>
      <c r="H3254" s="8">
        <v>57.52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t="s">
        <v>8321</v>
      </c>
      <c r="R3254" s="15" t="s">
        <v>8322</v>
      </c>
      <c r="S3254" s="15">
        <v>42620.472685185188</v>
      </c>
      <c r="T3254" s="16">
        <f t="shared" si="50"/>
        <v>42590.472685185188</v>
      </c>
    </row>
    <row r="3255" spans="1:20" ht="15" customHeight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9">
        <v>1.0182500000000001</v>
      </c>
      <c r="G3255" t="s">
        <v>8218</v>
      </c>
      <c r="H3255" s="8">
        <v>177.08695652173913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t="s">
        <v>8321</v>
      </c>
      <c r="R3255" s="15" t="s">
        <v>8322</v>
      </c>
      <c r="S3255" s="15">
        <v>42621.15625</v>
      </c>
      <c r="T3255" s="16">
        <f t="shared" si="50"/>
        <v>42602.576712962968</v>
      </c>
    </row>
    <row r="3256" spans="1:20" ht="15" customHeight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9">
        <v>1.012576923076923</v>
      </c>
      <c r="G3256" t="s">
        <v>8218</v>
      </c>
      <c r="H3256" s="8">
        <v>70.771505376344081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t="s">
        <v>8321</v>
      </c>
      <c r="R3256" s="15" t="s">
        <v>8322</v>
      </c>
      <c r="S3256" s="15">
        <v>42089.044085648144</v>
      </c>
      <c r="T3256" s="16">
        <f t="shared" si="50"/>
        <v>42059.085752314815</v>
      </c>
    </row>
    <row r="3257" spans="1:20" ht="15" customHeight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9">
        <v>1.75</v>
      </c>
      <c r="G3257" t="s">
        <v>8218</v>
      </c>
      <c r="H3257" s="8">
        <v>29.166666666666668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t="s">
        <v>8321</v>
      </c>
      <c r="R3257" s="15" t="s">
        <v>8322</v>
      </c>
      <c r="S3257" s="15">
        <v>41919.768229166664</v>
      </c>
      <c r="T3257" s="16">
        <f t="shared" si="50"/>
        <v>41889.768229166664</v>
      </c>
    </row>
    <row r="3258" spans="1:20" ht="15" customHeight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9">
        <v>1.2806</v>
      </c>
      <c r="G3258" t="s">
        <v>8218</v>
      </c>
      <c r="H3258" s="8">
        <v>72.76136363636364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t="s">
        <v>8321</v>
      </c>
      <c r="R3258" s="15" t="s">
        <v>8322</v>
      </c>
      <c r="S3258" s="15">
        <v>42166.165972222225</v>
      </c>
      <c r="T3258" s="16">
        <f t="shared" si="50"/>
        <v>42144.573807870373</v>
      </c>
    </row>
    <row r="3259" spans="1:20" ht="15" customHeight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9">
        <v>1.0629949999999999</v>
      </c>
      <c r="G3259" t="s">
        <v>8218</v>
      </c>
      <c r="H3259" s="8">
        <v>51.853414634146333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t="s">
        <v>8321</v>
      </c>
      <c r="R3259" s="15" t="s">
        <v>8322</v>
      </c>
      <c r="S3259" s="15">
        <v>42788.559629629628</v>
      </c>
      <c r="T3259" s="16">
        <f t="shared" si="50"/>
        <v>42758.559629629628</v>
      </c>
    </row>
    <row r="3260" spans="1:20" ht="15" customHeight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9">
        <v>1.052142857142857</v>
      </c>
      <c r="G3260" t="s">
        <v>8218</v>
      </c>
      <c r="H3260" s="8">
        <v>98.2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t="s">
        <v>8321</v>
      </c>
      <c r="R3260" s="15" t="s">
        <v>8322</v>
      </c>
      <c r="S3260" s="15">
        <v>42012.887280092589</v>
      </c>
      <c r="T3260" s="16">
        <f t="shared" si="50"/>
        <v>41982.887280092589</v>
      </c>
    </row>
    <row r="3261" spans="1:20" ht="15" customHeight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9">
        <v>1.0616782608695652</v>
      </c>
      <c r="G3261" t="s">
        <v>8218</v>
      </c>
      <c r="H3261" s="8">
        <v>251.7381443298969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t="s">
        <v>8321</v>
      </c>
      <c r="R3261" s="15" t="s">
        <v>8322</v>
      </c>
      <c r="S3261" s="15">
        <v>42644.165972222225</v>
      </c>
      <c r="T3261" s="16">
        <f t="shared" si="50"/>
        <v>42614.760937500003</v>
      </c>
    </row>
    <row r="3262" spans="1:20" ht="15" customHeight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9">
        <v>1.0924</v>
      </c>
      <c r="G3262" t="s">
        <v>8218</v>
      </c>
      <c r="H3262" s="8">
        <v>74.821917808219183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t="s">
        <v>8321</v>
      </c>
      <c r="R3262" s="15" t="s">
        <v>8322</v>
      </c>
      <c r="S3262" s="15">
        <v>42338.714328703703</v>
      </c>
      <c r="T3262" s="16">
        <f t="shared" si="50"/>
        <v>42303.672662037032</v>
      </c>
    </row>
    <row r="3263" spans="1:20" ht="15" customHeight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9">
        <v>1.0045454545454546</v>
      </c>
      <c r="G3263" t="s">
        <v>8218</v>
      </c>
      <c r="H3263" s="8">
        <v>67.65306122448979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t="s">
        <v>8321</v>
      </c>
      <c r="R3263" s="15" t="s">
        <v>8322</v>
      </c>
      <c r="S3263" s="15">
        <v>42201.725416666668</v>
      </c>
      <c r="T3263" s="16">
        <f t="shared" si="50"/>
        <v>42171.725416666668</v>
      </c>
    </row>
    <row r="3264" spans="1:20" ht="15" customHeight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9">
        <v>1.0304098360655738</v>
      </c>
      <c r="G3264" t="s">
        <v>8218</v>
      </c>
      <c r="H3264" s="8">
        <v>93.81343283582089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t="s">
        <v>8321</v>
      </c>
      <c r="R3264" s="15" t="s">
        <v>8322</v>
      </c>
      <c r="S3264" s="15">
        <v>41995.166666666672</v>
      </c>
      <c r="T3264" s="16">
        <f t="shared" si="50"/>
        <v>41964.315532407403</v>
      </c>
    </row>
    <row r="3265" spans="1:20" ht="15" customHeight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9">
        <v>1.121664</v>
      </c>
      <c r="G3265" t="s">
        <v>8218</v>
      </c>
      <c r="H3265" s="8">
        <v>41.237647058823526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t="s">
        <v>8321</v>
      </c>
      <c r="R3265" s="15" t="s">
        <v>8322</v>
      </c>
      <c r="S3265" s="15">
        <v>42307.875</v>
      </c>
      <c r="T3265" s="16">
        <f t="shared" si="50"/>
        <v>42284.516064814816</v>
      </c>
    </row>
    <row r="3266" spans="1:20" ht="15" customHeight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9">
        <v>1.03</v>
      </c>
      <c r="G3266" t="s">
        <v>8218</v>
      </c>
      <c r="H3266" s="8">
        <v>52.551020408163268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t="s">
        <v>8321</v>
      </c>
      <c r="R3266" s="15" t="s">
        <v>8322</v>
      </c>
      <c r="S3266" s="15">
        <v>42032.916666666672</v>
      </c>
      <c r="T3266" s="16">
        <f t="shared" si="50"/>
        <v>42016.800208333334</v>
      </c>
    </row>
    <row r="3267" spans="1:20" ht="15" customHeight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9">
        <v>1.64</v>
      </c>
      <c r="G3267" t="s">
        <v>8218</v>
      </c>
      <c r="H3267" s="8">
        <v>70.285714285714292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t="s">
        <v>8321</v>
      </c>
      <c r="R3267" s="15" t="s">
        <v>8322</v>
      </c>
      <c r="S3267" s="15">
        <v>42341.708333333328</v>
      </c>
      <c r="T3267" s="16">
        <f t="shared" ref="T3267:T3330" si="51">(((L3267/60)/60)/24)+DATE(1970,1,1)</f>
        <v>42311.711979166663</v>
      </c>
    </row>
    <row r="3268" spans="1:20" ht="15" customHeight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9">
        <v>1.3128333333333333</v>
      </c>
      <c r="G3268" t="s">
        <v>8218</v>
      </c>
      <c r="H3268" s="8">
        <v>48.325153374233132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t="s">
        <v>8321</v>
      </c>
      <c r="R3268" s="15" t="s">
        <v>8322</v>
      </c>
      <c r="S3268" s="15">
        <v>42167.875</v>
      </c>
      <c r="T3268" s="16">
        <f t="shared" si="51"/>
        <v>42136.536134259266</v>
      </c>
    </row>
    <row r="3269" spans="1:20" ht="15" customHeight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9">
        <v>1.0209999999999999</v>
      </c>
      <c r="G3269" t="s">
        <v>8218</v>
      </c>
      <c r="H3269" s="8">
        <v>53.177083333333336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t="s">
        <v>8321</v>
      </c>
      <c r="R3269" s="15" t="s">
        <v>8322</v>
      </c>
      <c r="S3269" s="15">
        <v>42202.757638888885</v>
      </c>
      <c r="T3269" s="16">
        <f t="shared" si="51"/>
        <v>42172.757638888885</v>
      </c>
    </row>
    <row r="3270" spans="1:20" ht="15" customHeight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9">
        <v>1.28</v>
      </c>
      <c r="G3270" t="s">
        <v>8218</v>
      </c>
      <c r="H3270" s="8">
        <v>60.952380952380949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t="s">
        <v>8321</v>
      </c>
      <c r="R3270" s="15" t="s">
        <v>8322</v>
      </c>
      <c r="S3270" s="15">
        <v>42606.90425925926</v>
      </c>
      <c r="T3270" s="16">
        <f t="shared" si="51"/>
        <v>42590.90425925926</v>
      </c>
    </row>
    <row r="3271" spans="1:20" ht="15" customHeight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9">
        <v>1.0149999999999999</v>
      </c>
      <c r="G3271" t="s">
        <v>8218</v>
      </c>
      <c r="H3271" s="8">
        <v>116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t="s">
        <v>8321</v>
      </c>
      <c r="R3271" s="15" t="s">
        <v>8322</v>
      </c>
      <c r="S3271" s="15">
        <v>42171.458333333328</v>
      </c>
      <c r="T3271" s="16">
        <f t="shared" si="51"/>
        <v>42137.395798611105</v>
      </c>
    </row>
    <row r="3272" spans="1:20" ht="15" customHeight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9">
        <v>1.0166666666666666</v>
      </c>
      <c r="G3272" t="s">
        <v>8218</v>
      </c>
      <c r="H3272" s="8">
        <v>61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t="s">
        <v>8321</v>
      </c>
      <c r="R3272" s="15" t="s">
        <v>8322</v>
      </c>
      <c r="S3272" s="15">
        <v>42197.533159722225</v>
      </c>
      <c r="T3272" s="16">
        <f t="shared" si="51"/>
        <v>42167.533159722225</v>
      </c>
    </row>
    <row r="3273" spans="1:20" ht="15" customHeight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9">
        <v>1.3</v>
      </c>
      <c r="G3273" t="s">
        <v>8218</v>
      </c>
      <c r="H3273" s="8">
        <v>38.235294117647058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t="s">
        <v>8321</v>
      </c>
      <c r="R3273" s="15" t="s">
        <v>8322</v>
      </c>
      <c r="S3273" s="15">
        <v>41945.478877314818</v>
      </c>
      <c r="T3273" s="16">
        <f t="shared" si="51"/>
        <v>41915.437210648146</v>
      </c>
    </row>
    <row r="3274" spans="1:20" ht="15" customHeight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9">
        <v>1.5443</v>
      </c>
      <c r="G3274" t="s">
        <v>8218</v>
      </c>
      <c r="H3274" s="8">
        <v>106.50344827586207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t="s">
        <v>8321</v>
      </c>
      <c r="R3274" s="15" t="s">
        <v>8322</v>
      </c>
      <c r="S3274" s="15">
        <v>42314.541770833333</v>
      </c>
      <c r="T3274" s="16">
        <f t="shared" si="51"/>
        <v>42284.500104166669</v>
      </c>
    </row>
    <row r="3275" spans="1:20" ht="15" customHeight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9">
        <v>1.0740000000000001</v>
      </c>
      <c r="G3275" t="s">
        <v>8218</v>
      </c>
      <c r="H3275" s="8">
        <v>204.57142857142858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t="s">
        <v>8321</v>
      </c>
      <c r="R3275" s="15" t="s">
        <v>8322</v>
      </c>
      <c r="S3275" s="15">
        <v>42627.791666666672</v>
      </c>
      <c r="T3275" s="16">
        <f t="shared" si="51"/>
        <v>42611.801412037035</v>
      </c>
    </row>
    <row r="3276" spans="1:20" ht="15" customHeight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9">
        <v>1.0132258064516129</v>
      </c>
      <c r="G3276" t="s">
        <v>8218</v>
      </c>
      <c r="H3276" s="8">
        <v>54.912587412587413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t="s">
        <v>8321</v>
      </c>
      <c r="R3276" s="15" t="s">
        <v>8322</v>
      </c>
      <c r="S3276" s="15">
        <v>42444.875</v>
      </c>
      <c r="T3276" s="16">
        <f t="shared" si="51"/>
        <v>42400.704537037032</v>
      </c>
    </row>
    <row r="3277" spans="1:20" ht="15" customHeight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9">
        <v>1.0027777777777778</v>
      </c>
      <c r="G3277" t="s">
        <v>8218</v>
      </c>
      <c r="H3277" s="8">
        <v>150.41666666666666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t="s">
        <v>8321</v>
      </c>
      <c r="R3277" s="15" t="s">
        <v>8322</v>
      </c>
      <c r="S3277" s="15">
        <v>42044.1875</v>
      </c>
      <c r="T3277" s="16">
        <f t="shared" si="51"/>
        <v>42017.88045138889</v>
      </c>
    </row>
    <row r="3278" spans="1:20" ht="15" customHeight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9">
        <v>1.1684444444444444</v>
      </c>
      <c r="G3278" t="s">
        <v>8218</v>
      </c>
      <c r="H3278" s="8">
        <v>52.58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t="s">
        <v>8321</v>
      </c>
      <c r="R3278" s="15" t="s">
        <v>8322</v>
      </c>
      <c r="S3278" s="15">
        <v>42461.165972222225</v>
      </c>
      <c r="T3278" s="16">
        <f t="shared" si="51"/>
        <v>42426.949988425928</v>
      </c>
    </row>
    <row r="3279" spans="1:20" ht="15" customHeight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9">
        <v>1.0860000000000001</v>
      </c>
      <c r="G3279" t="s">
        <v>8218</v>
      </c>
      <c r="H3279" s="8">
        <v>54.3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t="s">
        <v>8321</v>
      </c>
      <c r="R3279" s="15" t="s">
        <v>8322</v>
      </c>
      <c r="S3279" s="15">
        <v>41961.724606481483</v>
      </c>
      <c r="T3279" s="16">
        <f t="shared" si="51"/>
        <v>41931.682939814818</v>
      </c>
    </row>
    <row r="3280" spans="1:20" ht="15" customHeight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9">
        <v>1.034</v>
      </c>
      <c r="G3280" t="s">
        <v>8218</v>
      </c>
      <c r="H3280" s="8">
        <v>76.029411764705884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t="s">
        <v>8321</v>
      </c>
      <c r="R3280" s="15" t="s">
        <v>8322</v>
      </c>
      <c r="S3280" s="15">
        <v>42154.848414351851</v>
      </c>
      <c r="T3280" s="16">
        <f t="shared" si="51"/>
        <v>42124.848414351851</v>
      </c>
    </row>
    <row r="3281" spans="1:20" ht="15" customHeight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9">
        <v>1.1427586206896552</v>
      </c>
      <c r="G3281" t="s">
        <v>8218</v>
      </c>
      <c r="H3281" s="8">
        <v>105.2063492063492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t="s">
        <v>8321</v>
      </c>
      <c r="R3281" s="15" t="s">
        <v>8322</v>
      </c>
      <c r="S3281" s="15">
        <v>42461.06086805556</v>
      </c>
      <c r="T3281" s="16">
        <f t="shared" si="51"/>
        <v>42431.102534722217</v>
      </c>
    </row>
    <row r="3282" spans="1:20" ht="15" customHeight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9">
        <v>1.03</v>
      </c>
      <c r="G3282" t="s">
        <v>8218</v>
      </c>
      <c r="H3282" s="8">
        <v>68.666666666666671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t="s">
        <v>8321</v>
      </c>
      <c r="R3282" s="15" t="s">
        <v>8322</v>
      </c>
      <c r="S3282" s="15">
        <v>42156.208333333328</v>
      </c>
      <c r="T3282" s="16">
        <f t="shared" si="51"/>
        <v>42121.756921296299</v>
      </c>
    </row>
    <row r="3283" spans="1:20" ht="15" customHeight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9">
        <v>1.216</v>
      </c>
      <c r="G3283" t="s">
        <v>8218</v>
      </c>
      <c r="H3283" s="8">
        <v>129.36170212765958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t="s">
        <v>8321</v>
      </c>
      <c r="R3283" s="15" t="s">
        <v>8322</v>
      </c>
      <c r="S3283" s="15">
        <v>42249.019733796296</v>
      </c>
      <c r="T3283" s="16">
        <f t="shared" si="51"/>
        <v>42219.019733796296</v>
      </c>
    </row>
    <row r="3284" spans="1:20" ht="15" customHeight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9">
        <v>1.026467741935484</v>
      </c>
      <c r="G3284" t="s">
        <v>8218</v>
      </c>
      <c r="H3284" s="8">
        <v>134.26371308016877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t="s">
        <v>8321</v>
      </c>
      <c r="R3284" s="15" t="s">
        <v>8322</v>
      </c>
      <c r="S3284" s="15">
        <v>42489.19430555556</v>
      </c>
      <c r="T3284" s="16">
        <f t="shared" si="51"/>
        <v>42445.19430555556</v>
      </c>
    </row>
    <row r="3285" spans="1:20" ht="15" customHeight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9">
        <v>1.0475000000000001</v>
      </c>
      <c r="G3285" t="s">
        <v>8218</v>
      </c>
      <c r="H3285" s="8">
        <v>17.829787234042552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t="s">
        <v>8321</v>
      </c>
      <c r="R3285" s="15" t="s">
        <v>8322</v>
      </c>
      <c r="S3285" s="15">
        <v>42410.875</v>
      </c>
      <c r="T3285" s="16">
        <f t="shared" si="51"/>
        <v>42379.74418981481</v>
      </c>
    </row>
    <row r="3286" spans="1:20" ht="15" customHeight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9">
        <v>1.016</v>
      </c>
      <c r="G3286" t="s">
        <v>8218</v>
      </c>
      <c r="H3286" s="8">
        <v>203.2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t="s">
        <v>8321</v>
      </c>
      <c r="R3286" s="15" t="s">
        <v>8322</v>
      </c>
      <c r="S3286" s="15">
        <v>42398.249305555553</v>
      </c>
      <c r="T3286" s="16">
        <f t="shared" si="51"/>
        <v>42380.884872685187</v>
      </c>
    </row>
    <row r="3287" spans="1:20" ht="15" customHeight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9">
        <v>1.1210242048409682</v>
      </c>
      <c r="G3287" t="s">
        <v>8218</v>
      </c>
      <c r="H3287" s="8">
        <v>69.18518518518519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t="s">
        <v>8321</v>
      </c>
      <c r="R3287" s="15" t="s">
        <v>8322</v>
      </c>
      <c r="S3287" s="15">
        <v>42794.208333333328</v>
      </c>
      <c r="T3287" s="16">
        <f t="shared" si="51"/>
        <v>42762.942430555559</v>
      </c>
    </row>
    <row r="3288" spans="1:20" ht="15" customHeight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9">
        <v>1.0176666666666667</v>
      </c>
      <c r="G3288" t="s">
        <v>8218</v>
      </c>
      <c r="H3288" s="8">
        <v>125.12295081967213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t="s">
        <v>8321</v>
      </c>
      <c r="R3288" s="15" t="s">
        <v>8322</v>
      </c>
      <c r="S3288" s="15">
        <v>42597.840069444443</v>
      </c>
      <c r="T3288" s="16">
        <f t="shared" si="51"/>
        <v>42567.840069444443</v>
      </c>
    </row>
    <row r="3289" spans="1:20" ht="15" customHeight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9">
        <v>1</v>
      </c>
      <c r="G3289" t="s">
        <v>8218</v>
      </c>
      <c r="H3289" s="8">
        <v>73.529411764705884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t="s">
        <v>8321</v>
      </c>
      <c r="R3289" s="15" t="s">
        <v>8322</v>
      </c>
      <c r="S3289" s="15">
        <v>42336.750324074077</v>
      </c>
      <c r="T3289" s="16">
        <f t="shared" si="51"/>
        <v>42311.750324074077</v>
      </c>
    </row>
    <row r="3290" spans="1:20" ht="15" customHeight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9">
        <v>1.0026489999999999</v>
      </c>
      <c r="G3290" t="s">
        <v>8218</v>
      </c>
      <c r="H3290" s="8">
        <v>48.437149758454105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t="s">
        <v>8321</v>
      </c>
      <c r="R3290" s="15" t="s">
        <v>8322</v>
      </c>
      <c r="S3290" s="15">
        <v>42541.958333333328</v>
      </c>
      <c r="T3290" s="16">
        <f t="shared" si="51"/>
        <v>42505.774479166663</v>
      </c>
    </row>
    <row r="3291" spans="1:20" ht="15" customHeight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9">
        <v>1.3304200000000002</v>
      </c>
      <c r="G3291" t="s">
        <v>8218</v>
      </c>
      <c r="H3291" s="8">
        <v>26.608400000000003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t="s">
        <v>8321</v>
      </c>
      <c r="R3291" s="15" t="s">
        <v>8322</v>
      </c>
      <c r="S3291" s="15">
        <v>42786.368078703701</v>
      </c>
      <c r="T3291" s="16">
        <f t="shared" si="51"/>
        <v>42758.368078703701</v>
      </c>
    </row>
    <row r="3292" spans="1:20" ht="15" customHeight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9">
        <v>1.212</v>
      </c>
      <c r="G3292" t="s">
        <v>8218</v>
      </c>
      <c r="H3292" s="8">
        <v>33.666666666666664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t="s">
        <v>8321</v>
      </c>
      <c r="R3292" s="15" t="s">
        <v>8322</v>
      </c>
      <c r="S3292" s="15">
        <v>42805.51494212963</v>
      </c>
      <c r="T3292" s="16">
        <f t="shared" si="51"/>
        <v>42775.51494212963</v>
      </c>
    </row>
    <row r="3293" spans="1:20" ht="15" customHeight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9">
        <v>1.1399999999999999</v>
      </c>
      <c r="G3293" t="s">
        <v>8218</v>
      </c>
      <c r="H3293" s="8">
        <v>40.714285714285715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t="s">
        <v>8321</v>
      </c>
      <c r="R3293" s="15" t="s">
        <v>8322</v>
      </c>
      <c r="S3293" s="15">
        <v>42264.165972222225</v>
      </c>
      <c r="T3293" s="16">
        <f t="shared" si="51"/>
        <v>42232.702546296292</v>
      </c>
    </row>
    <row r="3294" spans="1:20" ht="15" customHeight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9">
        <v>2.8613861386138613</v>
      </c>
      <c r="G3294" t="s">
        <v>8218</v>
      </c>
      <c r="H3294" s="8">
        <v>19.266666666666666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t="s">
        <v>8321</v>
      </c>
      <c r="R3294" s="15" t="s">
        <v>8322</v>
      </c>
      <c r="S3294" s="15">
        <v>42342.811898148153</v>
      </c>
      <c r="T3294" s="16">
        <f t="shared" si="51"/>
        <v>42282.770231481481</v>
      </c>
    </row>
    <row r="3295" spans="1:20" ht="15" customHeight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9">
        <v>1.7044444444444444</v>
      </c>
      <c r="G3295" t="s">
        <v>8218</v>
      </c>
      <c r="H3295" s="8">
        <v>84.285714285714292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t="s">
        <v>8321</v>
      </c>
      <c r="R3295" s="15" t="s">
        <v>8322</v>
      </c>
      <c r="S3295" s="15">
        <v>42798.425370370373</v>
      </c>
      <c r="T3295" s="16">
        <f t="shared" si="51"/>
        <v>42768.425370370373</v>
      </c>
    </row>
    <row r="3296" spans="1:20" ht="15" customHeight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9">
        <v>1.1833333333333333</v>
      </c>
      <c r="G3296" t="s">
        <v>8218</v>
      </c>
      <c r="H3296" s="8">
        <v>29.583333333333332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t="s">
        <v>8321</v>
      </c>
      <c r="R3296" s="15" t="s">
        <v>8322</v>
      </c>
      <c r="S3296" s="15">
        <v>42171.541134259256</v>
      </c>
      <c r="T3296" s="16">
        <f t="shared" si="51"/>
        <v>42141.541134259256</v>
      </c>
    </row>
    <row r="3297" spans="1:20" ht="15" customHeight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9">
        <v>1.0285857142857142</v>
      </c>
      <c r="G3297" t="s">
        <v>8218</v>
      </c>
      <c r="H3297" s="8">
        <v>26.667037037037037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t="s">
        <v>8321</v>
      </c>
      <c r="R3297" s="15" t="s">
        <v>8322</v>
      </c>
      <c r="S3297" s="15">
        <v>42639.442465277782</v>
      </c>
      <c r="T3297" s="16">
        <f t="shared" si="51"/>
        <v>42609.442465277782</v>
      </c>
    </row>
    <row r="3298" spans="1:20" ht="15" customHeight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9">
        <v>1.4406666666666668</v>
      </c>
      <c r="G3298" t="s">
        <v>8218</v>
      </c>
      <c r="H3298" s="8">
        <v>45.978723404255319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t="s">
        <v>8321</v>
      </c>
      <c r="R3298" s="15" t="s">
        <v>8322</v>
      </c>
      <c r="S3298" s="15">
        <v>42330.916666666672</v>
      </c>
      <c r="T3298" s="16">
        <f t="shared" si="51"/>
        <v>42309.756620370375</v>
      </c>
    </row>
    <row r="3299" spans="1:20" ht="15" customHeight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9">
        <v>1.0007272727272727</v>
      </c>
      <c r="G3299" t="s">
        <v>8218</v>
      </c>
      <c r="H3299" s="8">
        <v>125.09090909090909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t="s">
        <v>8321</v>
      </c>
      <c r="R3299" s="15" t="s">
        <v>8322</v>
      </c>
      <c r="S3299" s="15">
        <v>42212.957638888889</v>
      </c>
      <c r="T3299" s="16">
        <f t="shared" si="51"/>
        <v>42193.771481481483</v>
      </c>
    </row>
    <row r="3300" spans="1:20" ht="15" customHeight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9">
        <v>1.0173000000000001</v>
      </c>
      <c r="G3300" t="s">
        <v>8218</v>
      </c>
      <c r="H3300" s="8">
        <v>141.29166666666666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t="s">
        <v>8321</v>
      </c>
      <c r="R3300" s="15" t="s">
        <v>8322</v>
      </c>
      <c r="S3300" s="15">
        <v>42260</v>
      </c>
      <c r="T3300" s="16">
        <f t="shared" si="51"/>
        <v>42239.957962962959</v>
      </c>
    </row>
    <row r="3301" spans="1:20" ht="15" customHeight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9">
        <v>1.1619999999999999</v>
      </c>
      <c r="G3301" t="s">
        <v>8218</v>
      </c>
      <c r="H3301" s="8">
        <v>55.333333333333336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t="s">
        <v>8321</v>
      </c>
      <c r="R3301" s="15" t="s">
        <v>8322</v>
      </c>
      <c r="S3301" s="15">
        <v>42291.917395833334</v>
      </c>
      <c r="T3301" s="16">
        <f t="shared" si="51"/>
        <v>42261.917395833334</v>
      </c>
    </row>
    <row r="3302" spans="1:20" ht="15" customHeight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9">
        <v>1.3616666666666666</v>
      </c>
      <c r="G3302" t="s">
        <v>8218</v>
      </c>
      <c r="H3302" s="8">
        <v>46.420454545454547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t="s">
        <v>8321</v>
      </c>
      <c r="R3302" s="15" t="s">
        <v>8322</v>
      </c>
      <c r="S3302" s="15">
        <v>42123.743773148148</v>
      </c>
      <c r="T3302" s="16">
        <f t="shared" si="51"/>
        <v>42102.743773148148</v>
      </c>
    </row>
    <row r="3303" spans="1:20" ht="15" customHeight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9">
        <v>1.3346666666666667</v>
      </c>
      <c r="G3303" t="s">
        <v>8218</v>
      </c>
      <c r="H3303" s="8">
        <v>57.2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t="s">
        <v>8321</v>
      </c>
      <c r="R3303" s="15" t="s">
        <v>8322</v>
      </c>
      <c r="S3303" s="15">
        <v>42583.290972222225</v>
      </c>
      <c r="T3303" s="16">
        <f t="shared" si="51"/>
        <v>42538.73583333334</v>
      </c>
    </row>
    <row r="3304" spans="1:20" ht="15" customHeight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9">
        <v>1.0339285714285715</v>
      </c>
      <c r="G3304" t="s">
        <v>8218</v>
      </c>
      <c r="H3304" s="8">
        <v>173.7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t="s">
        <v>8321</v>
      </c>
      <c r="R3304" s="15" t="s">
        <v>8322</v>
      </c>
      <c r="S3304" s="15">
        <v>42711.35157407407</v>
      </c>
      <c r="T3304" s="16">
        <f t="shared" si="51"/>
        <v>42681.35157407407</v>
      </c>
    </row>
    <row r="3305" spans="1:20" ht="15" customHeight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9">
        <v>1.1588888888888889</v>
      </c>
      <c r="G3305" t="s">
        <v>8218</v>
      </c>
      <c r="H3305" s="8">
        <v>59.6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t="s">
        <v>8321</v>
      </c>
      <c r="R3305" s="15" t="s">
        <v>8322</v>
      </c>
      <c r="S3305" s="15">
        <v>42091.609768518523</v>
      </c>
      <c r="T3305" s="16">
        <f t="shared" si="51"/>
        <v>42056.65143518518</v>
      </c>
    </row>
    <row r="3306" spans="1:20" ht="15" customHeight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9">
        <v>1.0451666666666666</v>
      </c>
      <c r="G3306" t="s">
        <v>8218</v>
      </c>
      <c r="H3306" s="8">
        <v>89.585714285714289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t="s">
        <v>8321</v>
      </c>
      <c r="R3306" s="15" t="s">
        <v>8322</v>
      </c>
      <c r="S3306" s="15">
        <v>42726.624444444446</v>
      </c>
      <c r="T3306" s="16">
        <f t="shared" si="51"/>
        <v>42696.624444444446</v>
      </c>
    </row>
    <row r="3307" spans="1:20" ht="15" customHeight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9">
        <v>1.0202500000000001</v>
      </c>
      <c r="G3307" t="s">
        <v>8218</v>
      </c>
      <c r="H3307" s="8">
        <v>204.05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t="s">
        <v>8321</v>
      </c>
      <c r="R3307" s="15" t="s">
        <v>8322</v>
      </c>
      <c r="S3307" s="15">
        <v>42216.855879629627</v>
      </c>
      <c r="T3307" s="16">
        <f t="shared" si="51"/>
        <v>42186.855879629627</v>
      </c>
    </row>
    <row r="3308" spans="1:20" ht="15" customHeight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9">
        <v>1.7533333333333334</v>
      </c>
      <c r="G3308" t="s">
        <v>8218</v>
      </c>
      <c r="H3308" s="8">
        <v>48.703703703703702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t="s">
        <v>8321</v>
      </c>
      <c r="R3308" s="15" t="s">
        <v>8322</v>
      </c>
      <c r="S3308" s="15">
        <v>42531.125</v>
      </c>
      <c r="T3308" s="16">
        <f t="shared" si="51"/>
        <v>42493.219236111108</v>
      </c>
    </row>
    <row r="3309" spans="1:20" ht="15" customHeight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9">
        <v>1.0668</v>
      </c>
      <c r="G3309" t="s">
        <v>8218</v>
      </c>
      <c r="H3309" s="8">
        <v>53.339999999999996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t="s">
        <v>8321</v>
      </c>
      <c r="R3309" s="15" t="s">
        <v>8322</v>
      </c>
      <c r="S3309" s="15">
        <v>42505.057164351849</v>
      </c>
      <c r="T3309" s="16">
        <f t="shared" si="51"/>
        <v>42475.057164351849</v>
      </c>
    </row>
    <row r="3310" spans="1:20" ht="15" customHeight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9">
        <v>1.2228571428571429</v>
      </c>
      <c r="G3310" t="s">
        <v>8218</v>
      </c>
      <c r="H3310" s="8">
        <v>75.087719298245617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t="s">
        <v>8321</v>
      </c>
      <c r="R3310" s="15" t="s">
        <v>8322</v>
      </c>
      <c r="S3310" s="15">
        <v>42473.876909722225</v>
      </c>
      <c r="T3310" s="16">
        <f t="shared" si="51"/>
        <v>42452.876909722225</v>
      </c>
    </row>
    <row r="3311" spans="1:20" ht="15" customHeight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9">
        <v>1.5942857142857143</v>
      </c>
      <c r="G3311" t="s">
        <v>8218</v>
      </c>
      <c r="H3311" s="8">
        <v>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t="s">
        <v>8321</v>
      </c>
      <c r="R3311" s="15" t="s">
        <v>8322</v>
      </c>
      <c r="S3311" s="15">
        <v>42659.650208333333</v>
      </c>
      <c r="T3311" s="16">
        <f t="shared" si="51"/>
        <v>42628.650208333333</v>
      </c>
    </row>
    <row r="3312" spans="1:20" ht="15" customHeight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9">
        <v>1.0007692307692309</v>
      </c>
      <c r="G3312" t="s">
        <v>8218</v>
      </c>
      <c r="H3312" s="8">
        <v>209.83870967741936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t="s">
        <v>8321</v>
      </c>
      <c r="R3312" s="15" t="s">
        <v>8322</v>
      </c>
      <c r="S3312" s="15">
        <v>42283.928530092591</v>
      </c>
      <c r="T3312" s="16">
        <f t="shared" si="51"/>
        <v>42253.928530092591</v>
      </c>
    </row>
    <row r="3313" spans="1:20" ht="15" customHeight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9">
        <v>1.0984</v>
      </c>
      <c r="G3313" t="s">
        <v>8218</v>
      </c>
      <c r="H3313" s="8">
        <v>61.022222222222226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t="s">
        <v>8321</v>
      </c>
      <c r="R3313" s="15" t="s">
        <v>8322</v>
      </c>
      <c r="S3313" s="15">
        <v>42294.29178240741</v>
      </c>
      <c r="T3313" s="16">
        <f t="shared" si="51"/>
        <v>42264.29178240741</v>
      </c>
    </row>
    <row r="3314" spans="1:20" ht="15" customHeight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9">
        <v>1.0004</v>
      </c>
      <c r="G3314" t="s">
        <v>8218</v>
      </c>
      <c r="H3314" s="8">
        <v>61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t="s">
        <v>8321</v>
      </c>
      <c r="R3314" s="15" t="s">
        <v>8322</v>
      </c>
      <c r="S3314" s="15">
        <v>42685.916666666672</v>
      </c>
      <c r="T3314" s="16">
        <f t="shared" si="51"/>
        <v>42664.809560185182</v>
      </c>
    </row>
    <row r="3315" spans="1:20" ht="15" customHeight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9">
        <v>1.1605000000000001</v>
      </c>
      <c r="G3315" t="s">
        <v>8218</v>
      </c>
      <c r="H3315" s="8">
        <v>80.034482758620683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t="s">
        <v>8321</v>
      </c>
      <c r="R3315" s="15" t="s">
        <v>8322</v>
      </c>
      <c r="S3315" s="15">
        <v>42396.041666666672</v>
      </c>
      <c r="T3315" s="16">
        <f t="shared" si="51"/>
        <v>42382.244409722218</v>
      </c>
    </row>
    <row r="3316" spans="1:20" ht="15" customHeight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9">
        <v>2.1074999999999999</v>
      </c>
      <c r="G3316" t="s">
        <v>8218</v>
      </c>
      <c r="H3316" s="8">
        <v>29.068965517241381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t="s">
        <v>8321</v>
      </c>
      <c r="R3316" s="15" t="s">
        <v>8322</v>
      </c>
      <c r="S3316" s="15">
        <v>42132.836805555555</v>
      </c>
      <c r="T3316" s="16">
        <f t="shared" si="51"/>
        <v>42105.267488425925</v>
      </c>
    </row>
    <row r="3317" spans="1:20" ht="15" customHeight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9">
        <v>1.1000000000000001</v>
      </c>
      <c r="G3317" t="s">
        <v>8218</v>
      </c>
      <c r="H3317" s="8">
        <v>49.438202247191015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t="s">
        <v>8321</v>
      </c>
      <c r="R3317" s="15" t="s">
        <v>8322</v>
      </c>
      <c r="S3317" s="15">
        <v>42496.303715277783</v>
      </c>
      <c r="T3317" s="16">
        <f t="shared" si="51"/>
        <v>42466.303715277783</v>
      </c>
    </row>
    <row r="3318" spans="1:20" ht="15" customHeight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9">
        <v>1.0008673425918038</v>
      </c>
      <c r="G3318" t="s">
        <v>8218</v>
      </c>
      <c r="H3318" s="8">
        <v>93.977440000000001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t="s">
        <v>8321</v>
      </c>
      <c r="R3318" s="15" t="s">
        <v>8322</v>
      </c>
      <c r="S3318" s="15">
        <v>41859.57916666667</v>
      </c>
      <c r="T3318" s="16">
        <f t="shared" si="51"/>
        <v>41826.871238425927</v>
      </c>
    </row>
    <row r="3319" spans="1:20" ht="15" customHeight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9">
        <v>1.0619047619047619</v>
      </c>
      <c r="G3319" t="s">
        <v>8218</v>
      </c>
      <c r="H3319" s="8">
        <v>61.944444444444443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t="s">
        <v>8321</v>
      </c>
      <c r="R3319" s="15" t="s">
        <v>8322</v>
      </c>
      <c r="S3319" s="15">
        <v>42529.039629629624</v>
      </c>
      <c r="T3319" s="16">
        <f t="shared" si="51"/>
        <v>42499.039629629624</v>
      </c>
    </row>
    <row r="3320" spans="1:20" ht="15" customHeight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9">
        <v>1.256</v>
      </c>
      <c r="G3320" t="s">
        <v>8218</v>
      </c>
      <c r="H3320" s="8">
        <v>78.5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t="s">
        <v>8321</v>
      </c>
      <c r="R3320" s="15" t="s">
        <v>8322</v>
      </c>
      <c r="S3320" s="15">
        <v>42471.104166666672</v>
      </c>
      <c r="T3320" s="16">
        <f t="shared" si="51"/>
        <v>42431.302002314813</v>
      </c>
    </row>
    <row r="3321" spans="1:20" ht="15" customHeight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9">
        <v>1.08</v>
      </c>
      <c r="G3321" t="s">
        <v>8218</v>
      </c>
      <c r="H3321" s="8">
        <v>33.75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t="s">
        <v>8321</v>
      </c>
      <c r="R3321" s="15" t="s">
        <v>8322</v>
      </c>
      <c r="S3321" s="15">
        <v>42035.585486111115</v>
      </c>
      <c r="T3321" s="16">
        <f t="shared" si="51"/>
        <v>41990.585486111115</v>
      </c>
    </row>
    <row r="3322" spans="1:20" ht="15" customHeight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9">
        <v>1.01</v>
      </c>
      <c r="G3322" t="s">
        <v>8218</v>
      </c>
      <c r="H3322" s="8">
        <v>66.44736842105263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t="s">
        <v>8321</v>
      </c>
      <c r="R3322" s="15" t="s">
        <v>8322</v>
      </c>
      <c r="S3322" s="15">
        <v>42543.045798611114</v>
      </c>
      <c r="T3322" s="16">
        <f t="shared" si="51"/>
        <v>42513.045798611114</v>
      </c>
    </row>
    <row r="3323" spans="1:20" ht="15" customHeight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9">
        <v>1.0740000000000001</v>
      </c>
      <c r="G3323" t="s">
        <v>8218</v>
      </c>
      <c r="H3323" s="8">
        <v>35.799999999999997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t="s">
        <v>8321</v>
      </c>
      <c r="R3323" s="15" t="s">
        <v>8322</v>
      </c>
      <c r="S3323" s="15">
        <v>41928.165972222225</v>
      </c>
      <c r="T3323" s="16">
        <f t="shared" si="51"/>
        <v>41914.100289351853</v>
      </c>
    </row>
    <row r="3324" spans="1:20" ht="15" customHeight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9">
        <v>1.0151515151515151</v>
      </c>
      <c r="G3324" t="s">
        <v>8218</v>
      </c>
      <c r="H3324" s="8">
        <v>145.65217391304347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t="s">
        <v>8321</v>
      </c>
      <c r="R3324" s="15" t="s">
        <v>8322</v>
      </c>
      <c r="S3324" s="15">
        <v>42543.163194444445</v>
      </c>
      <c r="T3324" s="16">
        <f t="shared" si="51"/>
        <v>42521.010370370372</v>
      </c>
    </row>
    <row r="3325" spans="1:20" ht="15" customHeight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9">
        <v>1.2589999999999999</v>
      </c>
      <c r="G3325" t="s">
        <v>8218</v>
      </c>
      <c r="H3325" s="8">
        <v>25.693877551020407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t="s">
        <v>8321</v>
      </c>
      <c r="R3325" s="15" t="s">
        <v>8322</v>
      </c>
      <c r="S3325" s="15">
        <v>42638.36583333333</v>
      </c>
      <c r="T3325" s="16">
        <f t="shared" si="51"/>
        <v>42608.36583333333</v>
      </c>
    </row>
    <row r="3326" spans="1:20" ht="15" customHeight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9">
        <v>1.0166666666666666</v>
      </c>
      <c r="G3326" t="s">
        <v>8218</v>
      </c>
      <c r="H3326" s="8">
        <v>152.5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t="s">
        <v>8321</v>
      </c>
      <c r="R3326" s="15" t="s">
        <v>8322</v>
      </c>
      <c r="S3326" s="15">
        <v>42526.58321759259</v>
      </c>
      <c r="T3326" s="16">
        <f t="shared" si="51"/>
        <v>42512.58321759259</v>
      </c>
    </row>
    <row r="3327" spans="1:20" ht="15" customHeight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9">
        <v>1.125</v>
      </c>
      <c r="G3327" t="s">
        <v>8218</v>
      </c>
      <c r="H3327" s="8">
        <v>30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t="s">
        <v>8321</v>
      </c>
      <c r="R3327" s="15" t="s">
        <v>8322</v>
      </c>
      <c r="S3327" s="15">
        <v>42099.743946759263</v>
      </c>
      <c r="T3327" s="16">
        <f t="shared" si="51"/>
        <v>42064.785613425927</v>
      </c>
    </row>
    <row r="3328" spans="1:20" ht="15" customHeight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9">
        <v>1.0137499999999999</v>
      </c>
      <c r="G3328" t="s">
        <v>8218</v>
      </c>
      <c r="H3328" s="8">
        <v>142.28070175438597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t="s">
        <v>8321</v>
      </c>
      <c r="R3328" s="15" t="s">
        <v>8322</v>
      </c>
      <c r="S3328" s="15">
        <v>42071.67251157407</v>
      </c>
      <c r="T3328" s="16">
        <f t="shared" si="51"/>
        <v>42041.714178240742</v>
      </c>
    </row>
    <row r="3329" spans="1:20" ht="15" customHeight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9">
        <v>1.0125</v>
      </c>
      <c r="G3329" t="s">
        <v>8218</v>
      </c>
      <c r="H3329" s="8">
        <v>24.545454545454547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t="s">
        <v>8321</v>
      </c>
      <c r="R3329" s="15" t="s">
        <v>8322</v>
      </c>
      <c r="S3329" s="15">
        <v>42498.374606481477</v>
      </c>
      <c r="T3329" s="16">
        <f t="shared" si="51"/>
        <v>42468.374606481477</v>
      </c>
    </row>
    <row r="3330" spans="1:20" ht="15" customHeight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9">
        <v>1.4638888888888888</v>
      </c>
      <c r="G3330" t="s">
        <v>8218</v>
      </c>
      <c r="H3330" s="8">
        <v>292.77777777777777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t="s">
        <v>8321</v>
      </c>
      <c r="R3330" s="15" t="s">
        <v>8322</v>
      </c>
      <c r="S3330" s="15">
        <v>41825.041666666664</v>
      </c>
      <c r="T3330" s="16">
        <f t="shared" si="51"/>
        <v>41822.57503472222</v>
      </c>
    </row>
    <row r="3331" spans="1:20" ht="15" customHeight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9">
        <v>1.1679999999999999</v>
      </c>
      <c r="G3331" t="s">
        <v>8218</v>
      </c>
      <c r="H3331" s="8">
        <v>44.92307692307692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t="s">
        <v>8321</v>
      </c>
      <c r="R3331" s="15" t="s">
        <v>8322</v>
      </c>
      <c r="S3331" s="15">
        <v>41847.958333333336</v>
      </c>
      <c r="T3331" s="16">
        <f t="shared" ref="T3331:T3394" si="52">(((L3331/60)/60)/24)+DATE(1970,1,1)</f>
        <v>41837.323009259257</v>
      </c>
    </row>
    <row r="3332" spans="1:20" ht="15" customHeight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9">
        <v>1.0626666666666666</v>
      </c>
      <c r="G3332" t="s">
        <v>8218</v>
      </c>
      <c r="H3332" s="8">
        <v>23.10144927536232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t="s">
        <v>8321</v>
      </c>
      <c r="R3332" s="15" t="s">
        <v>8322</v>
      </c>
      <c r="S3332" s="15">
        <v>42095.845694444448</v>
      </c>
      <c r="T3332" s="16">
        <f t="shared" si="52"/>
        <v>42065.887361111112</v>
      </c>
    </row>
    <row r="3333" spans="1:20" ht="15" customHeight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9">
        <v>1.0451999999999999</v>
      </c>
      <c r="G3333" t="s">
        <v>8218</v>
      </c>
      <c r="H3333" s="8">
        <v>80.400000000000006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t="s">
        <v>8321</v>
      </c>
      <c r="R3333" s="15" t="s">
        <v>8322</v>
      </c>
      <c r="S3333" s="15">
        <v>42283.697754629626</v>
      </c>
      <c r="T3333" s="16">
        <f t="shared" si="52"/>
        <v>42248.697754629626</v>
      </c>
    </row>
    <row r="3334" spans="1:20" ht="15" customHeight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9">
        <v>1</v>
      </c>
      <c r="G3334" t="s">
        <v>8218</v>
      </c>
      <c r="H3334" s="8">
        <v>72.289156626506028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t="s">
        <v>8321</v>
      </c>
      <c r="R3334" s="15" t="s">
        <v>8322</v>
      </c>
      <c r="S3334" s="15">
        <v>41839.860300925924</v>
      </c>
      <c r="T3334" s="16">
        <f t="shared" si="52"/>
        <v>41809.860300925924</v>
      </c>
    </row>
    <row r="3335" spans="1:20" ht="15" customHeight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9">
        <v>1.0457142857142858</v>
      </c>
      <c r="G3335" t="s">
        <v>8218</v>
      </c>
      <c r="H3335" s="8">
        <v>32.972972972972975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t="s">
        <v>8321</v>
      </c>
      <c r="R3335" s="15" t="s">
        <v>8322</v>
      </c>
      <c r="S3335" s="15">
        <v>42170.676851851851</v>
      </c>
      <c r="T3335" s="16">
        <f t="shared" si="52"/>
        <v>42148.676851851851</v>
      </c>
    </row>
    <row r="3336" spans="1:20" ht="15" customHeight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9">
        <v>1.3862051149573753</v>
      </c>
      <c r="G3336" t="s">
        <v>8218</v>
      </c>
      <c r="H3336" s="8">
        <v>116.65217391304348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t="s">
        <v>8321</v>
      </c>
      <c r="R3336" s="15" t="s">
        <v>8322</v>
      </c>
      <c r="S3336" s="15">
        <v>42215.521087962959</v>
      </c>
      <c r="T3336" s="16">
        <f t="shared" si="52"/>
        <v>42185.521087962959</v>
      </c>
    </row>
    <row r="3337" spans="1:20" ht="15" customHeight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9">
        <v>1.0032000000000001</v>
      </c>
      <c r="G3337" t="s">
        <v>8218</v>
      </c>
      <c r="H3337" s="8">
        <v>79.61904761904762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t="s">
        <v>8321</v>
      </c>
      <c r="R3337" s="15" t="s">
        <v>8322</v>
      </c>
      <c r="S3337" s="15">
        <v>41854.958333333336</v>
      </c>
      <c r="T3337" s="16">
        <f t="shared" si="52"/>
        <v>41827.674143518518</v>
      </c>
    </row>
    <row r="3338" spans="1:20" ht="15" customHeight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9">
        <v>1</v>
      </c>
      <c r="G3338" t="s">
        <v>8218</v>
      </c>
      <c r="H3338" s="8">
        <v>27.777777777777779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t="s">
        <v>8321</v>
      </c>
      <c r="R3338" s="15" t="s">
        <v>8322</v>
      </c>
      <c r="S3338" s="15">
        <v>42465.35701388889</v>
      </c>
      <c r="T3338" s="16">
        <f t="shared" si="52"/>
        <v>42437.398680555561</v>
      </c>
    </row>
    <row r="3339" spans="1:20" ht="15" customHeight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9">
        <v>1.1020000000000001</v>
      </c>
      <c r="G3339" t="s">
        <v>8218</v>
      </c>
      <c r="H3339" s="8">
        <v>81.029411764705884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t="s">
        <v>8321</v>
      </c>
      <c r="R3339" s="15" t="s">
        <v>8322</v>
      </c>
      <c r="S3339" s="15">
        <v>41922.875</v>
      </c>
      <c r="T3339" s="16">
        <f t="shared" si="52"/>
        <v>41901.282025462962</v>
      </c>
    </row>
    <row r="3340" spans="1:20" ht="15" customHeight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9">
        <v>1.0218</v>
      </c>
      <c r="G3340" t="s">
        <v>8218</v>
      </c>
      <c r="H3340" s="8">
        <v>136.84821428571428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t="s">
        <v>8321</v>
      </c>
      <c r="R3340" s="15" t="s">
        <v>8322</v>
      </c>
      <c r="S3340" s="15">
        <v>42790.574999999997</v>
      </c>
      <c r="T3340" s="16">
        <f t="shared" si="52"/>
        <v>42769.574999999997</v>
      </c>
    </row>
    <row r="3341" spans="1:20" ht="15" customHeight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9">
        <v>1.0435000000000001</v>
      </c>
      <c r="G3341" t="s">
        <v>8218</v>
      </c>
      <c r="H3341" s="8">
        <v>177.61702127659575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t="s">
        <v>8321</v>
      </c>
      <c r="R3341" s="15" t="s">
        <v>8322</v>
      </c>
      <c r="S3341" s="15">
        <v>42579.665717592594</v>
      </c>
      <c r="T3341" s="16">
        <f t="shared" si="52"/>
        <v>42549.665717592594</v>
      </c>
    </row>
    <row r="3342" spans="1:20" ht="15" customHeight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9">
        <v>1.3816666666666666</v>
      </c>
      <c r="G3342" t="s">
        <v>8218</v>
      </c>
      <c r="H3342" s="8">
        <v>109.07894736842105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t="s">
        <v>8321</v>
      </c>
      <c r="R3342" s="15" t="s">
        <v>8322</v>
      </c>
      <c r="S3342" s="15">
        <v>42710.974004629628</v>
      </c>
      <c r="T3342" s="16">
        <f t="shared" si="52"/>
        <v>42685.974004629628</v>
      </c>
    </row>
    <row r="3343" spans="1:20" ht="15" customHeight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9">
        <v>1</v>
      </c>
      <c r="G3343" t="s">
        <v>8218</v>
      </c>
      <c r="H3343" s="8">
        <v>119.64285714285714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t="s">
        <v>8321</v>
      </c>
      <c r="R3343" s="15" t="s">
        <v>8322</v>
      </c>
      <c r="S3343" s="15">
        <v>42533.708333333328</v>
      </c>
      <c r="T3343" s="16">
        <f t="shared" si="52"/>
        <v>42510.798854166671</v>
      </c>
    </row>
    <row r="3344" spans="1:20" ht="15" customHeight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9">
        <v>1.0166666666666666</v>
      </c>
      <c r="G3344" t="s">
        <v>8218</v>
      </c>
      <c r="H3344" s="8">
        <v>78.205128205128204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t="s">
        <v>8321</v>
      </c>
      <c r="R3344" s="15" t="s">
        <v>8322</v>
      </c>
      <c r="S3344" s="15">
        <v>42095.207638888889</v>
      </c>
      <c r="T3344" s="16">
        <f t="shared" si="52"/>
        <v>42062.296412037031</v>
      </c>
    </row>
    <row r="3345" spans="1:20" ht="15" customHeight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9">
        <v>1.7142857142857142</v>
      </c>
      <c r="G3345" t="s">
        <v>8218</v>
      </c>
      <c r="H3345" s="8">
        <v>52.173913043478258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t="s">
        <v>8321</v>
      </c>
      <c r="R3345" s="15" t="s">
        <v>8322</v>
      </c>
      <c r="S3345" s="15">
        <v>42473.554166666669</v>
      </c>
      <c r="T3345" s="16">
        <f t="shared" si="52"/>
        <v>42452.916481481487</v>
      </c>
    </row>
    <row r="3346" spans="1:20" ht="15" customHeight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9">
        <v>1.0144444444444445</v>
      </c>
      <c r="G3346" t="s">
        <v>8218</v>
      </c>
      <c r="H3346" s="8">
        <v>114.125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t="s">
        <v>8321</v>
      </c>
      <c r="R3346" s="15" t="s">
        <v>8322</v>
      </c>
      <c r="S3346" s="15">
        <v>41881.200150462959</v>
      </c>
      <c r="T3346" s="16">
        <f t="shared" si="52"/>
        <v>41851.200150462959</v>
      </c>
    </row>
    <row r="3347" spans="1:20" ht="15" customHeight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9">
        <v>1.3</v>
      </c>
      <c r="G3347" t="s">
        <v>8218</v>
      </c>
      <c r="H3347" s="8">
        <v>50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t="s">
        <v>8321</v>
      </c>
      <c r="R3347" s="15" t="s">
        <v>8322</v>
      </c>
      <c r="S3347" s="15">
        <v>42112.025694444441</v>
      </c>
      <c r="T3347" s="16">
        <f t="shared" si="52"/>
        <v>42053.106111111112</v>
      </c>
    </row>
    <row r="3348" spans="1:20" ht="15" customHeight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9">
        <v>1.1000000000000001</v>
      </c>
      <c r="G3348" t="s">
        <v>8218</v>
      </c>
      <c r="H3348" s="8">
        <v>91.666666666666671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t="s">
        <v>8321</v>
      </c>
      <c r="R3348" s="15" t="s">
        <v>8322</v>
      </c>
      <c r="S3348" s="15">
        <v>42061.024421296301</v>
      </c>
      <c r="T3348" s="16">
        <f t="shared" si="52"/>
        <v>42054.024421296301</v>
      </c>
    </row>
    <row r="3349" spans="1:20" ht="15" customHeight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9">
        <v>1.1944999999999999</v>
      </c>
      <c r="G3349" t="s">
        <v>8218</v>
      </c>
      <c r="H3349" s="8">
        <v>108.59090909090909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t="s">
        <v>8321</v>
      </c>
      <c r="R3349" s="15" t="s">
        <v>8322</v>
      </c>
      <c r="S3349" s="15">
        <v>42498.875</v>
      </c>
      <c r="T3349" s="16">
        <f t="shared" si="52"/>
        <v>42484.551550925928</v>
      </c>
    </row>
    <row r="3350" spans="1:20" ht="15" customHeight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9">
        <v>1.002909090909091</v>
      </c>
      <c r="G3350" t="s">
        <v>8218</v>
      </c>
      <c r="H3350" s="8">
        <v>69.822784810126578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t="s">
        <v>8321</v>
      </c>
      <c r="R3350" s="15" t="s">
        <v>8322</v>
      </c>
      <c r="S3350" s="15">
        <v>42490.165972222225</v>
      </c>
      <c r="T3350" s="16">
        <f t="shared" si="52"/>
        <v>42466.558796296296</v>
      </c>
    </row>
    <row r="3351" spans="1:20" ht="15" customHeight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9">
        <v>1.534</v>
      </c>
      <c r="G3351" t="s">
        <v>8218</v>
      </c>
      <c r="H3351" s="8">
        <v>109.57142857142857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t="s">
        <v>8321</v>
      </c>
      <c r="R3351" s="15" t="s">
        <v>8322</v>
      </c>
      <c r="S3351" s="15">
        <v>42534.708333333328</v>
      </c>
      <c r="T3351" s="16">
        <f t="shared" si="52"/>
        <v>42513.110787037032</v>
      </c>
    </row>
    <row r="3352" spans="1:20" ht="15" customHeight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9">
        <v>1.0442857142857143</v>
      </c>
      <c r="G3352" t="s">
        <v>8218</v>
      </c>
      <c r="H3352" s="8">
        <v>71.666666666666671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t="s">
        <v>8321</v>
      </c>
      <c r="R3352" s="15" t="s">
        <v>8322</v>
      </c>
      <c r="S3352" s="15">
        <v>42337.958333333328</v>
      </c>
      <c r="T3352" s="16">
        <f t="shared" si="52"/>
        <v>42302.701516203699</v>
      </c>
    </row>
    <row r="3353" spans="1:20" ht="15" customHeight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9">
        <v>1.0109999999999999</v>
      </c>
      <c r="G3353" t="s">
        <v>8218</v>
      </c>
      <c r="H3353" s="8">
        <v>93.611111111111114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t="s">
        <v>8321</v>
      </c>
      <c r="R3353" s="15" t="s">
        <v>8322</v>
      </c>
      <c r="S3353" s="15">
        <v>41843.458333333336</v>
      </c>
      <c r="T3353" s="16">
        <f t="shared" si="52"/>
        <v>41806.395428240743</v>
      </c>
    </row>
    <row r="3354" spans="1:20" ht="15" customHeight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9">
        <v>1.0751999999999999</v>
      </c>
      <c r="G3354" t="s">
        <v>8218</v>
      </c>
      <c r="H3354" s="8">
        <v>76.8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t="s">
        <v>8321</v>
      </c>
      <c r="R3354" s="15" t="s">
        <v>8322</v>
      </c>
      <c r="S3354" s="15">
        <v>42552.958333333328</v>
      </c>
      <c r="T3354" s="16">
        <f t="shared" si="52"/>
        <v>42495.992800925931</v>
      </c>
    </row>
    <row r="3355" spans="1:20" ht="15" customHeight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9">
        <v>3.15</v>
      </c>
      <c r="G3355" t="s">
        <v>8218</v>
      </c>
      <c r="H3355" s="8">
        <v>35.795454545454547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t="s">
        <v>8321</v>
      </c>
      <c r="R3355" s="15" t="s">
        <v>8322</v>
      </c>
      <c r="S3355" s="15">
        <v>42492.958333333328</v>
      </c>
      <c r="T3355" s="16">
        <f t="shared" si="52"/>
        <v>42479.432291666672</v>
      </c>
    </row>
    <row r="3356" spans="1:20" ht="15" customHeight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9">
        <v>1.0193333333333334</v>
      </c>
      <c r="G3356" t="s">
        <v>8218</v>
      </c>
      <c r="H3356" s="8">
        <v>55.6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t="s">
        <v>8321</v>
      </c>
      <c r="R3356" s="15" t="s">
        <v>8322</v>
      </c>
      <c r="S3356" s="15">
        <v>42306.167361111111</v>
      </c>
      <c r="T3356" s="16">
        <f t="shared" si="52"/>
        <v>42270.7269212963</v>
      </c>
    </row>
    <row r="3357" spans="1:20" ht="15" customHeight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9">
        <v>1.2628571428571429</v>
      </c>
      <c r="G3357" t="s">
        <v>8218</v>
      </c>
      <c r="H3357" s="8">
        <v>147.33333333333334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t="s">
        <v>8321</v>
      </c>
      <c r="R3357" s="15" t="s">
        <v>8322</v>
      </c>
      <c r="S3357" s="15">
        <v>42500.470138888893</v>
      </c>
      <c r="T3357" s="16">
        <f t="shared" si="52"/>
        <v>42489.619525462964</v>
      </c>
    </row>
    <row r="3358" spans="1:20" ht="15" customHeight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9">
        <v>1.014</v>
      </c>
      <c r="G3358" t="s">
        <v>8218</v>
      </c>
      <c r="H3358" s="8">
        <v>56.333333333333336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t="s">
        <v>8321</v>
      </c>
      <c r="R3358" s="15" t="s">
        <v>8322</v>
      </c>
      <c r="S3358" s="15">
        <v>42566.815648148149</v>
      </c>
      <c r="T3358" s="16">
        <f t="shared" si="52"/>
        <v>42536.815648148149</v>
      </c>
    </row>
    <row r="3359" spans="1:20" ht="15" customHeight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9">
        <v>1.01</v>
      </c>
      <c r="G3359" t="s">
        <v>8218</v>
      </c>
      <c r="H3359" s="8">
        <v>96.19047619047619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t="s">
        <v>8321</v>
      </c>
      <c r="R3359" s="15" t="s">
        <v>8322</v>
      </c>
      <c r="S3359" s="15">
        <v>41852.417939814812</v>
      </c>
      <c r="T3359" s="16">
        <f t="shared" si="52"/>
        <v>41822.417939814812</v>
      </c>
    </row>
    <row r="3360" spans="1:20" ht="15" customHeight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9">
        <v>1.0299</v>
      </c>
      <c r="G3360" t="s">
        <v>8218</v>
      </c>
      <c r="H3360" s="8">
        <v>63.574074074074076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t="s">
        <v>8321</v>
      </c>
      <c r="R3360" s="15" t="s">
        <v>8322</v>
      </c>
      <c r="S3360" s="15">
        <v>41962.352766203709</v>
      </c>
      <c r="T3360" s="16">
        <f t="shared" si="52"/>
        <v>41932.311099537037</v>
      </c>
    </row>
    <row r="3361" spans="1:20" ht="15" customHeight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9">
        <v>1.0625</v>
      </c>
      <c r="G3361" t="s">
        <v>8218</v>
      </c>
      <c r="H3361" s="8">
        <v>184.78260869565219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t="s">
        <v>8321</v>
      </c>
      <c r="R3361" s="15" t="s">
        <v>8322</v>
      </c>
      <c r="S3361" s="15">
        <v>42791.057106481487</v>
      </c>
      <c r="T3361" s="16">
        <f t="shared" si="52"/>
        <v>42746.057106481487</v>
      </c>
    </row>
    <row r="3362" spans="1:20" ht="15" customHeight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9">
        <v>1.0137777777777779</v>
      </c>
      <c r="G3362" t="s">
        <v>8218</v>
      </c>
      <c r="H3362" s="8">
        <v>126.72222222222223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t="s">
        <v>8321</v>
      </c>
      <c r="R3362" s="15" t="s">
        <v>8322</v>
      </c>
      <c r="S3362" s="15">
        <v>42718.665972222225</v>
      </c>
      <c r="T3362" s="16">
        <f t="shared" si="52"/>
        <v>42697.082673611112</v>
      </c>
    </row>
    <row r="3363" spans="1:20" ht="15" customHeight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9">
        <v>1.1346000000000001</v>
      </c>
      <c r="G3363" t="s">
        <v>8218</v>
      </c>
      <c r="H3363" s="8">
        <v>83.42647058823529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t="s">
        <v>8321</v>
      </c>
      <c r="R3363" s="15" t="s">
        <v>8322</v>
      </c>
      <c r="S3363" s="15">
        <v>41883.665972222225</v>
      </c>
      <c r="T3363" s="16">
        <f t="shared" si="52"/>
        <v>41866.025347222225</v>
      </c>
    </row>
    <row r="3364" spans="1:20" ht="15" customHeight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9">
        <v>2.1800000000000002</v>
      </c>
      <c r="G3364" t="s">
        <v>8218</v>
      </c>
      <c r="H3364" s="8">
        <v>54.5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t="s">
        <v>8321</v>
      </c>
      <c r="R3364" s="15" t="s">
        <v>8322</v>
      </c>
      <c r="S3364" s="15">
        <v>42070.204861111109</v>
      </c>
      <c r="T3364" s="16">
        <f t="shared" si="52"/>
        <v>42056.091631944444</v>
      </c>
    </row>
    <row r="3365" spans="1:20" ht="15" customHeight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9">
        <v>1.0141935483870967</v>
      </c>
      <c r="G3365" t="s">
        <v>8218</v>
      </c>
      <c r="H3365" s="8">
        <v>302.30769230769232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t="s">
        <v>8321</v>
      </c>
      <c r="R3365" s="15" t="s">
        <v>8322</v>
      </c>
      <c r="S3365" s="15">
        <v>41870.666666666664</v>
      </c>
      <c r="T3365" s="16">
        <f t="shared" si="52"/>
        <v>41851.771354166667</v>
      </c>
    </row>
    <row r="3366" spans="1:20" ht="15" customHeight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9">
        <v>1.0593333333333332</v>
      </c>
      <c r="G3366" t="s">
        <v>8218</v>
      </c>
      <c r="H3366" s="8">
        <v>44.138888888888886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t="s">
        <v>8321</v>
      </c>
      <c r="R3366" s="15" t="s">
        <v>8322</v>
      </c>
      <c r="S3366" s="15">
        <v>42444.875</v>
      </c>
      <c r="T3366" s="16">
        <f t="shared" si="52"/>
        <v>42422.977418981478</v>
      </c>
    </row>
    <row r="3367" spans="1:20" ht="15" customHeight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9">
        <v>1.04</v>
      </c>
      <c r="G3367" t="s">
        <v>8218</v>
      </c>
      <c r="H3367" s="8">
        <v>866.66666666666663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t="s">
        <v>8321</v>
      </c>
      <c r="R3367" s="15" t="s">
        <v>8322</v>
      </c>
      <c r="S3367" s="15">
        <v>42351.101759259262</v>
      </c>
      <c r="T3367" s="16">
        <f t="shared" si="52"/>
        <v>42321.101759259262</v>
      </c>
    </row>
    <row r="3368" spans="1:20" ht="15" customHeight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9">
        <v>2.21</v>
      </c>
      <c r="G3368" t="s">
        <v>8218</v>
      </c>
      <c r="H3368" s="8">
        <v>61.388888888888886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t="s">
        <v>8321</v>
      </c>
      <c r="R3368" s="15" t="s">
        <v>8322</v>
      </c>
      <c r="S3368" s="15">
        <v>42137.067557870367</v>
      </c>
      <c r="T3368" s="16">
        <f t="shared" si="52"/>
        <v>42107.067557870367</v>
      </c>
    </row>
    <row r="3369" spans="1:20" ht="15" customHeight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9">
        <v>1.1866666666666668</v>
      </c>
      <c r="G3369" t="s">
        <v>8218</v>
      </c>
      <c r="H3369" s="8">
        <v>29.666666666666668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t="s">
        <v>8321</v>
      </c>
      <c r="R3369" s="15" t="s">
        <v>8322</v>
      </c>
      <c r="S3369" s="15">
        <v>42217.933958333335</v>
      </c>
      <c r="T3369" s="16">
        <f t="shared" si="52"/>
        <v>42192.933958333335</v>
      </c>
    </row>
    <row r="3370" spans="1:20" ht="15" customHeight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9">
        <v>1.046</v>
      </c>
      <c r="G3370" t="s">
        <v>8218</v>
      </c>
      <c r="H3370" s="8">
        <v>45.478260869565219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t="s">
        <v>8321</v>
      </c>
      <c r="R3370" s="15" t="s">
        <v>8322</v>
      </c>
      <c r="S3370" s="15">
        <v>42005.208333333328</v>
      </c>
      <c r="T3370" s="16">
        <f t="shared" si="52"/>
        <v>41969.199756944443</v>
      </c>
    </row>
    <row r="3371" spans="1:20" ht="15" customHeight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9">
        <v>1.0389999999999999</v>
      </c>
      <c r="G3371" t="s">
        <v>8218</v>
      </c>
      <c r="H3371" s="8">
        <v>96.203703703703709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t="s">
        <v>8321</v>
      </c>
      <c r="R3371" s="15" t="s">
        <v>8322</v>
      </c>
      <c r="S3371" s="15">
        <v>42750.041435185187</v>
      </c>
      <c r="T3371" s="16">
        <f t="shared" si="52"/>
        <v>42690.041435185187</v>
      </c>
    </row>
    <row r="3372" spans="1:20" ht="15" customHeight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9">
        <v>1.1773333333333333</v>
      </c>
      <c r="G3372" t="s">
        <v>8218</v>
      </c>
      <c r="H3372" s="8">
        <v>67.92307692307692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t="s">
        <v>8321</v>
      </c>
      <c r="R3372" s="15" t="s">
        <v>8322</v>
      </c>
      <c r="S3372" s="15">
        <v>42721.333333333328</v>
      </c>
      <c r="T3372" s="16">
        <f t="shared" si="52"/>
        <v>42690.334317129629</v>
      </c>
    </row>
    <row r="3373" spans="1:20" ht="15" customHeight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9">
        <v>1.385</v>
      </c>
      <c r="G3373" t="s">
        <v>8218</v>
      </c>
      <c r="H3373" s="8">
        <v>30.777777777777779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t="s">
        <v>8321</v>
      </c>
      <c r="R3373" s="15" t="s">
        <v>8322</v>
      </c>
      <c r="S3373" s="15">
        <v>42340.874594907407</v>
      </c>
      <c r="T3373" s="16">
        <f t="shared" si="52"/>
        <v>42312.874594907407</v>
      </c>
    </row>
    <row r="3374" spans="1:20" ht="15" customHeight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9">
        <v>1.0349999999999999</v>
      </c>
      <c r="G3374" t="s">
        <v>8218</v>
      </c>
      <c r="H3374" s="8">
        <v>38.333333333333336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t="s">
        <v>8321</v>
      </c>
      <c r="R3374" s="15" t="s">
        <v>8322</v>
      </c>
      <c r="S3374" s="15">
        <v>41876.207638888889</v>
      </c>
      <c r="T3374" s="16">
        <f t="shared" si="52"/>
        <v>41855.548101851848</v>
      </c>
    </row>
    <row r="3375" spans="1:20" ht="15" customHeight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9">
        <v>1.0024999999999999</v>
      </c>
      <c r="G3375" t="s">
        <v>8218</v>
      </c>
      <c r="H3375" s="8">
        <v>66.833333333333329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t="s">
        <v>8321</v>
      </c>
      <c r="R3375" s="15" t="s">
        <v>8322</v>
      </c>
      <c r="S3375" s="15">
        <v>42203.666666666672</v>
      </c>
      <c r="T3375" s="16">
        <f t="shared" si="52"/>
        <v>42179.854629629626</v>
      </c>
    </row>
    <row r="3376" spans="1:20" ht="15" customHeight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9">
        <v>1.0657142857142856</v>
      </c>
      <c r="G3376" t="s">
        <v>8218</v>
      </c>
      <c r="H3376" s="8">
        <v>71.730769230769226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t="s">
        <v>8321</v>
      </c>
      <c r="R3376" s="15" t="s">
        <v>8322</v>
      </c>
      <c r="S3376" s="15">
        <v>42305.731666666667</v>
      </c>
      <c r="T3376" s="16">
        <f t="shared" si="52"/>
        <v>42275.731666666667</v>
      </c>
    </row>
    <row r="3377" spans="1:20" ht="15" customHeight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9">
        <v>1</v>
      </c>
      <c r="G3377" t="s">
        <v>8218</v>
      </c>
      <c r="H3377" s="8">
        <v>176.47058823529412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t="s">
        <v>8321</v>
      </c>
      <c r="R3377" s="15" t="s">
        <v>8322</v>
      </c>
      <c r="S3377" s="15">
        <v>41777.610798611109</v>
      </c>
      <c r="T3377" s="16">
        <f t="shared" si="52"/>
        <v>41765.610798611109</v>
      </c>
    </row>
    <row r="3378" spans="1:20" ht="15" customHeight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9">
        <v>1.0001249999999999</v>
      </c>
      <c r="G3378" t="s">
        <v>8218</v>
      </c>
      <c r="H3378" s="8">
        <v>421.10526315789474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t="s">
        <v>8321</v>
      </c>
      <c r="R3378" s="15" t="s">
        <v>8322</v>
      </c>
      <c r="S3378" s="15">
        <v>42119.659652777773</v>
      </c>
      <c r="T3378" s="16">
        <f t="shared" si="52"/>
        <v>42059.701319444444</v>
      </c>
    </row>
    <row r="3379" spans="1:20" ht="15" customHeight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9">
        <v>1.0105</v>
      </c>
      <c r="G3379" t="s">
        <v>8218</v>
      </c>
      <c r="H3379" s="8">
        <v>104.98701298701299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t="s">
        <v>8321</v>
      </c>
      <c r="R3379" s="15" t="s">
        <v>8322</v>
      </c>
      <c r="S3379" s="15">
        <v>42083.705555555556</v>
      </c>
      <c r="T3379" s="16">
        <f t="shared" si="52"/>
        <v>42053.732627314821</v>
      </c>
    </row>
    <row r="3380" spans="1:20" ht="15" customHeight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9">
        <v>1.0763636363636364</v>
      </c>
      <c r="G3380" t="s">
        <v>8218</v>
      </c>
      <c r="H3380" s="8">
        <v>28.19047619047619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t="s">
        <v>8321</v>
      </c>
      <c r="R3380" s="15" t="s">
        <v>8322</v>
      </c>
      <c r="S3380" s="15">
        <v>41882.547222222223</v>
      </c>
      <c r="T3380" s="16">
        <f t="shared" si="52"/>
        <v>41858.355393518519</v>
      </c>
    </row>
    <row r="3381" spans="1:20" ht="15" customHeight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9">
        <v>1.0365</v>
      </c>
      <c r="G3381" t="s">
        <v>8218</v>
      </c>
      <c r="H3381" s="8">
        <v>54.55263157894737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t="s">
        <v>8321</v>
      </c>
      <c r="R3381" s="15" t="s">
        <v>8322</v>
      </c>
      <c r="S3381" s="15">
        <v>42242.958333333328</v>
      </c>
      <c r="T3381" s="16">
        <f t="shared" si="52"/>
        <v>42225.513888888891</v>
      </c>
    </row>
    <row r="3382" spans="1:20" ht="15" customHeight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9">
        <v>1.0443333333333333</v>
      </c>
      <c r="G3382" t="s">
        <v>8218</v>
      </c>
      <c r="H3382" s="8">
        <v>111.89285714285714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t="s">
        <v>8321</v>
      </c>
      <c r="R3382" s="15" t="s">
        <v>8322</v>
      </c>
      <c r="S3382" s="15">
        <v>41972.995115740734</v>
      </c>
      <c r="T3382" s="16">
        <f t="shared" si="52"/>
        <v>41937.95344907407</v>
      </c>
    </row>
    <row r="3383" spans="1:20" ht="15" customHeight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9">
        <v>1.0225</v>
      </c>
      <c r="G3383" t="s">
        <v>8218</v>
      </c>
      <c r="H3383" s="8">
        <v>85.208333333333329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t="s">
        <v>8321</v>
      </c>
      <c r="R3383" s="15" t="s">
        <v>8322</v>
      </c>
      <c r="S3383" s="15">
        <v>42074.143321759257</v>
      </c>
      <c r="T3383" s="16">
        <f t="shared" si="52"/>
        <v>42044.184988425928</v>
      </c>
    </row>
    <row r="3384" spans="1:20" ht="15" customHeight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9">
        <v>1.0074285714285713</v>
      </c>
      <c r="G3384" t="s">
        <v>8218</v>
      </c>
      <c r="H3384" s="8">
        <v>76.652173913043484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t="s">
        <v>8321</v>
      </c>
      <c r="R3384" s="15" t="s">
        <v>8322</v>
      </c>
      <c r="S3384" s="15">
        <v>42583.957638888889</v>
      </c>
      <c r="T3384" s="16">
        <f t="shared" si="52"/>
        <v>42559.431203703702</v>
      </c>
    </row>
    <row r="3385" spans="1:20" ht="15" customHeight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9">
        <v>1.1171428571428572</v>
      </c>
      <c r="G3385" t="s">
        <v>8218</v>
      </c>
      <c r="H3385" s="8">
        <v>65.166666666666671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t="s">
        <v>8321</v>
      </c>
      <c r="R3385" s="15" t="s">
        <v>8322</v>
      </c>
      <c r="S3385" s="15">
        <v>42544.782638888893</v>
      </c>
      <c r="T3385" s="16">
        <f t="shared" si="52"/>
        <v>42524.782638888893</v>
      </c>
    </row>
    <row r="3386" spans="1:20" ht="15" customHeight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9">
        <v>1.0001100000000001</v>
      </c>
      <c r="G3386" t="s">
        <v>8218</v>
      </c>
      <c r="H3386" s="8">
        <v>93.760312499999998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t="s">
        <v>8321</v>
      </c>
      <c r="R3386" s="15" t="s">
        <v>8322</v>
      </c>
      <c r="S3386" s="15">
        <v>42329.125</v>
      </c>
      <c r="T3386" s="16">
        <f t="shared" si="52"/>
        <v>42292.087592592594</v>
      </c>
    </row>
    <row r="3387" spans="1:20" ht="15" customHeight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9">
        <v>1</v>
      </c>
      <c r="G3387" t="s">
        <v>8218</v>
      </c>
      <c r="H3387" s="8">
        <v>133.33333333333334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t="s">
        <v>8321</v>
      </c>
      <c r="R3387" s="15" t="s">
        <v>8322</v>
      </c>
      <c r="S3387" s="15">
        <v>41983.8675</v>
      </c>
      <c r="T3387" s="16">
        <f t="shared" si="52"/>
        <v>41953.8675</v>
      </c>
    </row>
    <row r="3388" spans="1:20" ht="15" customHeight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9">
        <v>1.05</v>
      </c>
      <c r="G3388" t="s">
        <v>8218</v>
      </c>
      <c r="H3388" s="8">
        <v>51.219512195121951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t="s">
        <v>8321</v>
      </c>
      <c r="R3388" s="15" t="s">
        <v>8322</v>
      </c>
      <c r="S3388" s="15">
        <v>41976.644745370373</v>
      </c>
      <c r="T3388" s="16">
        <f t="shared" si="52"/>
        <v>41946.644745370373</v>
      </c>
    </row>
    <row r="3389" spans="1:20" ht="15" customHeight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9">
        <v>1.1686666666666667</v>
      </c>
      <c r="G3389" t="s">
        <v>8218</v>
      </c>
      <c r="H3389" s="8">
        <v>100.17142857142858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t="s">
        <v>8321</v>
      </c>
      <c r="R3389" s="15" t="s">
        <v>8322</v>
      </c>
      <c r="S3389" s="15">
        <v>41987.762592592597</v>
      </c>
      <c r="T3389" s="16">
        <f t="shared" si="52"/>
        <v>41947.762592592589</v>
      </c>
    </row>
    <row r="3390" spans="1:20" ht="15" customHeight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9">
        <v>1.038</v>
      </c>
      <c r="G3390" t="s">
        <v>8218</v>
      </c>
      <c r="H3390" s="8">
        <v>34.6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t="s">
        <v>8321</v>
      </c>
      <c r="R3390" s="15" t="s">
        <v>8322</v>
      </c>
      <c r="S3390" s="15">
        <v>42173.461122685185</v>
      </c>
      <c r="T3390" s="16">
        <f t="shared" si="52"/>
        <v>42143.461122685185</v>
      </c>
    </row>
    <row r="3391" spans="1:20" ht="15" customHeight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9">
        <v>1.145</v>
      </c>
      <c r="G3391" t="s">
        <v>8218</v>
      </c>
      <c r="H3391" s="8">
        <v>184.67741935483872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t="s">
        <v>8321</v>
      </c>
      <c r="R3391" s="15" t="s">
        <v>8322</v>
      </c>
      <c r="S3391" s="15">
        <v>42524.563449074078</v>
      </c>
      <c r="T3391" s="16">
        <f t="shared" si="52"/>
        <v>42494.563449074078</v>
      </c>
    </row>
    <row r="3392" spans="1:20" ht="15" customHeight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9">
        <v>1.024</v>
      </c>
      <c r="G3392" t="s">
        <v>8218</v>
      </c>
      <c r="H3392" s="8">
        <v>69.818181818181813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t="s">
        <v>8321</v>
      </c>
      <c r="R3392" s="15" t="s">
        <v>8322</v>
      </c>
      <c r="S3392" s="15">
        <v>41830.774826388886</v>
      </c>
      <c r="T3392" s="16">
        <f t="shared" si="52"/>
        <v>41815.774826388886</v>
      </c>
    </row>
    <row r="3393" spans="1:20" ht="15" customHeight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9">
        <v>2.23</v>
      </c>
      <c r="G3393" t="s">
        <v>8218</v>
      </c>
      <c r="H3393" s="8">
        <v>61.944444444444443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t="s">
        <v>8321</v>
      </c>
      <c r="R3393" s="15" t="s">
        <v>8322</v>
      </c>
      <c r="S3393" s="15">
        <v>41859.936111111114</v>
      </c>
      <c r="T3393" s="16">
        <f t="shared" si="52"/>
        <v>41830.545694444445</v>
      </c>
    </row>
    <row r="3394" spans="1:20" ht="15" customHeight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9">
        <v>1</v>
      </c>
      <c r="G3394" t="s">
        <v>8218</v>
      </c>
      <c r="H3394" s="8">
        <v>41.666666666666664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t="s">
        <v>8321</v>
      </c>
      <c r="R3394" s="15" t="s">
        <v>8322</v>
      </c>
      <c r="S3394" s="15">
        <v>42496.845543981486</v>
      </c>
      <c r="T3394" s="16">
        <f t="shared" si="52"/>
        <v>42446.845543981486</v>
      </c>
    </row>
    <row r="3395" spans="1:20" ht="15" customHeight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9">
        <v>1.0580000000000001</v>
      </c>
      <c r="G3395" t="s">
        <v>8218</v>
      </c>
      <c r="H3395" s="8">
        <v>36.06818181818182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t="s">
        <v>8321</v>
      </c>
      <c r="R3395" s="15" t="s">
        <v>8322</v>
      </c>
      <c r="S3395" s="15">
        <v>41949.031944444447</v>
      </c>
      <c r="T3395" s="16">
        <f t="shared" ref="T3395:T3458" si="53">(((L3395/60)/60)/24)+DATE(1970,1,1)</f>
        <v>41923.921643518523</v>
      </c>
    </row>
    <row r="3396" spans="1:20" ht="15" customHeight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9">
        <v>1.4236363636363636</v>
      </c>
      <c r="G3396" t="s">
        <v>8218</v>
      </c>
      <c r="H3396" s="8">
        <v>29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t="s">
        <v>8321</v>
      </c>
      <c r="R3396" s="15" t="s">
        <v>8322</v>
      </c>
      <c r="S3396" s="15">
        <v>41847.59542824074</v>
      </c>
      <c r="T3396" s="16">
        <f t="shared" si="53"/>
        <v>41817.59542824074</v>
      </c>
    </row>
    <row r="3397" spans="1:20" ht="15" customHeight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9">
        <v>1.84</v>
      </c>
      <c r="G3397" t="s">
        <v>8218</v>
      </c>
      <c r="H3397" s="8">
        <v>24.210526315789473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t="s">
        <v>8321</v>
      </c>
      <c r="R3397" s="15" t="s">
        <v>8322</v>
      </c>
      <c r="S3397" s="15">
        <v>42154.756944444445</v>
      </c>
      <c r="T3397" s="16">
        <f t="shared" si="53"/>
        <v>42140.712314814817</v>
      </c>
    </row>
    <row r="3398" spans="1:20" ht="15" customHeight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9">
        <v>1.0433333333333332</v>
      </c>
      <c r="G3398" t="s">
        <v>8218</v>
      </c>
      <c r="H3398" s="8">
        <v>55.892857142857146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t="s">
        <v>8321</v>
      </c>
      <c r="R3398" s="15" t="s">
        <v>8322</v>
      </c>
      <c r="S3398" s="15">
        <v>41791.165972222225</v>
      </c>
      <c r="T3398" s="16">
        <f t="shared" si="53"/>
        <v>41764.44663194444</v>
      </c>
    </row>
    <row r="3399" spans="1:20" ht="15" customHeight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9">
        <v>1.1200000000000001</v>
      </c>
      <c r="G3399" t="s">
        <v>8218</v>
      </c>
      <c r="H3399" s="8">
        <v>11.666666666666666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t="s">
        <v>8321</v>
      </c>
      <c r="R3399" s="15" t="s">
        <v>8322</v>
      </c>
      <c r="S3399" s="15">
        <v>42418.916666666672</v>
      </c>
      <c r="T3399" s="16">
        <f t="shared" si="53"/>
        <v>42378.478344907402</v>
      </c>
    </row>
    <row r="3400" spans="1:20" ht="15" customHeight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9">
        <v>1.1107499999999999</v>
      </c>
      <c r="G3400" t="s">
        <v>8218</v>
      </c>
      <c r="H3400" s="8">
        <v>68.353846153846149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t="s">
        <v>8321</v>
      </c>
      <c r="R3400" s="15" t="s">
        <v>8322</v>
      </c>
      <c r="S3400" s="15">
        <v>41964.708333333328</v>
      </c>
      <c r="T3400" s="16">
        <f t="shared" si="53"/>
        <v>41941.75203703704</v>
      </c>
    </row>
    <row r="3401" spans="1:20" ht="15" customHeight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9">
        <v>1.0375000000000001</v>
      </c>
      <c r="G3401" t="s">
        <v>8218</v>
      </c>
      <c r="H3401" s="8">
        <v>27.065217391304348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t="s">
        <v>8321</v>
      </c>
      <c r="R3401" s="15" t="s">
        <v>8322</v>
      </c>
      <c r="S3401" s="15">
        <v>42056.920428240745</v>
      </c>
      <c r="T3401" s="16">
        <f t="shared" si="53"/>
        <v>42026.920428240745</v>
      </c>
    </row>
    <row r="3402" spans="1:20" ht="15" customHeight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9">
        <v>1.0041</v>
      </c>
      <c r="G3402" t="s">
        <v>8218</v>
      </c>
      <c r="H3402" s="8">
        <v>118.12941176470588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t="s">
        <v>8321</v>
      </c>
      <c r="R3402" s="15" t="s">
        <v>8322</v>
      </c>
      <c r="S3402" s="15">
        <v>41879.953865740739</v>
      </c>
      <c r="T3402" s="16">
        <f t="shared" si="53"/>
        <v>41834.953865740739</v>
      </c>
    </row>
    <row r="3403" spans="1:20" ht="15" customHeight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9">
        <v>1.0186206896551724</v>
      </c>
      <c r="G3403" t="s">
        <v>8218</v>
      </c>
      <c r="H3403" s="8">
        <v>44.757575757575758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t="s">
        <v>8321</v>
      </c>
      <c r="R3403" s="15" t="s">
        <v>8322</v>
      </c>
      <c r="S3403" s="15">
        <v>42223.723912037036</v>
      </c>
      <c r="T3403" s="16">
        <f t="shared" si="53"/>
        <v>42193.723912037036</v>
      </c>
    </row>
    <row r="3404" spans="1:20" ht="15" customHeight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9">
        <v>1.0976666666666666</v>
      </c>
      <c r="G3404" t="s">
        <v>8218</v>
      </c>
      <c r="H3404" s="8">
        <v>99.787878787878782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t="s">
        <v>8321</v>
      </c>
      <c r="R3404" s="15" t="s">
        <v>8322</v>
      </c>
      <c r="S3404" s="15">
        <v>42320.104861111111</v>
      </c>
      <c r="T3404" s="16">
        <f t="shared" si="53"/>
        <v>42290.61855324074</v>
      </c>
    </row>
    <row r="3405" spans="1:20" ht="15" customHeight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9">
        <v>1</v>
      </c>
      <c r="G3405" t="s">
        <v>8218</v>
      </c>
      <c r="H3405" s="8">
        <v>117.64705882352941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t="s">
        <v>8321</v>
      </c>
      <c r="R3405" s="15" t="s">
        <v>8322</v>
      </c>
      <c r="S3405" s="15">
        <v>42180.462083333332</v>
      </c>
      <c r="T3405" s="16">
        <f t="shared" si="53"/>
        <v>42150.462083333332</v>
      </c>
    </row>
    <row r="3406" spans="1:20" ht="15" customHeight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9">
        <v>1.22</v>
      </c>
      <c r="G3406" t="s">
        <v>8218</v>
      </c>
      <c r="H3406" s="8">
        <v>203.33333333333334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t="s">
        <v>8321</v>
      </c>
      <c r="R3406" s="15" t="s">
        <v>8322</v>
      </c>
      <c r="S3406" s="15">
        <v>42172.503495370373</v>
      </c>
      <c r="T3406" s="16">
        <f t="shared" si="53"/>
        <v>42152.503495370373</v>
      </c>
    </row>
    <row r="3407" spans="1:20" ht="15" customHeight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9">
        <v>1.3757142857142857</v>
      </c>
      <c r="G3407" t="s">
        <v>8218</v>
      </c>
      <c r="H3407" s="8">
        <v>28.323529411764707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t="s">
        <v>8321</v>
      </c>
      <c r="R3407" s="15" t="s">
        <v>8322</v>
      </c>
      <c r="S3407" s="15">
        <v>42430.999305555553</v>
      </c>
      <c r="T3407" s="16">
        <f t="shared" si="53"/>
        <v>42410.017199074078</v>
      </c>
    </row>
    <row r="3408" spans="1:20" ht="15" customHeight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9">
        <v>1.0031000000000001</v>
      </c>
      <c r="G3408" t="s">
        <v>8218</v>
      </c>
      <c r="H3408" s="8">
        <v>110.23076923076923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t="s">
        <v>8321</v>
      </c>
      <c r="R3408" s="15" t="s">
        <v>8322</v>
      </c>
      <c r="S3408" s="15">
        <v>41836.492777777778</v>
      </c>
      <c r="T3408" s="16">
        <f t="shared" si="53"/>
        <v>41791.492777777778</v>
      </c>
    </row>
    <row r="3409" spans="1:20" ht="15" customHeight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9">
        <v>1.071</v>
      </c>
      <c r="G3409" t="s">
        <v>8218</v>
      </c>
      <c r="H3409" s="8">
        <v>31.970149253731343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t="s">
        <v>8321</v>
      </c>
      <c r="R3409" s="15" t="s">
        <v>8322</v>
      </c>
      <c r="S3409" s="15">
        <v>41826.422326388885</v>
      </c>
      <c r="T3409" s="16">
        <f t="shared" si="53"/>
        <v>41796.422326388885</v>
      </c>
    </row>
    <row r="3410" spans="1:20" ht="15" customHeight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9">
        <v>2.11</v>
      </c>
      <c r="G3410" t="s">
        <v>8218</v>
      </c>
      <c r="H3410" s="8">
        <v>58.611111111111114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t="s">
        <v>8321</v>
      </c>
      <c r="R3410" s="15" t="s">
        <v>8322</v>
      </c>
      <c r="S3410" s="15">
        <v>41838.991944444446</v>
      </c>
      <c r="T3410" s="16">
        <f t="shared" si="53"/>
        <v>41808.991944444446</v>
      </c>
    </row>
    <row r="3411" spans="1:20" ht="15" customHeight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9">
        <v>1.236</v>
      </c>
      <c r="G3411" t="s">
        <v>8218</v>
      </c>
      <c r="H3411" s="8">
        <v>29.428571428571427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t="s">
        <v>8321</v>
      </c>
      <c r="R3411" s="15" t="s">
        <v>8322</v>
      </c>
      <c r="S3411" s="15">
        <v>42582.873611111107</v>
      </c>
      <c r="T3411" s="16">
        <f t="shared" si="53"/>
        <v>42544.814328703709</v>
      </c>
    </row>
    <row r="3412" spans="1:20" ht="15" customHeight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9">
        <v>1.085</v>
      </c>
      <c r="G3412" t="s">
        <v>8218</v>
      </c>
      <c r="H3412" s="8">
        <v>81.375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t="s">
        <v>8321</v>
      </c>
      <c r="R3412" s="15" t="s">
        <v>8322</v>
      </c>
      <c r="S3412" s="15">
        <v>42527.291666666672</v>
      </c>
      <c r="T3412" s="16">
        <f t="shared" si="53"/>
        <v>42500.041550925926</v>
      </c>
    </row>
    <row r="3413" spans="1:20" ht="15" customHeight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9">
        <v>1.0356666666666667</v>
      </c>
      <c r="G3413" t="s">
        <v>8218</v>
      </c>
      <c r="H3413" s="8">
        <v>199.16666666666666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t="s">
        <v>8321</v>
      </c>
      <c r="R3413" s="15" t="s">
        <v>8322</v>
      </c>
      <c r="S3413" s="15">
        <v>42285.022824074069</v>
      </c>
      <c r="T3413" s="16">
        <f t="shared" si="53"/>
        <v>42265.022824074069</v>
      </c>
    </row>
    <row r="3414" spans="1:20" ht="15" customHeight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9">
        <v>1</v>
      </c>
      <c r="G3414" t="s">
        <v>8218</v>
      </c>
      <c r="H3414" s="8">
        <v>115.38461538461539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t="s">
        <v>8321</v>
      </c>
      <c r="R3414" s="15" t="s">
        <v>8322</v>
      </c>
      <c r="S3414" s="15">
        <v>41909.959050925929</v>
      </c>
      <c r="T3414" s="16">
        <f t="shared" si="53"/>
        <v>41879.959050925929</v>
      </c>
    </row>
    <row r="3415" spans="1:20" ht="15" customHeight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9">
        <v>1.3</v>
      </c>
      <c r="G3415" t="s">
        <v>8218</v>
      </c>
      <c r="H3415" s="8">
        <v>46.428571428571431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t="s">
        <v>8321</v>
      </c>
      <c r="R3415" s="15" t="s">
        <v>8322</v>
      </c>
      <c r="S3415" s="15">
        <v>42063.207638888889</v>
      </c>
      <c r="T3415" s="16">
        <f t="shared" si="53"/>
        <v>42053.733078703706</v>
      </c>
    </row>
    <row r="3416" spans="1:20" ht="15" customHeight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9">
        <v>1.0349999999999999</v>
      </c>
      <c r="G3416" t="s">
        <v>8218</v>
      </c>
      <c r="H3416" s="8">
        <v>70.568181818181813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t="s">
        <v>8321</v>
      </c>
      <c r="R3416" s="15" t="s">
        <v>8322</v>
      </c>
      <c r="S3416" s="15">
        <v>42705.332638888889</v>
      </c>
      <c r="T3416" s="16">
        <f t="shared" si="53"/>
        <v>42675.832465277781</v>
      </c>
    </row>
    <row r="3417" spans="1:20" ht="15" customHeight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9">
        <v>1</v>
      </c>
      <c r="G3417" t="s">
        <v>8218</v>
      </c>
      <c r="H3417" s="8">
        <v>22.222222222222221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t="s">
        <v>8321</v>
      </c>
      <c r="R3417" s="15" t="s">
        <v>8322</v>
      </c>
      <c r="S3417" s="15">
        <v>42477.979166666672</v>
      </c>
      <c r="T3417" s="16">
        <f t="shared" si="53"/>
        <v>42467.144166666665</v>
      </c>
    </row>
    <row r="3418" spans="1:20" ht="15" customHeight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9">
        <v>1.196</v>
      </c>
      <c r="G3418" t="s">
        <v>8218</v>
      </c>
      <c r="H3418" s="8">
        <v>159.46666666666667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t="s">
        <v>8321</v>
      </c>
      <c r="R3418" s="15" t="s">
        <v>8322</v>
      </c>
      <c r="S3418" s="15">
        <v>42117.770833333328</v>
      </c>
      <c r="T3418" s="16">
        <f t="shared" si="53"/>
        <v>42089.412557870368</v>
      </c>
    </row>
    <row r="3419" spans="1:20" ht="15" customHeight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9">
        <v>1.0000058823529412</v>
      </c>
      <c r="G3419" t="s">
        <v>8218</v>
      </c>
      <c r="H3419" s="8">
        <v>37.777999999999999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t="s">
        <v>8321</v>
      </c>
      <c r="R3419" s="15" t="s">
        <v>8322</v>
      </c>
      <c r="S3419" s="15">
        <v>41938.029861111114</v>
      </c>
      <c r="T3419" s="16">
        <f t="shared" si="53"/>
        <v>41894.91375</v>
      </c>
    </row>
    <row r="3420" spans="1:20" ht="15" customHeight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9">
        <v>1.00875</v>
      </c>
      <c r="G3420" t="s">
        <v>8218</v>
      </c>
      <c r="H3420" s="8">
        <v>72.053571428571431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t="s">
        <v>8321</v>
      </c>
      <c r="R3420" s="15" t="s">
        <v>8322</v>
      </c>
      <c r="S3420" s="15">
        <v>41782.83457175926</v>
      </c>
      <c r="T3420" s="16">
        <f t="shared" si="53"/>
        <v>41752.83457175926</v>
      </c>
    </row>
    <row r="3421" spans="1:20" ht="15" customHeight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9">
        <v>1.0654545454545454</v>
      </c>
      <c r="G3421" t="s">
        <v>8218</v>
      </c>
      <c r="H3421" s="8">
        <v>63.695652173913047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t="s">
        <v>8321</v>
      </c>
      <c r="R3421" s="15" t="s">
        <v>8322</v>
      </c>
      <c r="S3421" s="15">
        <v>42466.895833333328</v>
      </c>
      <c r="T3421" s="16">
        <f t="shared" si="53"/>
        <v>42448.821585648147</v>
      </c>
    </row>
    <row r="3422" spans="1:20" ht="15" customHeight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9">
        <v>1.38</v>
      </c>
      <c r="G3422" t="s">
        <v>8218</v>
      </c>
      <c r="H3422" s="8">
        <v>28.411764705882351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t="s">
        <v>8321</v>
      </c>
      <c r="R3422" s="15" t="s">
        <v>8322</v>
      </c>
      <c r="S3422" s="15">
        <v>42414</v>
      </c>
      <c r="T3422" s="16">
        <f t="shared" si="53"/>
        <v>42405.090300925927</v>
      </c>
    </row>
    <row r="3423" spans="1:20" ht="15" customHeight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9">
        <v>1.0115000000000001</v>
      </c>
      <c r="G3423" t="s">
        <v>8218</v>
      </c>
      <c r="H3423" s="8">
        <v>103.21428571428571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t="s">
        <v>8321</v>
      </c>
      <c r="R3423" s="15" t="s">
        <v>8322</v>
      </c>
      <c r="S3423" s="15">
        <v>42067.791238425925</v>
      </c>
      <c r="T3423" s="16">
        <f t="shared" si="53"/>
        <v>42037.791238425925</v>
      </c>
    </row>
    <row r="3424" spans="1:20" ht="15" customHeight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9">
        <v>1.091</v>
      </c>
      <c r="G3424" t="s">
        <v>8218</v>
      </c>
      <c r="H3424" s="8">
        <v>71.152173913043484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t="s">
        <v>8321</v>
      </c>
      <c r="R3424" s="15" t="s">
        <v>8322</v>
      </c>
      <c r="S3424" s="15">
        <v>42352</v>
      </c>
      <c r="T3424" s="16">
        <f t="shared" si="53"/>
        <v>42323.562222222223</v>
      </c>
    </row>
    <row r="3425" spans="1:20" ht="15" customHeight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9">
        <v>1.4</v>
      </c>
      <c r="G3425" t="s">
        <v>8218</v>
      </c>
      <c r="H3425" s="8">
        <v>35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t="s">
        <v>8321</v>
      </c>
      <c r="R3425" s="15" t="s">
        <v>8322</v>
      </c>
      <c r="S3425" s="15">
        <v>42118.911354166667</v>
      </c>
      <c r="T3425" s="16">
        <f t="shared" si="53"/>
        <v>42088.911354166667</v>
      </c>
    </row>
    <row r="3426" spans="1:20" ht="15" customHeight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9">
        <v>1.0358333333333334</v>
      </c>
      <c r="G3426" t="s">
        <v>8218</v>
      </c>
      <c r="H3426" s="8">
        <v>81.776315789473685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t="s">
        <v>8321</v>
      </c>
      <c r="R3426" s="15" t="s">
        <v>8322</v>
      </c>
      <c r="S3426" s="15">
        <v>42040.290972222225</v>
      </c>
      <c r="T3426" s="16">
        <f t="shared" si="53"/>
        <v>42018.676898148144</v>
      </c>
    </row>
    <row r="3427" spans="1:20" ht="15" customHeight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9">
        <v>1.0297033333333332</v>
      </c>
      <c r="G3427" t="s">
        <v>8218</v>
      </c>
      <c r="H3427" s="8">
        <v>297.02980769230766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t="s">
        <v>8321</v>
      </c>
      <c r="R3427" s="15" t="s">
        <v>8322</v>
      </c>
      <c r="S3427" s="15">
        <v>41916.617314814815</v>
      </c>
      <c r="T3427" s="16">
        <f t="shared" si="53"/>
        <v>41884.617314814815</v>
      </c>
    </row>
    <row r="3428" spans="1:20" ht="15" customHeight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9">
        <v>1.0813333333333333</v>
      </c>
      <c r="G3428" t="s">
        <v>8218</v>
      </c>
      <c r="H3428" s="8">
        <v>46.609195402298852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t="s">
        <v>8321</v>
      </c>
      <c r="R3428" s="15" t="s">
        <v>8322</v>
      </c>
      <c r="S3428" s="15">
        <v>41903.083333333336</v>
      </c>
      <c r="T3428" s="16">
        <f t="shared" si="53"/>
        <v>41884.056747685187</v>
      </c>
    </row>
    <row r="3429" spans="1:20" ht="15" customHeight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9">
        <v>1</v>
      </c>
      <c r="G3429" t="s">
        <v>8218</v>
      </c>
      <c r="H3429" s="8">
        <v>51.724137931034484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t="s">
        <v>8321</v>
      </c>
      <c r="R3429" s="15" t="s">
        <v>8322</v>
      </c>
      <c r="S3429" s="15">
        <v>41822.645277777774</v>
      </c>
      <c r="T3429" s="16">
        <f t="shared" si="53"/>
        <v>41792.645277777774</v>
      </c>
    </row>
    <row r="3430" spans="1:20" ht="15" customHeight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9">
        <v>1.0275000000000001</v>
      </c>
      <c r="G3430" t="s">
        <v>8218</v>
      </c>
      <c r="H3430" s="8">
        <v>40.294117647058826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t="s">
        <v>8321</v>
      </c>
      <c r="R3430" s="15" t="s">
        <v>8322</v>
      </c>
      <c r="S3430" s="15">
        <v>42063.708333333328</v>
      </c>
      <c r="T3430" s="16">
        <f t="shared" si="53"/>
        <v>42038.720451388886</v>
      </c>
    </row>
    <row r="3431" spans="1:20" ht="15" customHeight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9">
        <v>1.3</v>
      </c>
      <c r="G3431" t="s">
        <v>8218</v>
      </c>
      <c r="H3431" s="8">
        <v>16.25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t="s">
        <v>8321</v>
      </c>
      <c r="R3431" s="15" t="s">
        <v>8322</v>
      </c>
      <c r="S3431" s="15">
        <v>42676.021539351852</v>
      </c>
      <c r="T3431" s="16">
        <f t="shared" si="53"/>
        <v>42662.021539351852</v>
      </c>
    </row>
    <row r="3432" spans="1:20" ht="15" customHeight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9">
        <v>1.0854949999999999</v>
      </c>
      <c r="G3432" t="s">
        <v>8218</v>
      </c>
      <c r="H3432" s="8">
        <v>30.152638888888887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t="s">
        <v>8321</v>
      </c>
      <c r="R3432" s="15" t="s">
        <v>8322</v>
      </c>
      <c r="S3432" s="15">
        <v>41850.945613425924</v>
      </c>
      <c r="T3432" s="16">
        <f t="shared" si="53"/>
        <v>41820.945613425924</v>
      </c>
    </row>
    <row r="3433" spans="1:20" ht="15" customHeight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9">
        <v>1</v>
      </c>
      <c r="G3433" t="s">
        <v>8218</v>
      </c>
      <c r="H3433" s="8">
        <v>95.238095238095241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t="s">
        <v>8321</v>
      </c>
      <c r="R3433" s="15" t="s">
        <v>8322</v>
      </c>
      <c r="S3433" s="15">
        <v>41869.730937500004</v>
      </c>
      <c r="T3433" s="16">
        <f t="shared" si="53"/>
        <v>41839.730937500004</v>
      </c>
    </row>
    <row r="3434" spans="1:20" ht="15" customHeight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9">
        <v>1.0965</v>
      </c>
      <c r="G3434" t="s">
        <v>8218</v>
      </c>
      <c r="H3434" s="8">
        <v>52.214285714285715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t="s">
        <v>8321</v>
      </c>
      <c r="R3434" s="15" t="s">
        <v>8322</v>
      </c>
      <c r="S3434" s="15">
        <v>42405.916666666672</v>
      </c>
      <c r="T3434" s="16">
        <f t="shared" si="53"/>
        <v>42380.581180555557</v>
      </c>
    </row>
    <row r="3435" spans="1:20" ht="15" customHeight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9">
        <v>1.0026315789473683</v>
      </c>
      <c r="G3435" t="s">
        <v>8218</v>
      </c>
      <c r="H3435" s="8">
        <v>134.1549295774648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t="s">
        <v>8321</v>
      </c>
      <c r="R3435" s="15" t="s">
        <v>8322</v>
      </c>
      <c r="S3435" s="15">
        <v>41807.125</v>
      </c>
      <c r="T3435" s="16">
        <f t="shared" si="53"/>
        <v>41776.063136574077</v>
      </c>
    </row>
    <row r="3436" spans="1:20" ht="15" customHeight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9">
        <v>1.0555000000000001</v>
      </c>
      <c r="G3436" t="s">
        <v>8218</v>
      </c>
      <c r="H3436" s="8">
        <v>62.827380952380949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t="s">
        <v>8321</v>
      </c>
      <c r="R3436" s="15" t="s">
        <v>8322</v>
      </c>
      <c r="S3436" s="15">
        <v>41830.380428240744</v>
      </c>
      <c r="T3436" s="16">
        <f t="shared" si="53"/>
        <v>41800.380428240744</v>
      </c>
    </row>
    <row r="3437" spans="1:20" ht="15" customHeight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9">
        <v>1.1200000000000001</v>
      </c>
      <c r="G3437" t="s">
        <v>8218</v>
      </c>
      <c r="H3437" s="8">
        <v>58.94736842105263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t="s">
        <v>8321</v>
      </c>
      <c r="R3437" s="15" t="s">
        <v>8322</v>
      </c>
      <c r="S3437" s="15">
        <v>42589.125</v>
      </c>
      <c r="T3437" s="16">
        <f t="shared" si="53"/>
        <v>42572.61681712963</v>
      </c>
    </row>
    <row r="3438" spans="1:20" ht="15" customHeight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9">
        <v>1.0589999999999999</v>
      </c>
      <c r="G3438" t="s">
        <v>8218</v>
      </c>
      <c r="H3438" s="8">
        <v>143.1081081081081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t="s">
        <v>8321</v>
      </c>
      <c r="R3438" s="15" t="s">
        <v>8322</v>
      </c>
      <c r="S3438" s="15">
        <v>41872.686111111114</v>
      </c>
      <c r="T3438" s="16">
        <f t="shared" si="53"/>
        <v>41851.541585648149</v>
      </c>
    </row>
    <row r="3439" spans="1:20" ht="15" customHeight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9">
        <v>1.01</v>
      </c>
      <c r="G3439" t="s">
        <v>8218</v>
      </c>
      <c r="H3439" s="8">
        <v>84.166666666666671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t="s">
        <v>8321</v>
      </c>
      <c r="R3439" s="15" t="s">
        <v>8322</v>
      </c>
      <c r="S3439" s="15">
        <v>42235.710879629631</v>
      </c>
      <c r="T3439" s="16">
        <f t="shared" si="53"/>
        <v>42205.710879629631</v>
      </c>
    </row>
    <row r="3440" spans="1:20" ht="15" customHeight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9">
        <v>1.042</v>
      </c>
      <c r="G3440" t="s">
        <v>8218</v>
      </c>
      <c r="H3440" s="8">
        <v>186.07142857142858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t="s">
        <v>8321</v>
      </c>
      <c r="R3440" s="15" t="s">
        <v>8322</v>
      </c>
      <c r="S3440" s="15">
        <v>42126.875</v>
      </c>
      <c r="T3440" s="16">
        <f t="shared" si="53"/>
        <v>42100.927858796291</v>
      </c>
    </row>
    <row r="3441" spans="1:20" ht="15" customHeight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9">
        <v>1.3467833333333334</v>
      </c>
      <c r="G3441" t="s">
        <v>8218</v>
      </c>
      <c r="H3441" s="8">
        <v>89.785555555555561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t="s">
        <v>8321</v>
      </c>
      <c r="R3441" s="15" t="s">
        <v>8322</v>
      </c>
      <c r="S3441" s="15">
        <v>42388.207638888889</v>
      </c>
      <c r="T3441" s="16">
        <f t="shared" si="53"/>
        <v>42374.911226851851</v>
      </c>
    </row>
    <row r="3442" spans="1:20" ht="15" customHeight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9">
        <v>1.052184</v>
      </c>
      <c r="G3442" t="s">
        <v>8218</v>
      </c>
      <c r="H3442" s="8">
        <v>64.157560975609755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t="s">
        <v>8321</v>
      </c>
      <c r="R3442" s="15" t="s">
        <v>8322</v>
      </c>
      <c r="S3442" s="15">
        <v>41831.677083333336</v>
      </c>
      <c r="T3442" s="16">
        <f t="shared" si="53"/>
        <v>41809.12300925926</v>
      </c>
    </row>
    <row r="3443" spans="1:20" ht="15" customHeight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9">
        <v>1.026</v>
      </c>
      <c r="G3443" t="s">
        <v>8218</v>
      </c>
      <c r="H3443" s="8">
        <v>59.651162790697676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t="s">
        <v>8321</v>
      </c>
      <c r="R3443" s="15" t="s">
        <v>8322</v>
      </c>
      <c r="S3443" s="15">
        <v>42321.845138888893</v>
      </c>
      <c r="T3443" s="16">
        <f t="shared" si="53"/>
        <v>42294.429641203707</v>
      </c>
    </row>
    <row r="3444" spans="1:20" ht="15" customHeight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9">
        <v>1</v>
      </c>
      <c r="G3444" t="s">
        <v>8218</v>
      </c>
      <c r="H3444" s="8">
        <v>31.25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t="s">
        <v>8321</v>
      </c>
      <c r="R3444" s="15" t="s">
        <v>8322</v>
      </c>
      <c r="S3444" s="15">
        <v>42154.841111111105</v>
      </c>
      <c r="T3444" s="16">
        <f t="shared" si="53"/>
        <v>42124.841111111105</v>
      </c>
    </row>
    <row r="3445" spans="1:20" ht="15" customHeight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9">
        <v>1.855</v>
      </c>
      <c r="G3445" t="s">
        <v>8218</v>
      </c>
      <c r="H3445" s="8">
        <v>41.222222222222221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t="s">
        <v>8321</v>
      </c>
      <c r="R3445" s="15" t="s">
        <v>8322</v>
      </c>
      <c r="S3445" s="15">
        <v>41891.524837962963</v>
      </c>
      <c r="T3445" s="16">
        <f t="shared" si="53"/>
        <v>41861.524837962963</v>
      </c>
    </row>
    <row r="3446" spans="1:20" ht="15" customHeight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9">
        <v>2.89</v>
      </c>
      <c r="G3446" t="s">
        <v>8218</v>
      </c>
      <c r="H3446" s="8">
        <v>43.35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t="s">
        <v>8321</v>
      </c>
      <c r="R3446" s="15" t="s">
        <v>8322</v>
      </c>
      <c r="S3446" s="15">
        <v>42529.582638888889</v>
      </c>
      <c r="T3446" s="16">
        <f t="shared" si="53"/>
        <v>42521.291504629626</v>
      </c>
    </row>
    <row r="3447" spans="1:20" ht="15" customHeight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9">
        <v>1</v>
      </c>
      <c r="G3447" t="s">
        <v>8218</v>
      </c>
      <c r="H3447" s="8">
        <v>64.516129032258064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t="s">
        <v>8321</v>
      </c>
      <c r="R3447" s="15" t="s">
        <v>8322</v>
      </c>
      <c r="S3447" s="15">
        <v>42300.530509259261</v>
      </c>
      <c r="T3447" s="16">
        <f t="shared" si="53"/>
        <v>42272.530509259261</v>
      </c>
    </row>
    <row r="3448" spans="1:20" ht="15" customHeight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9">
        <v>1.0820000000000001</v>
      </c>
      <c r="G3448" t="s">
        <v>8218</v>
      </c>
      <c r="H3448" s="8">
        <v>43.28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t="s">
        <v>8321</v>
      </c>
      <c r="R3448" s="15" t="s">
        <v>8322</v>
      </c>
      <c r="S3448" s="15">
        <v>42040.513888888891</v>
      </c>
      <c r="T3448" s="16">
        <f t="shared" si="53"/>
        <v>42016.832465277781</v>
      </c>
    </row>
    <row r="3449" spans="1:20" ht="15" customHeight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9">
        <v>1.0780000000000001</v>
      </c>
      <c r="G3449" t="s">
        <v>8218</v>
      </c>
      <c r="H3449" s="8">
        <v>77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t="s">
        <v>8321</v>
      </c>
      <c r="R3449" s="15" t="s">
        <v>8322</v>
      </c>
      <c r="S3449" s="15">
        <v>42447.847361111111</v>
      </c>
      <c r="T3449" s="16">
        <f t="shared" si="53"/>
        <v>42402.889027777783</v>
      </c>
    </row>
    <row r="3450" spans="1:20" ht="15" customHeight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9">
        <v>1.0976190476190477</v>
      </c>
      <c r="G3450" t="s">
        <v>8218</v>
      </c>
      <c r="H3450" s="8">
        <v>51.222222222222221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t="s">
        <v>8321</v>
      </c>
      <c r="R3450" s="15" t="s">
        <v>8322</v>
      </c>
      <c r="S3450" s="15">
        <v>41990.119085648148</v>
      </c>
      <c r="T3450" s="16">
        <f t="shared" si="53"/>
        <v>41960.119085648148</v>
      </c>
    </row>
    <row r="3451" spans="1:20" ht="15" customHeight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9">
        <v>1.70625</v>
      </c>
      <c r="G3451" t="s">
        <v>8218</v>
      </c>
      <c r="H3451" s="8">
        <v>68.25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t="s">
        <v>8321</v>
      </c>
      <c r="R3451" s="15" t="s">
        <v>8322</v>
      </c>
      <c r="S3451" s="15">
        <v>42560.166666666672</v>
      </c>
      <c r="T3451" s="16">
        <f t="shared" si="53"/>
        <v>42532.052523148144</v>
      </c>
    </row>
    <row r="3452" spans="1:20" ht="15" customHeight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9">
        <v>1.52</v>
      </c>
      <c r="G3452" t="s">
        <v>8218</v>
      </c>
      <c r="H3452" s="8">
        <v>19.487179487179485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t="s">
        <v>8321</v>
      </c>
      <c r="R3452" s="15" t="s">
        <v>8322</v>
      </c>
      <c r="S3452" s="15">
        <v>42096.662858796291</v>
      </c>
      <c r="T3452" s="16">
        <f t="shared" si="53"/>
        <v>42036.704525462963</v>
      </c>
    </row>
    <row r="3453" spans="1:20" ht="15" customHeight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9">
        <v>1.0123076923076924</v>
      </c>
      <c r="G3453" t="s">
        <v>8218</v>
      </c>
      <c r="H3453" s="8">
        <v>41.125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t="s">
        <v>8321</v>
      </c>
      <c r="R3453" s="15" t="s">
        <v>8322</v>
      </c>
      <c r="S3453" s="15">
        <v>42115.723692129628</v>
      </c>
      <c r="T3453" s="16">
        <f t="shared" si="53"/>
        <v>42088.723692129628</v>
      </c>
    </row>
    <row r="3454" spans="1:20" ht="15" customHeight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9">
        <v>1.532</v>
      </c>
      <c r="G3454" t="s">
        <v>8218</v>
      </c>
      <c r="H3454" s="8">
        <v>41.405405405405403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t="s">
        <v>8321</v>
      </c>
      <c r="R3454" s="15" t="s">
        <v>8322</v>
      </c>
      <c r="S3454" s="15">
        <v>41843.165972222225</v>
      </c>
      <c r="T3454" s="16">
        <f t="shared" si="53"/>
        <v>41820.639189814814</v>
      </c>
    </row>
    <row r="3455" spans="1:20" ht="15" customHeight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9">
        <v>1.2833333333333334</v>
      </c>
      <c r="G3455" t="s">
        <v>8218</v>
      </c>
      <c r="H3455" s="8">
        <v>27.5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t="s">
        <v>8321</v>
      </c>
      <c r="R3455" s="15" t="s">
        <v>8322</v>
      </c>
      <c r="S3455" s="15">
        <v>42595.97865740741</v>
      </c>
      <c r="T3455" s="16">
        <f t="shared" si="53"/>
        <v>42535.97865740741</v>
      </c>
    </row>
    <row r="3456" spans="1:20" ht="15" customHeight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9">
        <v>1.0071428571428571</v>
      </c>
      <c r="G3456" t="s">
        <v>8218</v>
      </c>
      <c r="H3456" s="8">
        <v>33.571428571428569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t="s">
        <v>8321</v>
      </c>
      <c r="R3456" s="15" t="s">
        <v>8322</v>
      </c>
      <c r="S3456" s="15">
        <v>41851.698599537034</v>
      </c>
      <c r="T3456" s="16">
        <f t="shared" si="53"/>
        <v>41821.698599537034</v>
      </c>
    </row>
    <row r="3457" spans="1:20" ht="15" customHeight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9">
        <v>1.0065</v>
      </c>
      <c r="G3457" t="s">
        <v>8218</v>
      </c>
      <c r="H3457" s="8">
        <v>145.86956521739131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t="s">
        <v>8321</v>
      </c>
      <c r="R3457" s="15" t="s">
        <v>8322</v>
      </c>
      <c r="S3457" s="15">
        <v>42656.7503125</v>
      </c>
      <c r="T3457" s="16">
        <f t="shared" si="53"/>
        <v>42626.7503125</v>
      </c>
    </row>
    <row r="3458" spans="1:20" ht="15" customHeight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9">
        <v>1.913</v>
      </c>
      <c r="G3458" t="s">
        <v>8218</v>
      </c>
      <c r="H3458" s="8">
        <v>358.6875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t="s">
        <v>8321</v>
      </c>
      <c r="R3458" s="15" t="s">
        <v>8322</v>
      </c>
      <c r="S3458" s="15">
        <v>41852.290972222225</v>
      </c>
      <c r="T3458" s="16">
        <f t="shared" si="53"/>
        <v>41821.205636574072</v>
      </c>
    </row>
    <row r="3459" spans="1:20" ht="15" customHeight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9">
        <v>1.4019999999999999</v>
      </c>
      <c r="G3459" t="s">
        <v>8218</v>
      </c>
      <c r="H3459" s="8">
        <v>50.981818181818184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t="s">
        <v>8321</v>
      </c>
      <c r="R3459" s="15" t="s">
        <v>8322</v>
      </c>
      <c r="S3459" s="15">
        <v>42047.249305555553</v>
      </c>
      <c r="T3459" s="16">
        <f t="shared" ref="T3459:T3522" si="54">(((L3459/60)/60)/24)+DATE(1970,1,1)</f>
        <v>42016.706678240742</v>
      </c>
    </row>
    <row r="3460" spans="1:20" ht="15" customHeight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9">
        <v>1.2433537832310839</v>
      </c>
      <c r="G3460" t="s">
        <v>8218</v>
      </c>
      <c r="H3460" s="8">
        <v>45.037037037037038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t="s">
        <v>8321</v>
      </c>
      <c r="R3460" s="15" t="s">
        <v>8322</v>
      </c>
      <c r="S3460" s="15">
        <v>42038.185416666667</v>
      </c>
      <c r="T3460" s="16">
        <f t="shared" si="54"/>
        <v>42011.202581018515</v>
      </c>
    </row>
    <row r="3461" spans="1:20" ht="15" customHeight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9">
        <v>1.262</v>
      </c>
      <c r="G3461" t="s">
        <v>8218</v>
      </c>
      <c r="H3461" s="8">
        <v>17.527777777777779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t="s">
        <v>8321</v>
      </c>
      <c r="R3461" s="15" t="s">
        <v>8322</v>
      </c>
      <c r="S3461" s="15">
        <v>42510.479861111111</v>
      </c>
      <c r="T3461" s="16">
        <f t="shared" si="54"/>
        <v>42480.479861111111</v>
      </c>
    </row>
    <row r="3462" spans="1:20" ht="15" customHeight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9">
        <v>1.9</v>
      </c>
      <c r="G3462" t="s">
        <v>8218</v>
      </c>
      <c r="H3462" s="8">
        <v>50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t="s">
        <v>8321</v>
      </c>
      <c r="R3462" s="15" t="s">
        <v>8322</v>
      </c>
      <c r="S3462" s="15">
        <v>41866.527222222219</v>
      </c>
      <c r="T3462" s="16">
        <f t="shared" si="54"/>
        <v>41852.527222222219</v>
      </c>
    </row>
    <row r="3463" spans="1:20" ht="15" customHeight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9">
        <v>1.39</v>
      </c>
      <c r="G3463" t="s">
        <v>8218</v>
      </c>
      <c r="H3463" s="8">
        <v>57.916666666666664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t="s">
        <v>8321</v>
      </c>
      <c r="R3463" s="15" t="s">
        <v>8322</v>
      </c>
      <c r="S3463" s="15">
        <v>42672.125</v>
      </c>
      <c r="T3463" s="16">
        <f t="shared" si="54"/>
        <v>42643.632858796293</v>
      </c>
    </row>
    <row r="3464" spans="1:20" ht="15" customHeight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9">
        <v>2.02</v>
      </c>
      <c r="G3464" t="s">
        <v>8218</v>
      </c>
      <c r="H3464" s="8">
        <v>29.705882352941178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t="s">
        <v>8321</v>
      </c>
      <c r="R3464" s="15" t="s">
        <v>8322</v>
      </c>
      <c r="S3464" s="15">
        <v>42195.75</v>
      </c>
      <c r="T3464" s="16">
        <f t="shared" si="54"/>
        <v>42179.898472222223</v>
      </c>
    </row>
    <row r="3465" spans="1:20" ht="15" customHeight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9">
        <v>1.0338000000000001</v>
      </c>
      <c r="G3465" t="s">
        <v>8218</v>
      </c>
      <c r="H3465" s="8">
        <v>90.684210526315795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t="s">
        <v>8321</v>
      </c>
      <c r="R3465" s="15" t="s">
        <v>8322</v>
      </c>
      <c r="S3465" s="15">
        <v>42654.165972222225</v>
      </c>
      <c r="T3465" s="16">
        <f t="shared" si="54"/>
        <v>42612.918807870374</v>
      </c>
    </row>
    <row r="3466" spans="1:20" ht="15" customHeight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9">
        <v>1.023236</v>
      </c>
      <c r="G3466" t="s">
        <v>8218</v>
      </c>
      <c r="H3466" s="8">
        <v>55.012688172043013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t="s">
        <v>8321</v>
      </c>
      <c r="R3466" s="15" t="s">
        <v>8322</v>
      </c>
      <c r="S3466" s="15">
        <v>42605.130057870367</v>
      </c>
      <c r="T3466" s="16">
        <f t="shared" si="54"/>
        <v>42575.130057870367</v>
      </c>
    </row>
    <row r="3467" spans="1:20" ht="15" customHeight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9">
        <v>1.03</v>
      </c>
      <c r="G3467" t="s">
        <v>8218</v>
      </c>
      <c r="H3467" s="8">
        <v>57.222222222222221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t="s">
        <v>8321</v>
      </c>
      <c r="R3467" s="15" t="s">
        <v>8322</v>
      </c>
      <c r="S3467" s="15">
        <v>42225.666666666672</v>
      </c>
      <c r="T3467" s="16">
        <f t="shared" si="54"/>
        <v>42200.625833333332</v>
      </c>
    </row>
    <row r="3468" spans="1:20" ht="15" customHeight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9">
        <v>1.2714285714285714</v>
      </c>
      <c r="G3468" t="s">
        <v>8218</v>
      </c>
      <c r="H3468" s="8">
        <v>72.950819672131146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t="s">
        <v>8321</v>
      </c>
      <c r="R3468" s="15" t="s">
        <v>8322</v>
      </c>
      <c r="S3468" s="15">
        <v>42479.977430555555</v>
      </c>
      <c r="T3468" s="16">
        <f t="shared" si="54"/>
        <v>42420.019097222219</v>
      </c>
    </row>
    <row r="3469" spans="1:20" ht="15" customHeight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9">
        <v>1.01</v>
      </c>
      <c r="G3469" t="s">
        <v>8218</v>
      </c>
      <c r="H3469" s="8">
        <v>64.468085106382972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t="s">
        <v>8321</v>
      </c>
      <c r="R3469" s="15" t="s">
        <v>8322</v>
      </c>
      <c r="S3469" s="15">
        <v>42083.630000000005</v>
      </c>
      <c r="T3469" s="16">
        <f t="shared" si="54"/>
        <v>42053.671666666662</v>
      </c>
    </row>
    <row r="3470" spans="1:20" ht="15" customHeight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9">
        <v>1.2178</v>
      </c>
      <c r="G3470" t="s">
        <v>8218</v>
      </c>
      <c r="H3470" s="8">
        <v>716.35294117647061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t="s">
        <v>8321</v>
      </c>
      <c r="R3470" s="15" t="s">
        <v>8322</v>
      </c>
      <c r="S3470" s="15">
        <v>42634.125</v>
      </c>
      <c r="T3470" s="16">
        <f t="shared" si="54"/>
        <v>42605.765381944439</v>
      </c>
    </row>
    <row r="3471" spans="1:20" ht="15" customHeight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9">
        <v>1.1339285714285714</v>
      </c>
      <c r="G3471" t="s">
        <v>8218</v>
      </c>
      <c r="H3471" s="8">
        <v>50.396825396825399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t="s">
        <v>8321</v>
      </c>
      <c r="R3471" s="15" t="s">
        <v>8322</v>
      </c>
      <c r="S3471" s="15">
        <v>42488.641724537039</v>
      </c>
      <c r="T3471" s="16">
        <f t="shared" si="54"/>
        <v>42458.641724537039</v>
      </c>
    </row>
    <row r="3472" spans="1:20" ht="15" customHeight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9">
        <v>1.5</v>
      </c>
      <c r="G3472" t="s">
        <v>8218</v>
      </c>
      <c r="H3472" s="8">
        <v>41.666666666666664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t="s">
        <v>8321</v>
      </c>
      <c r="R3472" s="15" t="s">
        <v>8322</v>
      </c>
      <c r="S3472" s="15">
        <v>42566.901388888888</v>
      </c>
      <c r="T3472" s="16">
        <f t="shared" si="54"/>
        <v>42529.022013888884</v>
      </c>
    </row>
    <row r="3473" spans="1:20" ht="15" customHeight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9">
        <v>2.1459999999999999</v>
      </c>
      <c r="G3473" t="s">
        <v>8218</v>
      </c>
      <c r="H3473" s="8">
        <v>35.766666666666666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t="s">
        <v>8321</v>
      </c>
      <c r="R3473" s="15" t="s">
        <v>8322</v>
      </c>
      <c r="S3473" s="15">
        <v>41882.833333333336</v>
      </c>
      <c r="T3473" s="16">
        <f t="shared" si="54"/>
        <v>41841.820486111108</v>
      </c>
    </row>
    <row r="3474" spans="1:20" ht="15" customHeight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9">
        <v>1.0205</v>
      </c>
      <c r="G3474" t="s">
        <v>8218</v>
      </c>
      <c r="H3474" s="8">
        <v>88.739130434782609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t="s">
        <v>8321</v>
      </c>
      <c r="R3474" s="15" t="s">
        <v>8322</v>
      </c>
      <c r="S3474" s="15">
        <v>41949.249305555553</v>
      </c>
      <c r="T3474" s="16">
        <f t="shared" si="54"/>
        <v>41928.170497685183</v>
      </c>
    </row>
    <row r="3475" spans="1:20" ht="15" customHeight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9">
        <v>1</v>
      </c>
      <c r="G3475" t="s">
        <v>8218</v>
      </c>
      <c r="H3475" s="8">
        <v>148.4848484848485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t="s">
        <v>8321</v>
      </c>
      <c r="R3475" s="15" t="s">
        <v>8322</v>
      </c>
      <c r="S3475" s="15">
        <v>42083.852083333331</v>
      </c>
      <c r="T3475" s="16">
        <f t="shared" si="54"/>
        <v>42062.834444444445</v>
      </c>
    </row>
    <row r="3476" spans="1:20" ht="15" customHeight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9">
        <v>1.01</v>
      </c>
      <c r="G3476" t="s">
        <v>8218</v>
      </c>
      <c r="H3476" s="8">
        <v>51.794871794871796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t="s">
        <v>8321</v>
      </c>
      <c r="R3476" s="15" t="s">
        <v>8322</v>
      </c>
      <c r="S3476" s="15">
        <v>42571.501516203702</v>
      </c>
      <c r="T3476" s="16">
        <f t="shared" si="54"/>
        <v>42541.501516203702</v>
      </c>
    </row>
    <row r="3477" spans="1:20" ht="15" customHeight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9">
        <v>1.1333333333333333</v>
      </c>
      <c r="G3477" t="s">
        <v>8218</v>
      </c>
      <c r="H3477" s="8">
        <v>20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t="s">
        <v>8321</v>
      </c>
      <c r="R3477" s="15" t="s">
        <v>8322</v>
      </c>
      <c r="S3477" s="15">
        <v>41946</v>
      </c>
      <c r="T3477" s="16">
        <f t="shared" si="54"/>
        <v>41918.880833333329</v>
      </c>
    </row>
    <row r="3478" spans="1:20" ht="15" customHeight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9">
        <v>1.04</v>
      </c>
      <c r="G3478" t="s">
        <v>8218</v>
      </c>
      <c r="H3478" s="8">
        <v>52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t="s">
        <v>8321</v>
      </c>
      <c r="R3478" s="15" t="s">
        <v>8322</v>
      </c>
      <c r="S3478" s="15">
        <v>41939.125</v>
      </c>
      <c r="T3478" s="16">
        <f t="shared" si="54"/>
        <v>41921.279976851853</v>
      </c>
    </row>
    <row r="3479" spans="1:20" ht="15" customHeight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9">
        <v>1.1533333333333333</v>
      </c>
      <c r="G3479" t="s">
        <v>8218</v>
      </c>
      <c r="H3479" s="8">
        <v>53.230769230769234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t="s">
        <v>8321</v>
      </c>
      <c r="R3479" s="15" t="s">
        <v>8322</v>
      </c>
      <c r="S3479" s="15">
        <v>42141.125</v>
      </c>
      <c r="T3479" s="16">
        <f t="shared" si="54"/>
        <v>42128.736608796295</v>
      </c>
    </row>
    <row r="3480" spans="1:20" ht="15" customHeight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9">
        <v>1.1285000000000001</v>
      </c>
      <c r="G3480" t="s">
        <v>8218</v>
      </c>
      <c r="H3480" s="8">
        <v>39.596491228070178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t="s">
        <v>8321</v>
      </c>
      <c r="R3480" s="15" t="s">
        <v>8322</v>
      </c>
      <c r="S3480" s="15">
        <v>42079.875</v>
      </c>
      <c r="T3480" s="16">
        <f t="shared" si="54"/>
        <v>42053.916921296302</v>
      </c>
    </row>
    <row r="3481" spans="1:20" ht="15" customHeight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9">
        <v>1.2786666666666666</v>
      </c>
      <c r="G3481" t="s">
        <v>8218</v>
      </c>
      <c r="H3481" s="8">
        <v>34.25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t="s">
        <v>8321</v>
      </c>
      <c r="R3481" s="15" t="s">
        <v>8322</v>
      </c>
      <c r="S3481" s="15">
        <v>41811.855092592588</v>
      </c>
      <c r="T3481" s="16">
        <f t="shared" si="54"/>
        <v>41781.855092592588</v>
      </c>
    </row>
    <row r="3482" spans="1:20" ht="15" customHeight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9">
        <v>1.4266666666666667</v>
      </c>
      <c r="G3482" t="s">
        <v>8218</v>
      </c>
      <c r="H3482" s="8">
        <v>164.61538461538461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t="s">
        <v>8321</v>
      </c>
      <c r="R3482" s="15" t="s">
        <v>8322</v>
      </c>
      <c r="S3482" s="15">
        <v>42195.875</v>
      </c>
      <c r="T3482" s="16">
        <f t="shared" si="54"/>
        <v>42171.317442129628</v>
      </c>
    </row>
    <row r="3483" spans="1:20" ht="15" customHeight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9">
        <v>1.1879999999999999</v>
      </c>
      <c r="G3483" t="s">
        <v>8218</v>
      </c>
      <c r="H3483" s="8">
        <v>125.05263157894737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t="s">
        <v>8321</v>
      </c>
      <c r="R3483" s="15" t="s">
        <v>8322</v>
      </c>
      <c r="S3483" s="15">
        <v>42006.24754629629</v>
      </c>
      <c r="T3483" s="16">
        <f t="shared" si="54"/>
        <v>41989.24754629629</v>
      </c>
    </row>
    <row r="3484" spans="1:20" ht="15" customHeight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9">
        <v>1.3833333333333333</v>
      </c>
      <c r="G3484" t="s">
        <v>8218</v>
      </c>
      <c r="H3484" s="8">
        <v>51.875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t="s">
        <v>8321</v>
      </c>
      <c r="R3484" s="15" t="s">
        <v>8322</v>
      </c>
      <c r="S3484" s="15">
        <v>41826.771597222221</v>
      </c>
      <c r="T3484" s="16">
        <f t="shared" si="54"/>
        <v>41796.771597222221</v>
      </c>
    </row>
    <row r="3485" spans="1:20" ht="15" customHeight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9">
        <v>1.599402985074627</v>
      </c>
      <c r="G3485" t="s">
        <v>8218</v>
      </c>
      <c r="H3485" s="8">
        <v>40.285714285714285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t="s">
        <v>8321</v>
      </c>
      <c r="R3485" s="15" t="s">
        <v>8322</v>
      </c>
      <c r="S3485" s="15">
        <v>41823.668761574074</v>
      </c>
      <c r="T3485" s="16">
        <f t="shared" si="54"/>
        <v>41793.668761574074</v>
      </c>
    </row>
    <row r="3486" spans="1:20" ht="15" customHeight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9">
        <v>1.1424000000000001</v>
      </c>
      <c r="G3486" t="s">
        <v>8218</v>
      </c>
      <c r="H3486" s="8">
        <v>64.909090909090907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t="s">
        <v>8321</v>
      </c>
      <c r="R3486" s="15" t="s">
        <v>8322</v>
      </c>
      <c r="S3486" s="15">
        <v>42536.760405092587</v>
      </c>
      <c r="T3486" s="16">
        <f t="shared" si="54"/>
        <v>42506.760405092587</v>
      </c>
    </row>
    <row r="3487" spans="1:20" ht="15" customHeight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9">
        <v>1.0060606060606061</v>
      </c>
      <c r="G3487" t="s">
        <v>8218</v>
      </c>
      <c r="H3487" s="8">
        <v>55.333333333333336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t="s">
        <v>8321</v>
      </c>
      <c r="R3487" s="15" t="s">
        <v>8322</v>
      </c>
      <c r="S3487" s="15">
        <v>42402.693055555559</v>
      </c>
      <c r="T3487" s="16">
        <f t="shared" si="54"/>
        <v>42372.693055555559</v>
      </c>
    </row>
    <row r="3488" spans="1:20" ht="15" customHeight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9">
        <v>1.552</v>
      </c>
      <c r="G3488" t="s">
        <v>8218</v>
      </c>
      <c r="H3488" s="8">
        <v>83.142857142857139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t="s">
        <v>8321</v>
      </c>
      <c r="R3488" s="15" t="s">
        <v>8322</v>
      </c>
      <c r="S3488" s="15">
        <v>42158.290972222225</v>
      </c>
      <c r="T3488" s="16">
        <f t="shared" si="54"/>
        <v>42126.87501157407</v>
      </c>
    </row>
    <row r="3489" spans="1:20" ht="15" customHeight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9">
        <v>1.2775000000000001</v>
      </c>
      <c r="G3489" t="s">
        <v>8218</v>
      </c>
      <c r="H3489" s="8">
        <v>38.712121212121211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t="s">
        <v>8321</v>
      </c>
      <c r="R3489" s="15" t="s">
        <v>8322</v>
      </c>
      <c r="S3489" s="15">
        <v>42179.940416666665</v>
      </c>
      <c r="T3489" s="16">
        <f t="shared" si="54"/>
        <v>42149.940416666665</v>
      </c>
    </row>
    <row r="3490" spans="1:20" ht="15" customHeight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9">
        <v>1.212</v>
      </c>
      <c r="G3490" t="s">
        <v>8218</v>
      </c>
      <c r="H3490" s="8">
        <v>125.37931034482759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t="s">
        <v>8321</v>
      </c>
      <c r="R3490" s="15" t="s">
        <v>8322</v>
      </c>
      <c r="S3490" s="15">
        <v>42111.666666666672</v>
      </c>
      <c r="T3490" s="16">
        <f t="shared" si="54"/>
        <v>42087.768055555556</v>
      </c>
    </row>
    <row r="3491" spans="1:20" ht="15" customHeight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9">
        <v>1.127</v>
      </c>
      <c r="G3491" t="s">
        <v>8218</v>
      </c>
      <c r="H3491" s="8">
        <v>78.263888888888886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t="s">
        <v>8321</v>
      </c>
      <c r="R3491" s="15" t="s">
        <v>8322</v>
      </c>
      <c r="S3491" s="15">
        <v>41783.875</v>
      </c>
      <c r="T3491" s="16">
        <f t="shared" si="54"/>
        <v>41753.635775462964</v>
      </c>
    </row>
    <row r="3492" spans="1:20" ht="15" customHeight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9">
        <v>1.2749999999999999</v>
      </c>
      <c r="G3492" t="s">
        <v>8218</v>
      </c>
      <c r="H3492" s="8">
        <v>47.222222222222221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t="s">
        <v>8321</v>
      </c>
      <c r="R3492" s="15" t="s">
        <v>8322</v>
      </c>
      <c r="S3492" s="15">
        <v>42473.802361111113</v>
      </c>
      <c r="T3492" s="16">
        <f t="shared" si="54"/>
        <v>42443.802361111113</v>
      </c>
    </row>
    <row r="3493" spans="1:20" ht="15" customHeight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9">
        <v>1.5820000000000001</v>
      </c>
      <c r="G3493" t="s">
        <v>8218</v>
      </c>
      <c r="H3493" s="8">
        <v>79.099999999999994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t="s">
        <v>8321</v>
      </c>
      <c r="R3493" s="15" t="s">
        <v>8322</v>
      </c>
      <c r="S3493" s="15">
        <v>42142.249814814815</v>
      </c>
      <c r="T3493" s="16">
        <f t="shared" si="54"/>
        <v>42121.249814814815</v>
      </c>
    </row>
    <row r="3494" spans="1:20" ht="15" customHeight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9">
        <v>1.0526894736842105</v>
      </c>
      <c r="G3494" t="s">
        <v>8218</v>
      </c>
      <c r="H3494" s="8">
        <v>114.29199999999999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t="s">
        <v>8321</v>
      </c>
      <c r="R3494" s="15" t="s">
        <v>8322</v>
      </c>
      <c r="S3494" s="15">
        <v>42303.009224537032</v>
      </c>
      <c r="T3494" s="16">
        <f t="shared" si="54"/>
        <v>42268.009224537032</v>
      </c>
    </row>
    <row r="3495" spans="1:20" ht="15" customHeight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9">
        <v>1</v>
      </c>
      <c r="G3495" t="s">
        <v>8218</v>
      </c>
      <c r="H3495" s="8">
        <v>51.724137931034484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t="s">
        <v>8321</v>
      </c>
      <c r="R3495" s="15" t="s">
        <v>8322</v>
      </c>
      <c r="S3495" s="15">
        <v>41868.21597222222</v>
      </c>
      <c r="T3495" s="16">
        <f t="shared" si="54"/>
        <v>41848.866157407407</v>
      </c>
    </row>
    <row r="3496" spans="1:20" ht="15" customHeight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9">
        <v>1</v>
      </c>
      <c r="G3496" t="s">
        <v>8218</v>
      </c>
      <c r="H3496" s="8">
        <v>30.76923076923077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t="s">
        <v>8321</v>
      </c>
      <c r="R3496" s="15" t="s">
        <v>8322</v>
      </c>
      <c r="S3496" s="15">
        <v>42700.25</v>
      </c>
      <c r="T3496" s="16">
        <f t="shared" si="54"/>
        <v>42689.214988425927</v>
      </c>
    </row>
    <row r="3497" spans="1:20" ht="15" customHeight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9">
        <v>1.0686</v>
      </c>
      <c r="G3497" t="s">
        <v>8218</v>
      </c>
      <c r="H3497" s="8">
        <v>74.208333333333329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t="s">
        <v>8321</v>
      </c>
      <c r="R3497" s="15" t="s">
        <v>8322</v>
      </c>
      <c r="S3497" s="15">
        <v>41944.720833333333</v>
      </c>
      <c r="T3497" s="16">
        <f t="shared" si="54"/>
        <v>41915.762835648151</v>
      </c>
    </row>
    <row r="3498" spans="1:20" ht="15" customHeight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9">
        <v>1.244</v>
      </c>
      <c r="G3498" t="s">
        <v>8218</v>
      </c>
      <c r="H3498" s="8">
        <v>47.846153846153847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t="s">
        <v>8321</v>
      </c>
      <c r="R3498" s="15" t="s">
        <v>8322</v>
      </c>
      <c r="S3498" s="15">
        <v>42624.846828703703</v>
      </c>
      <c r="T3498" s="16">
        <f t="shared" si="54"/>
        <v>42584.846828703703</v>
      </c>
    </row>
    <row r="3499" spans="1:20" ht="15" customHeight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9">
        <v>1.0870406189555126</v>
      </c>
      <c r="G3499" t="s">
        <v>8218</v>
      </c>
      <c r="H3499" s="8">
        <v>34.408163265306122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t="s">
        <v>8321</v>
      </c>
      <c r="R3499" s="15" t="s">
        <v>8322</v>
      </c>
      <c r="S3499" s="15">
        <v>42523.916666666672</v>
      </c>
      <c r="T3499" s="16">
        <f t="shared" si="54"/>
        <v>42511.741944444439</v>
      </c>
    </row>
    <row r="3500" spans="1:20" ht="15" customHeight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9">
        <v>1.0242424242424242</v>
      </c>
      <c r="G3500" t="s">
        <v>8218</v>
      </c>
      <c r="H3500" s="8">
        <v>40.238095238095241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t="s">
        <v>8321</v>
      </c>
      <c r="R3500" s="15" t="s">
        <v>8322</v>
      </c>
      <c r="S3500" s="15">
        <v>42518.905555555553</v>
      </c>
      <c r="T3500" s="16">
        <f t="shared" si="54"/>
        <v>42459.15861111111</v>
      </c>
    </row>
    <row r="3501" spans="1:20" ht="15" customHeight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9">
        <v>1.0549999999999999</v>
      </c>
      <c r="G3501" t="s">
        <v>8218</v>
      </c>
      <c r="H3501" s="8">
        <v>60.285714285714285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t="s">
        <v>8321</v>
      </c>
      <c r="R3501" s="15" t="s">
        <v>8322</v>
      </c>
      <c r="S3501" s="15">
        <v>42186.290972222225</v>
      </c>
      <c r="T3501" s="16">
        <f t="shared" si="54"/>
        <v>42132.036168981482</v>
      </c>
    </row>
    <row r="3502" spans="1:20" ht="15" customHeight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9">
        <v>1.0629999999999999</v>
      </c>
      <c r="G3502" t="s">
        <v>8218</v>
      </c>
      <c r="H3502" s="8">
        <v>25.30952380952381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t="s">
        <v>8321</v>
      </c>
      <c r="R3502" s="15" t="s">
        <v>8322</v>
      </c>
      <c r="S3502" s="15">
        <v>42436.207638888889</v>
      </c>
      <c r="T3502" s="16">
        <f t="shared" si="54"/>
        <v>42419.91942129629</v>
      </c>
    </row>
    <row r="3503" spans="1:20" ht="15" customHeight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9">
        <v>1.0066666666666666</v>
      </c>
      <c r="G3503" t="s">
        <v>8218</v>
      </c>
      <c r="H3503" s="8">
        <v>35.952380952380949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t="s">
        <v>8321</v>
      </c>
      <c r="R3503" s="15" t="s">
        <v>8322</v>
      </c>
      <c r="S3503" s="15">
        <v>42258.763831018514</v>
      </c>
      <c r="T3503" s="16">
        <f t="shared" si="54"/>
        <v>42233.763831018514</v>
      </c>
    </row>
    <row r="3504" spans="1:20" ht="15" customHeight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9">
        <v>1.054</v>
      </c>
      <c r="G3504" t="s">
        <v>8218</v>
      </c>
      <c r="H3504" s="8">
        <v>136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t="s">
        <v>8321</v>
      </c>
      <c r="R3504" s="15" t="s">
        <v>8322</v>
      </c>
      <c r="S3504" s="15">
        <v>42445.165972222225</v>
      </c>
      <c r="T3504" s="16">
        <f t="shared" si="54"/>
        <v>42430.839398148149</v>
      </c>
    </row>
    <row r="3505" spans="1:20" ht="15" customHeight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9">
        <v>1.0755999999999999</v>
      </c>
      <c r="G3505" t="s">
        <v>8218</v>
      </c>
      <c r="H3505" s="8">
        <v>70.763157894736835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t="s">
        <v>8321</v>
      </c>
      <c r="R3505" s="15" t="s">
        <v>8322</v>
      </c>
      <c r="S3505" s="15">
        <v>42575.478333333333</v>
      </c>
      <c r="T3505" s="16">
        <f t="shared" si="54"/>
        <v>42545.478333333333</v>
      </c>
    </row>
    <row r="3506" spans="1:20" ht="15" customHeight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9">
        <v>1</v>
      </c>
      <c r="G3506" t="s">
        <v>8218</v>
      </c>
      <c r="H3506" s="8">
        <v>125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t="s">
        <v>8321</v>
      </c>
      <c r="R3506" s="15" t="s">
        <v>8322</v>
      </c>
      <c r="S3506" s="15">
        <v>42327.790405092594</v>
      </c>
      <c r="T3506" s="16">
        <f t="shared" si="54"/>
        <v>42297.748738425929</v>
      </c>
    </row>
    <row r="3507" spans="1:20" ht="15" customHeight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9">
        <v>1.0376000000000001</v>
      </c>
      <c r="G3507" t="s">
        <v>8218</v>
      </c>
      <c r="H3507" s="8">
        <v>66.512820512820511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t="s">
        <v>8321</v>
      </c>
      <c r="R3507" s="15" t="s">
        <v>8322</v>
      </c>
      <c r="S3507" s="15">
        <v>41772.166666666664</v>
      </c>
      <c r="T3507" s="16">
        <f t="shared" si="54"/>
        <v>41760.935706018521</v>
      </c>
    </row>
    <row r="3508" spans="1:20" ht="15" customHeight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9">
        <v>1.0149999999999999</v>
      </c>
      <c r="G3508" t="s">
        <v>8218</v>
      </c>
      <c r="H3508" s="8">
        <v>105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t="s">
        <v>8321</v>
      </c>
      <c r="R3508" s="15" t="s">
        <v>8322</v>
      </c>
      <c r="S3508" s="15">
        <v>41874.734259259261</v>
      </c>
      <c r="T3508" s="16">
        <f t="shared" si="54"/>
        <v>41829.734259259261</v>
      </c>
    </row>
    <row r="3509" spans="1:20" ht="15" customHeight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9">
        <v>1.044</v>
      </c>
      <c r="G3509" t="s">
        <v>8218</v>
      </c>
      <c r="H3509" s="8">
        <v>145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t="s">
        <v>8321</v>
      </c>
      <c r="R3509" s="15" t="s">
        <v>8322</v>
      </c>
      <c r="S3509" s="15">
        <v>42521.92288194444</v>
      </c>
      <c r="T3509" s="16">
        <f t="shared" si="54"/>
        <v>42491.92288194444</v>
      </c>
    </row>
    <row r="3510" spans="1:20" ht="15" customHeight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9">
        <v>1.8</v>
      </c>
      <c r="G3510" t="s">
        <v>8218</v>
      </c>
      <c r="H3510" s="8">
        <v>12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t="s">
        <v>8321</v>
      </c>
      <c r="R3510" s="15" t="s">
        <v>8322</v>
      </c>
      <c r="S3510" s="15">
        <v>42500.875</v>
      </c>
      <c r="T3510" s="16">
        <f t="shared" si="54"/>
        <v>42477.729780092588</v>
      </c>
    </row>
    <row r="3511" spans="1:20" ht="15" customHeight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9">
        <v>1.0633333333333332</v>
      </c>
      <c r="G3511" t="s">
        <v>8218</v>
      </c>
      <c r="H3511" s="8">
        <v>96.666666666666671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t="s">
        <v>8321</v>
      </c>
      <c r="R3511" s="15" t="s">
        <v>8322</v>
      </c>
      <c r="S3511" s="15">
        <v>41964.204861111109</v>
      </c>
      <c r="T3511" s="16">
        <f t="shared" si="54"/>
        <v>41950.859560185185</v>
      </c>
    </row>
    <row r="3512" spans="1:20" ht="15" customHeight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9">
        <v>1.0055555555555555</v>
      </c>
      <c r="G3512" t="s">
        <v>8218</v>
      </c>
      <c r="H3512" s="8">
        <v>60.333333333333336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t="s">
        <v>8321</v>
      </c>
      <c r="R3512" s="15" t="s">
        <v>8322</v>
      </c>
      <c r="S3512" s="15">
        <v>41822.62090277778</v>
      </c>
      <c r="T3512" s="16">
        <f t="shared" si="54"/>
        <v>41802.62090277778</v>
      </c>
    </row>
    <row r="3513" spans="1:20" ht="15" customHeight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9">
        <v>1.012</v>
      </c>
      <c r="G3513" t="s">
        <v>8218</v>
      </c>
      <c r="H3513" s="8">
        <v>79.89473684210526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t="s">
        <v>8321</v>
      </c>
      <c r="R3513" s="15" t="s">
        <v>8322</v>
      </c>
      <c r="S3513" s="15">
        <v>41950.770833333336</v>
      </c>
      <c r="T3513" s="16">
        <f t="shared" si="54"/>
        <v>41927.873784722222</v>
      </c>
    </row>
    <row r="3514" spans="1:20" ht="15" customHeight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9">
        <v>1</v>
      </c>
      <c r="G3514" t="s">
        <v>8218</v>
      </c>
      <c r="H3514" s="8">
        <v>58.823529411764703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t="s">
        <v>8321</v>
      </c>
      <c r="R3514" s="15" t="s">
        <v>8322</v>
      </c>
      <c r="S3514" s="15">
        <v>42117.49527777778</v>
      </c>
      <c r="T3514" s="16">
        <f t="shared" si="54"/>
        <v>42057.536944444444</v>
      </c>
    </row>
    <row r="3515" spans="1:20" ht="15" customHeight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9">
        <v>1.1839285714285714</v>
      </c>
      <c r="G3515" t="s">
        <v>8218</v>
      </c>
      <c r="H3515" s="8">
        <v>75.340909090909093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t="s">
        <v>8321</v>
      </c>
      <c r="R3515" s="15" t="s">
        <v>8322</v>
      </c>
      <c r="S3515" s="15">
        <v>41794.207638888889</v>
      </c>
      <c r="T3515" s="16">
        <f t="shared" si="54"/>
        <v>41781.096203703702</v>
      </c>
    </row>
    <row r="3516" spans="1:20" ht="15" customHeight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9">
        <v>1.1000000000000001</v>
      </c>
      <c r="G3516" t="s">
        <v>8218</v>
      </c>
      <c r="H3516" s="8">
        <v>55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t="s">
        <v>8321</v>
      </c>
      <c r="R3516" s="15" t="s">
        <v>8322</v>
      </c>
      <c r="S3516" s="15">
        <v>42037.207638888889</v>
      </c>
      <c r="T3516" s="16">
        <f t="shared" si="54"/>
        <v>42020.846666666665</v>
      </c>
    </row>
    <row r="3517" spans="1:20" ht="15" customHeight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9">
        <v>1.0266666666666666</v>
      </c>
      <c r="G3517" t="s">
        <v>8218</v>
      </c>
      <c r="H3517" s="8">
        <v>66.956521739130437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t="s">
        <v>8321</v>
      </c>
      <c r="R3517" s="15" t="s">
        <v>8322</v>
      </c>
      <c r="S3517" s="15">
        <v>42155.772812499999</v>
      </c>
      <c r="T3517" s="16">
        <f t="shared" si="54"/>
        <v>42125.772812499999</v>
      </c>
    </row>
    <row r="3518" spans="1:20" ht="15" customHeight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9">
        <v>1</v>
      </c>
      <c r="G3518" t="s">
        <v>8218</v>
      </c>
      <c r="H3518" s="8">
        <v>227.27272727272728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t="s">
        <v>8321</v>
      </c>
      <c r="R3518" s="15" t="s">
        <v>8322</v>
      </c>
      <c r="S3518" s="15">
        <v>41890.125</v>
      </c>
      <c r="T3518" s="16">
        <f t="shared" si="54"/>
        <v>41856.010069444441</v>
      </c>
    </row>
    <row r="3519" spans="1:20" ht="15" customHeight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9">
        <v>1</v>
      </c>
      <c r="G3519" t="s">
        <v>8218</v>
      </c>
      <c r="H3519" s="8">
        <v>307.69230769230768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t="s">
        <v>8321</v>
      </c>
      <c r="R3519" s="15" t="s">
        <v>8322</v>
      </c>
      <c r="S3519" s="15">
        <v>41824.458333333336</v>
      </c>
      <c r="T3519" s="16">
        <f t="shared" si="54"/>
        <v>41794.817523148151</v>
      </c>
    </row>
    <row r="3520" spans="1:20" ht="15" customHeight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9">
        <v>1.10046</v>
      </c>
      <c r="G3520" t="s">
        <v>8218</v>
      </c>
      <c r="H3520" s="8">
        <v>50.020909090909093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t="s">
        <v>8321</v>
      </c>
      <c r="R3520" s="15" t="s">
        <v>8322</v>
      </c>
      <c r="S3520" s="15">
        <v>41914.597916666666</v>
      </c>
      <c r="T3520" s="16">
        <f t="shared" si="54"/>
        <v>41893.783553240741</v>
      </c>
    </row>
    <row r="3521" spans="1:20" ht="15" customHeight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9">
        <v>1.0135000000000001</v>
      </c>
      <c r="G3521" t="s">
        <v>8218</v>
      </c>
      <c r="H3521" s="8">
        <v>72.392857142857139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t="s">
        <v>8321</v>
      </c>
      <c r="R3521" s="15" t="s">
        <v>8322</v>
      </c>
      <c r="S3521" s="15">
        <v>42067.598958333328</v>
      </c>
      <c r="T3521" s="16">
        <f t="shared" si="54"/>
        <v>42037.598958333328</v>
      </c>
    </row>
    <row r="3522" spans="1:20" ht="15" customHeight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9">
        <v>1.0075000000000001</v>
      </c>
      <c r="G3522" t="s">
        <v>8218</v>
      </c>
      <c r="H3522" s="8">
        <v>95.952380952380949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t="s">
        <v>8321</v>
      </c>
      <c r="R3522" s="15" t="s">
        <v>8322</v>
      </c>
      <c r="S3522" s="15">
        <v>42253.57430555555</v>
      </c>
      <c r="T3522" s="16">
        <f t="shared" si="54"/>
        <v>42227.824212962965</v>
      </c>
    </row>
    <row r="3523" spans="1:20" ht="15" customHeight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9">
        <v>1.6942857142857144</v>
      </c>
      <c r="G3523" t="s">
        <v>8218</v>
      </c>
      <c r="H3523" s="8">
        <v>45.615384615384613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t="s">
        <v>8321</v>
      </c>
      <c r="R3523" s="15" t="s">
        <v>8322</v>
      </c>
      <c r="S3523" s="15">
        <v>41911.361342592594</v>
      </c>
      <c r="T3523" s="16">
        <f t="shared" ref="T3523:T3586" si="55">(((L3523/60)/60)/24)+DATE(1970,1,1)</f>
        <v>41881.361342592594</v>
      </c>
    </row>
    <row r="3524" spans="1:20" ht="15" customHeight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9">
        <v>1</v>
      </c>
      <c r="G3524" t="s">
        <v>8218</v>
      </c>
      <c r="H3524" s="8">
        <v>41.029411764705884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t="s">
        <v>8321</v>
      </c>
      <c r="R3524" s="15" t="s">
        <v>8322</v>
      </c>
      <c r="S3524" s="15">
        <v>42262.420833333337</v>
      </c>
      <c r="T3524" s="16">
        <f t="shared" si="55"/>
        <v>42234.789884259255</v>
      </c>
    </row>
    <row r="3525" spans="1:20" ht="15" customHeight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9">
        <v>1.1365000000000001</v>
      </c>
      <c r="G3525" t="s">
        <v>8218</v>
      </c>
      <c r="H3525" s="8">
        <v>56.825000000000003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t="s">
        <v>8321</v>
      </c>
      <c r="R3525" s="15" t="s">
        <v>8322</v>
      </c>
      <c r="S3525" s="15">
        <v>42638.958333333328</v>
      </c>
      <c r="T3525" s="16">
        <f t="shared" si="55"/>
        <v>42581.397546296299</v>
      </c>
    </row>
    <row r="3526" spans="1:20" ht="15" customHeight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9">
        <v>1.0156000000000001</v>
      </c>
      <c r="G3526" t="s">
        <v>8218</v>
      </c>
      <c r="H3526" s="8">
        <v>137.24324324324326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t="s">
        <v>8321</v>
      </c>
      <c r="R3526" s="15" t="s">
        <v>8322</v>
      </c>
      <c r="S3526" s="15">
        <v>41895.166666666664</v>
      </c>
      <c r="T3526" s="16">
        <f t="shared" si="55"/>
        <v>41880.76357638889</v>
      </c>
    </row>
    <row r="3527" spans="1:20" ht="15" customHeight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9">
        <v>1.06</v>
      </c>
      <c r="G3527" t="s">
        <v>8218</v>
      </c>
      <c r="H3527" s="8">
        <v>75.714285714285708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t="s">
        <v>8321</v>
      </c>
      <c r="R3527" s="15" t="s">
        <v>8322</v>
      </c>
      <c r="S3527" s="15">
        <v>42225.666666666672</v>
      </c>
      <c r="T3527" s="16">
        <f t="shared" si="55"/>
        <v>42214.6956712963</v>
      </c>
    </row>
    <row r="3528" spans="1:20" ht="15" customHeight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9">
        <v>1.02</v>
      </c>
      <c r="G3528" t="s">
        <v>8218</v>
      </c>
      <c r="H3528" s="8">
        <v>99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t="s">
        <v>8321</v>
      </c>
      <c r="R3528" s="15" t="s">
        <v>8322</v>
      </c>
      <c r="S3528" s="15">
        <v>42488.249305555553</v>
      </c>
      <c r="T3528" s="16">
        <f t="shared" si="55"/>
        <v>42460.335312499999</v>
      </c>
    </row>
    <row r="3529" spans="1:20" ht="15" customHeight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9">
        <v>1.1691666666666667</v>
      </c>
      <c r="G3529" t="s">
        <v>8218</v>
      </c>
      <c r="H3529" s="8">
        <v>81.569767441860463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t="s">
        <v>8321</v>
      </c>
      <c r="R3529" s="15" t="s">
        <v>8322</v>
      </c>
      <c r="S3529" s="15">
        <v>42196.165972222225</v>
      </c>
      <c r="T3529" s="16">
        <f t="shared" si="55"/>
        <v>42167.023206018523</v>
      </c>
    </row>
    <row r="3530" spans="1:20" ht="15" customHeight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9">
        <v>1.0115151515151515</v>
      </c>
      <c r="G3530" t="s">
        <v>8218</v>
      </c>
      <c r="H3530" s="8">
        <v>45.108108108108105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t="s">
        <v>8321</v>
      </c>
      <c r="R3530" s="15" t="s">
        <v>8322</v>
      </c>
      <c r="S3530" s="15">
        <v>42753.50136574074</v>
      </c>
      <c r="T3530" s="16">
        <f t="shared" si="55"/>
        <v>42733.50136574074</v>
      </c>
    </row>
    <row r="3531" spans="1:20" ht="15" customHeight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9">
        <v>1.32</v>
      </c>
      <c r="G3531" t="s">
        <v>8218</v>
      </c>
      <c r="H3531" s="8">
        <v>36.666666666666664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t="s">
        <v>8321</v>
      </c>
      <c r="R3531" s="15" t="s">
        <v>8322</v>
      </c>
      <c r="S3531" s="15">
        <v>42198.041666666672</v>
      </c>
      <c r="T3531" s="16">
        <f t="shared" si="55"/>
        <v>42177.761782407411</v>
      </c>
    </row>
    <row r="3532" spans="1:20" ht="15" customHeight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9">
        <v>1</v>
      </c>
      <c r="G3532" t="s">
        <v>8218</v>
      </c>
      <c r="H3532" s="8">
        <v>125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t="s">
        <v>8321</v>
      </c>
      <c r="R3532" s="15" t="s">
        <v>8322</v>
      </c>
      <c r="S3532" s="15">
        <v>42470.833333333328</v>
      </c>
      <c r="T3532" s="16">
        <f t="shared" si="55"/>
        <v>42442.623344907406</v>
      </c>
    </row>
    <row r="3533" spans="1:20" ht="15" customHeight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9">
        <v>1.28</v>
      </c>
      <c r="G3533" t="s">
        <v>8218</v>
      </c>
      <c r="H3533" s="8">
        <v>49.230769230769234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t="s">
        <v>8321</v>
      </c>
      <c r="R3533" s="15" t="s">
        <v>8322</v>
      </c>
      <c r="S3533" s="15">
        <v>42551.654328703706</v>
      </c>
      <c r="T3533" s="16">
        <f t="shared" si="55"/>
        <v>42521.654328703706</v>
      </c>
    </row>
    <row r="3534" spans="1:20" ht="15" customHeight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9">
        <v>1.1895833333333334</v>
      </c>
      <c r="G3534" t="s">
        <v>8218</v>
      </c>
      <c r="H3534" s="8">
        <v>42.296296296296298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t="s">
        <v>8321</v>
      </c>
      <c r="R3534" s="15" t="s">
        <v>8322</v>
      </c>
      <c r="S3534" s="15">
        <v>41900.165972222225</v>
      </c>
      <c r="T3534" s="16">
        <f t="shared" si="55"/>
        <v>41884.599849537037</v>
      </c>
    </row>
    <row r="3535" spans="1:20" ht="15" customHeight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9">
        <v>1.262</v>
      </c>
      <c r="G3535" t="s">
        <v>8218</v>
      </c>
      <c r="H3535" s="8">
        <v>78.875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t="s">
        <v>8321</v>
      </c>
      <c r="R3535" s="15" t="s">
        <v>8322</v>
      </c>
      <c r="S3535" s="15">
        <v>42319.802858796291</v>
      </c>
      <c r="T3535" s="16">
        <f t="shared" si="55"/>
        <v>42289.761192129634</v>
      </c>
    </row>
    <row r="3536" spans="1:20" ht="15" customHeight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9">
        <v>1.5620000000000001</v>
      </c>
      <c r="G3536" t="s">
        <v>8218</v>
      </c>
      <c r="H3536" s="8">
        <v>38.284313725490193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t="s">
        <v>8321</v>
      </c>
      <c r="R3536" s="15" t="s">
        <v>8322</v>
      </c>
      <c r="S3536" s="15">
        <v>42278.6252662037</v>
      </c>
      <c r="T3536" s="16">
        <f t="shared" si="55"/>
        <v>42243.6252662037</v>
      </c>
    </row>
    <row r="3537" spans="1:20" ht="15" customHeight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9">
        <v>1.0315000000000001</v>
      </c>
      <c r="G3537" t="s">
        <v>8218</v>
      </c>
      <c r="H3537" s="8">
        <v>44.847826086956523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t="s">
        <v>8321</v>
      </c>
      <c r="R3537" s="15" t="s">
        <v>8322</v>
      </c>
      <c r="S3537" s="15">
        <v>42279.75</v>
      </c>
      <c r="T3537" s="16">
        <f t="shared" si="55"/>
        <v>42248.640162037031</v>
      </c>
    </row>
    <row r="3538" spans="1:20" ht="15" customHeight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9">
        <v>1.5333333333333334</v>
      </c>
      <c r="G3538" t="s">
        <v>8218</v>
      </c>
      <c r="H3538" s="8">
        <v>13.529411764705882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t="s">
        <v>8321</v>
      </c>
      <c r="R3538" s="15" t="s">
        <v>8322</v>
      </c>
      <c r="S3538" s="15">
        <v>42358.499305555553</v>
      </c>
      <c r="T3538" s="16">
        <f t="shared" si="55"/>
        <v>42328.727141203708</v>
      </c>
    </row>
    <row r="3539" spans="1:20" ht="15" customHeight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9">
        <v>1.8044444444444445</v>
      </c>
      <c r="G3539" t="s">
        <v>8218</v>
      </c>
      <c r="H3539" s="8">
        <v>43.5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t="s">
        <v>8321</v>
      </c>
      <c r="R3539" s="15" t="s">
        <v>8322</v>
      </c>
      <c r="S3539" s="15">
        <v>41960.332638888889</v>
      </c>
      <c r="T3539" s="16">
        <f t="shared" si="55"/>
        <v>41923.354351851849</v>
      </c>
    </row>
    <row r="3540" spans="1:20" ht="15" customHeight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9">
        <v>1.2845</v>
      </c>
      <c r="G3540" t="s">
        <v>8218</v>
      </c>
      <c r="H3540" s="8">
        <v>30.951807228915662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t="s">
        <v>8321</v>
      </c>
      <c r="R3540" s="15" t="s">
        <v>8322</v>
      </c>
      <c r="S3540" s="15">
        <v>42599.420601851853</v>
      </c>
      <c r="T3540" s="16">
        <f t="shared" si="55"/>
        <v>42571.420601851853</v>
      </c>
    </row>
    <row r="3541" spans="1:20" ht="15" customHeight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9">
        <v>1.1966666666666668</v>
      </c>
      <c r="G3541" t="s">
        <v>8218</v>
      </c>
      <c r="H3541" s="8">
        <v>55.230769230769234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t="s">
        <v>8321</v>
      </c>
      <c r="R3541" s="15" t="s">
        <v>8322</v>
      </c>
      <c r="S3541" s="15">
        <v>42621.756041666667</v>
      </c>
      <c r="T3541" s="16">
        <f t="shared" si="55"/>
        <v>42600.756041666667</v>
      </c>
    </row>
    <row r="3542" spans="1:20" ht="15" customHeight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9">
        <v>1.23</v>
      </c>
      <c r="G3542" t="s">
        <v>8218</v>
      </c>
      <c r="H3542" s="8">
        <v>46.125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t="s">
        <v>8321</v>
      </c>
      <c r="R3542" s="15" t="s">
        <v>8322</v>
      </c>
      <c r="S3542" s="15">
        <v>42547.003368055557</v>
      </c>
      <c r="T3542" s="16">
        <f t="shared" si="55"/>
        <v>42517.003368055557</v>
      </c>
    </row>
    <row r="3543" spans="1:20" ht="15" customHeight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9">
        <v>1.05</v>
      </c>
      <c r="G3543" t="s">
        <v>8218</v>
      </c>
      <c r="H3543" s="8">
        <v>39.375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t="s">
        <v>8321</v>
      </c>
      <c r="R3543" s="15" t="s">
        <v>8322</v>
      </c>
      <c r="S3543" s="15">
        <v>42247.730034722219</v>
      </c>
      <c r="T3543" s="16">
        <f t="shared" si="55"/>
        <v>42222.730034722219</v>
      </c>
    </row>
    <row r="3544" spans="1:20" ht="15" customHeight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9">
        <v>1.0223636363636364</v>
      </c>
      <c r="G3544" t="s">
        <v>8218</v>
      </c>
      <c r="H3544" s="8">
        <v>66.152941176470591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t="s">
        <v>8321</v>
      </c>
      <c r="R3544" s="15" t="s">
        <v>8322</v>
      </c>
      <c r="S3544" s="15">
        <v>41889.599791666667</v>
      </c>
      <c r="T3544" s="16">
        <f t="shared" si="55"/>
        <v>41829.599791666667</v>
      </c>
    </row>
    <row r="3545" spans="1:20" ht="15" customHeight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9">
        <v>1.0466666666666666</v>
      </c>
      <c r="G3545" t="s">
        <v>8218</v>
      </c>
      <c r="H3545" s="8">
        <v>54.137931034482762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t="s">
        <v>8321</v>
      </c>
      <c r="R3545" s="15" t="s">
        <v>8322</v>
      </c>
      <c r="S3545" s="15">
        <v>42180.755312499998</v>
      </c>
      <c r="T3545" s="16">
        <f t="shared" si="55"/>
        <v>42150.755312499998</v>
      </c>
    </row>
    <row r="3546" spans="1:20" ht="15" customHeight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9">
        <v>1</v>
      </c>
      <c r="G3546" t="s">
        <v>8218</v>
      </c>
      <c r="H3546" s="8">
        <v>104.16666666666667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t="s">
        <v>8321</v>
      </c>
      <c r="R3546" s="15" t="s">
        <v>8322</v>
      </c>
      <c r="S3546" s="15">
        <v>42070.831678240742</v>
      </c>
      <c r="T3546" s="16">
        <f t="shared" si="55"/>
        <v>42040.831678240742</v>
      </c>
    </row>
    <row r="3547" spans="1:20" ht="15" customHeight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9">
        <v>1.004</v>
      </c>
      <c r="G3547" t="s">
        <v>8218</v>
      </c>
      <c r="H3547" s="8">
        <v>31.375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t="s">
        <v>8321</v>
      </c>
      <c r="R3547" s="15" t="s">
        <v>8322</v>
      </c>
      <c r="S3547" s="15">
        <v>42105.807395833333</v>
      </c>
      <c r="T3547" s="16">
        <f t="shared" si="55"/>
        <v>42075.807395833333</v>
      </c>
    </row>
    <row r="3548" spans="1:20" ht="15" customHeight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9">
        <v>1.0227272727272727</v>
      </c>
      <c r="G3548" t="s">
        <v>8218</v>
      </c>
      <c r="H3548" s="8">
        <v>59.210526315789473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t="s">
        <v>8321</v>
      </c>
      <c r="R3548" s="15" t="s">
        <v>8322</v>
      </c>
      <c r="S3548" s="15">
        <v>42095.165972222225</v>
      </c>
      <c r="T3548" s="16">
        <f t="shared" si="55"/>
        <v>42073.660694444443</v>
      </c>
    </row>
    <row r="3549" spans="1:20" ht="15" customHeight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9">
        <v>1.1440928571428572</v>
      </c>
      <c r="G3549" t="s">
        <v>8218</v>
      </c>
      <c r="H3549" s="8">
        <v>119.17633928571429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t="s">
        <v>8321</v>
      </c>
      <c r="R3549" s="15" t="s">
        <v>8322</v>
      </c>
      <c r="S3549" s="15">
        <v>42504.165972222225</v>
      </c>
      <c r="T3549" s="16">
        <f t="shared" si="55"/>
        <v>42480.078715277778</v>
      </c>
    </row>
    <row r="3550" spans="1:20" ht="15" customHeight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9">
        <v>1.019047619047619</v>
      </c>
      <c r="G3550" t="s">
        <v>8218</v>
      </c>
      <c r="H3550" s="8">
        <v>164.61538461538461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t="s">
        <v>8321</v>
      </c>
      <c r="R3550" s="15" t="s">
        <v>8322</v>
      </c>
      <c r="S3550" s="15">
        <v>42434.041666666672</v>
      </c>
      <c r="T3550" s="16">
        <f t="shared" si="55"/>
        <v>42411.942291666666</v>
      </c>
    </row>
    <row r="3551" spans="1:20" ht="15" customHeight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9">
        <v>1.02</v>
      </c>
      <c r="G3551" t="s">
        <v>8218</v>
      </c>
      <c r="H3551" s="8">
        <v>24.285714285714285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t="s">
        <v>8321</v>
      </c>
      <c r="R3551" s="15" t="s">
        <v>8322</v>
      </c>
      <c r="S3551" s="15">
        <v>42251.394363425927</v>
      </c>
      <c r="T3551" s="16">
        <f t="shared" si="55"/>
        <v>42223.394363425927</v>
      </c>
    </row>
    <row r="3552" spans="1:20" ht="15" customHeight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9">
        <v>1.048</v>
      </c>
      <c r="G3552" t="s">
        <v>8218</v>
      </c>
      <c r="H3552" s="8">
        <v>40.9375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t="s">
        <v>8321</v>
      </c>
      <c r="R3552" s="15" t="s">
        <v>8322</v>
      </c>
      <c r="S3552" s="15">
        <v>42492.893495370372</v>
      </c>
      <c r="T3552" s="16">
        <f t="shared" si="55"/>
        <v>42462.893495370372</v>
      </c>
    </row>
    <row r="3553" spans="1:20" ht="15" customHeight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9">
        <v>1.0183333333333333</v>
      </c>
      <c r="G3553" t="s">
        <v>8218</v>
      </c>
      <c r="H3553" s="8">
        <v>61.1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t="s">
        <v>8321</v>
      </c>
      <c r="R3553" s="15" t="s">
        <v>8322</v>
      </c>
      <c r="S3553" s="15">
        <v>41781.921527777777</v>
      </c>
      <c r="T3553" s="16">
        <f t="shared" si="55"/>
        <v>41753.515856481477</v>
      </c>
    </row>
    <row r="3554" spans="1:20" ht="15" customHeight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9">
        <v>1</v>
      </c>
      <c r="G3554" t="s">
        <v>8218</v>
      </c>
      <c r="H3554" s="8">
        <v>38.65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t="s">
        <v>8321</v>
      </c>
      <c r="R3554" s="15" t="s">
        <v>8322</v>
      </c>
      <c r="S3554" s="15">
        <v>41818.587083333332</v>
      </c>
      <c r="T3554" s="16">
        <f t="shared" si="55"/>
        <v>41788.587083333332</v>
      </c>
    </row>
    <row r="3555" spans="1:20" ht="15" customHeight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9">
        <v>1.0627272727272727</v>
      </c>
      <c r="G3555" t="s">
        <v>8218</v>
      </c>
      <c r="H3555" s="8">
        <v>56.20192307692308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t="s">
        <v>8321</v>
      </c>
      <c r="R3555" s="15" t="s">
        <v>8322</v>
      </c>
      <c r="S3555" s="15">
        <v>42228</v>
      </c>
      <c r="T3555" s="16">
        <f t="shared" si="55"/>
        <v>42196.028703703705</v>
      </c>
    </row>
    <row r="3556" spans="1:20" ht="15" customHeight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9">
        <v>1.1342219999999998</v>
      </c>
      <c r="G3556" t="s">
        <v>8218</v>
      </c>
      <c r="H3556" s="8">
        <v>107.00207547169811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t="s">
        <v>8321</v>
      </c>
      <c r="R3556" s="15" t="s">
        <v>8322</v>
      </c>
      <c r="S3556" s="15">
        <v>42046.708333333328</v>
      </c>
      <c r="T3556" s="16">
        <f t="shared" si="55"/>
        <v>42016.050451388888</v>
      </c>
    </row>
    <row r="3557" spans="1:20" ht="15" customHeight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9">
        <v>1</v>
      </c>
      <c r="G3557" t="s">
        <v>8218</v>
      </c>
      <c r="H3557" s="8">
        <v>171.42857142857142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t="s">
        <v>8321</v>
      </c>
      <c r="R3557" s="15" t="s">
        <v>8322</v>
      </c>
      <c r="S3557" s="15">
        <v>42691.483726851846</v>
      </c>
      <c r="T3557" s="16">
        <f t="shared" si="55"/>
        <v>42661.442060185189</v>
      </c>
    </row>
    <row r="3558" spans="1:20" ht="15" customHeight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9">
        <v>1.0045454545454546</v>
      </c>
      <c r="G3558" t="s">
        <v>8218</v>
      </c>
      <c r="H3558" s="8">
        <v>110.5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t="s">
        <v>8321</v>
      </c>
      <c r="R3558" s="15" t="s">
        <v>8322</v>
      </c>
      <c r="S3558" s="15">
        <v>41868.649583333332</v>
      </c>
      <c r="T3558" s="16">
        <f t="shared" si="55"/>
        <v>41808.649583333332</v>
      </c>
    </row>
    <row r="3559" spans="1:20" ht="15" customHeight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9">
        <v>1.0003599999999999</v>
      </c>
      <c r="G3559" t="s">
        <v>8218</v>
      </c>
      <c r="H3559" s="8">
        <v>179.27598566308242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t="s">
        <v>8321</v>
      </c>
      <c r="R3559" s="15" t="s">
        <v>8322</v>
      </c>
      <c r="S3559" s="15">
        <v>41764.276747685188</v>
      </c>
      <c r="T3559" s="16">
        <f t="shared" si="55"/>
        <v>41730.276747685188</v>
      </c>
    </row>
    <row r="3560" spans="1:20" ht="15" customHeight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9">
        <v>1.44</v>
      </c>
      <c r="G3560" t="s">
        <v>8218</v>
      </c>
      <c r="H3560" s="8">
        <v>22.90909090909091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t="s">
        <v>8321</v>
      </c>
      <c r="R3560" s="15" t="s">
        <v>8322</v>
      </c>
      <c r="S3560" s="15">
        <v>42181.875</v>
      </c>
      <c r="T3560" s="16">
        <f t="shared" si="55"/>
        <v>42139.816840277781</v>
      </c>
    </row>
    <row r="3561" spans="1:20" ht="15" customHeight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9">
        <v>1.0349999999999999</v>
      </c>
      <c r="G3561" t="s">
        <v>8218</v>
      </c>
      <c r="H3561" s="8">
        <v>43.125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t="s">
        <v>8321</v>
      </c>
      <c r="R3561" s="15" t="s">
        <v>8322</v>
      </c>
      <c r="S3561" s="15">
        <v>42216.373611111107</v>
      </c>
      <c r="T3561" s="16">
        <f t="shared" si="55"/>
        <v>42194.096157407403</v>
      </c>
    </row>
    <row r="3562" spans="1:20" ht="15" customHeight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9">
        <v>1.0843750000000001</v>
      </c>
      <c r="G3562" t="s">
        <v>8218</v>
      </c>
      <c r="H3562" s="8">
        <v>46.891891891891895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t="s">
        <v>8321</v>
      </c>
      <c r="R3562" s="15" t="s">
        <v>8322</v>
      </c>
      <c r="S3562" s="15">
        <v>42151.114583333328</v>
      </c>
      <c r="T3562" s="16">
        <f t="shared" si="55"/>
        <v>42115.889652777783</v>
      </c>
    </row>
    <row r="3563" spans="1:20" ht="15" customHeight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9">
        <v>1.024</v>
      </c>
      <c r="G3563" t="s">
        <v>8218</v>
      </c>
      <c r="H3563" s="8">
        <v>47.407407407407405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t="s">
        <v>8321</v>
      </c>
      <c r="R3563" s="15" t="s">
        <v>8322</v>
      </c>
      <c r="S3563" s="15">
        <v>42221.774999999994</v>
      </c>
      <c r="T3563" s="16">
        <f t="shared" si="55"/>
        <v>42203.680300925931</v>
      </c>
    </row>
    <row r="3564" spans="1:20" ht="15" customHeight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9">
        <v>1.4888888888888889</v>
      </c>
      <c r="G3564" t="s">
        <v>8218</v>
      </c>
      <c r="H3564" s="8">
        <v>15.129032258064516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t="s">
        <v>8321</v>
      </c>
      <c r="R3564" s="15" t="s">
        <v>8322</v>
      </c>
      <c r="S3564" s="15">
        <v>42442.916666666672</v>
      </c>
      <c r="T3564" s="16">
        <f t="shared" si="55"/>
        <v>42433.761886574073</v>
      </c>
    </row>
    <row r="3565" spans="1:20" ht="15" customHeight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9">
        <v>1.0549000000000002</v>
      </c>
      <c r="G3565" t="s">
        <v>8218</v>
      </c>
      <c r="H3565" s="8">
        <v>21.098000000000003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t="s">
        <v>8321</v>
      </c>
      <c r="R3565" s="15" t="s">
        <v>8322</v>
      </c>
      <c r="S3565" s="15">
        <v>42583.791666666672</v>
      </c>
      <c r="T3565" s="16">
        <f t="shared" si="55"/>
        <v>42555.671944444446</v>
      </c>
    </row>
    <row r="3566" spans="1:20" ht="15" customHeight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9">
        <v>1.0049999999999999</v>
      </c>
      <c r="G3566" t="s">
        <v>8218</v>
      </c>
      <c r="H3566" s="8">
        <v>59.117647058823529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t="s">
        <v>8321</v>
      </c>
      <c r="R3566" s="15" t="s">
        <v>8322</v>
      </c>
      <c r="S3566" s="15">
        <v>42282.666666666672</v>
      </c>
      <c r="T3566" s="16">
        <f t="shared" si="55"/>
        <v>42236.623252314821</v>
      </c>
    </row>
    <row r="3567" spans="1:20" ht="15" customHeight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9">
        <v>1.3055555555555556</v>
      </c>
      <c r="G3567" t="s">
        <v>8218</v>
      </c>
      <c r="H3567" s="8">
        <v>97.916666666666671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t="s">
        <v>8321</v>
      </c>
      <c r="R3567" s="15" t="s">
        <v>8322</v>
      </c>
      <c r="S3567" s="15">
        <v>42004.743148148147</v>
      </c>
      <c r="T3567" s="16">
        <f t="shared" si="55"/>
        <v>41974.743148148147</v>
      </c>
    </row>
    <row r="3568" spans="1:20" ht="15" customHeight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9">
        <v>1.0475000000000001</v>
      </c>
      <c r="G3568" t="s">
        <v>8218</v>
      </c>
      <c r="H3568" s="8">
        <v>55.131578947368418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t="s">
        <v>8321</v>
      </c>
      <c r="R3568" s="15" t="s">
        <v>8322</v>
      </c>
      <c r="S3568" s="15">
        <v>42027.507905092592</v>
      </c>
      <c r="T3568" s="16">
        <f t="shared" si="55"/>
        <v>41997.507905092592</v>
      </c>
    </row>
    <row r="3569" spans="1:20" ht="15" customHeight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9">
        <v>1.0880000000000001</v>
      </c>
      <c r="G3569" t="s">
        <v>8218</v>
      </c>
      <c r="H3569" s="8">
        <v>26.536585365853657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t="s">
        <v>8321</v>
      </c>
      <c r="R3569" s="15" t="s">
        <v>8322</v>
      </c>
      <c r="S3569" s="15">
        <v>42165.810694444444</v>
      </c>
      <c r="T3569" s="16">
        <f t="shared" si="55"/>
        <v>42135.810694444444</v>
      </c>
    </row>
    <row r="3570" spans="1:20" ht="15" customHeight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9">
        <v>1.1100000000000001</v>
      </c>
      <c r="G3570" t="s">
        <v>8218</v>
      </c>
      <c r="H3570" s="8">
        <v>58.421052631578945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t="s">
        <v>8321</v>
      </c>
      <c r="R3570" s="15" t="s">
        <v>8322</v>
      </c>
      <c r="S3570" s="15">
        <v>41899.740671296298</v>
      </c>
      <c r="T3570" s="16">
        <f t="shared" si="55"/>
        <v>41869.740671296298</v>
      </c>
    </row>
    <row r="3571" spans="1:20" ht="15" customHeight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9">
        <v>1.0047999999999999</v>
      </c>
      <c r="G3571" t="s">
        <v>8218</v>
      </c>
      <c r="H3571" s="8">
        <v>122.53658536585365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t="s">
        <v>8321</v>
      </c>
      <c r="R3571" s="15" t="s">
        <v>8322</v>
      </c>
      <c r="S3571" s="15">
        <v>42012.688611111109</v>
      </c>
      <c r="T3571" s="16">
        <f t="shared" si="55"/>
        <v>41982.688611111109</v>
      </c>
    </row>
    <row r="3572" spans="1:20" ht="15" customHeight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9">
        <v>1.1435</v>
      </c>
      <c r="G3572" t="s">
        <v>8218</v>
      </c>
      <c r="H3572" s="8">
        <v>87.961538461538467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t="s">
        <v>8321</v>
      </c>
      <c r="R3572" s="15" t="s">
        <v>8322</v>
      </c>
      <c r="S3572" s="15">
        <v>42004.291666666672</v>
      </c>
      <c r="T3572" s="16">
        <f t="shared" si="55"/>
        <v>41976.331979166673</v>
      </c>
    </row>
    <row r="3573" spans="1:20" ht="15" customHeight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9">
        <v>1.2206666666666666</v>
      </c>
      <c r="G3573" t="s">
        <v>8218</v>
      </c>
      <c r="H3573" s="8">
        <v>73.239999999999995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t="s">
        <v>8321</v>
      </c>
      <c r="R3573" s="15" t="s">
        <v>8322</v>
      </c>
      <c r="S3573" s="15">
        <v>41942.858946759261</v>
      </c>
      <c r="T3573" s="16">
        <f t="shared" si="55"/>
        <v>41912.858946759261</v>
      </c>
    </row>
    <row r="3574" spans="1:20" ht="15" customHeight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9">
        <v>1</v>
      </c>
      <c r="G3574" t="s">
        <v>8218</v>
      </c>
      <c r="H3574" s="8">
        <v>55.555555555555557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t="s">
        <v>8321</v>
      </c>
      <c r="R3574" s="15" t="s">
        <v>8322</v>
      </c>
      <c r="S3574" s="15">
        <v>42176.570393518516</v>
      </c>
      <c r="T3574" s="16">
        <f t="shared" si="55"/>
        <v>42146.570393518516</v>
      </c>
    </row>
    <row r="3575" spans="1:20" ht="15" customHeight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9">
        <v>1.028</v>
      </c>
      <c r="G3575" t="s">
        <v>8218</v>
      </c>
      <c r="H3575" s="8">
        <v>39.53846153846154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t="s">
        <v>8321</v>
      </c>
      <c r="R3575" s="15" t="s">
        <v>8322</v>
      </c>
      <c r="S3575" s="15">
        <v>41951.417199074072</v>
      </c>
      <c r="T3575" s="16">
        <f t="shared" si="55"/>
        <v>41921.375532407408</v>
      </c>
    </row>
    <row r="3576" spans="1:20" ht="15" customHeight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9">
        <v>1.0612068965517241</v>
      </c>
      <c r="G3576" t="s">
        <v>8218</v>
      </c>
      <c r="H3576" s="8">
        <v>136.77777777777777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t="s">
        <v>8321</v>
      </c>
      <c r="R3576" s="15" t="s">
        <v>8322</v>
      </c>
      <c r="S3576" s="15">
        <v>41956.984351851846</v>
      </c>
      <c r="T3576" s="16">
        <f t="shared" si="55"/>
        <v>41926.942685185182</v>
      </c>
    </row>
    <row r="3577" spans="1:20" ht="15" customHeight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9">
        <v>1.0133000000000001</v>
      </c>
      <c r="G3577" t="s">
        <v>8218</v>
      </c>
      <c r="H3577" s="8">
        <v>99.343137254901961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t="s">
        <v>8321</v>
      </c>
      <c r="R3577" s="15" t="s">
        <v>8322</v>
      </c>
      <c r="S3577" s="15">
        <v>42593.165972222225</v>
      </c>
      <c r="T3577" s="16">
        <f t="shared" si="55"/>
        <v>42561.783877314811</v>
      </c>
    </row>
    <row r="3578" spans="1:20" ht="15" customHeight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9">
        <v>1</v>
      </c>
      <c r="G3578" t="s">
        <v>8218</v>
      </c>
      <c r="H3578" s="8">
        <v>20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t="s">
        <v>8321</v>
      </c>
      <c r="R3578" s="15" t="s">
        <v>8322</v>
      </c>
      <c r="S3578" s="15">
        <v>42709.590902777782</v>
      </c>
      <c r="T3578" s="16">
        <f t="shared" si="55"/>
        <v>42649.54923611111</v>
      </c>
    </row>
    <row r="3579" spans="1:20" ht="15" customHeight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9">
        <v>1.3</v>
      </c>
      <c r="G3579" t="s">
        <v>8218</v>
      </c>
      <c r="H3579" s="8">
        <v>28.888888888888889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t="s">
        <v>8321</v>
      </c>
      <c r="R3579" s="15" t="s">
        <v>8322</v>
      </c>
      <c r="S3579" s="15">
        <v>42120.26944444445</v>
      </c>
      <c r="T3579" s="16">
        <f t="shared" si="55"/>
        <v>42093.786840277782</v>
      </c>
    </row>
    <row r="3580" spans="1:20" ht="15" customHeight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9">
        <v>1.0001333333333333</v>
      </c>
      <c r="G3580" t="s">
        <v>8218</v>
      </c>
      <c r="H3580" s="8">
        <v>40.545945945945945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t="s">
        <v>8321</v>
      </c>
      <c r="R3580" s="15" t="s">
        <v>8322</v>
      </c>
      <c r="S3580" s="15">
        <v>42490.733530092592</v>
      </c>
      <c r="T3580" s="16">
        <f t="shared" si="55"/>
        <v>42460.733530092592</v>
      </c>
    </row>
    <row r="3581" spans="1:20" ht="15" customHeight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9">
        <v>1</v>
      </c>
      <c r="G3581" t="s">
        <v>8218</v>
      </c>
      <c r="H3581" s="8">
        <v>35.714285714285715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t="s">
        <v>8321</v>
      </c>
      <c r="R3581" s="15" t="s">
        <v>8322</v>
      </c>
      <c r="S3581" s="15">
        <v>42460.720555555556</v>
      </c>
      <c r="T3581" s="16">
        <f t="shared" si="55"/>
        <v>42430.762222222227</v>
      </c>
    </row>
    <row r="3582" spans="1:20" ht="15" customHeight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9">
        <v>1.1388888888888888</v>
      </c>
      <c r="G3582" t="s">
        <v>8218</v>
      </c>
      <c r="H3582" s="8">
        <v>37.962962962962962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t="s">
        <v>8321</v>
      </c>
      <c r="R3582" s="15" t="s">
        <v>8322</v>
      </c>
      <c r="S3582" s="15">
        <v>42064.207638888889</v>
      </c>
      <c r="T3582" s="16">
        <f t="shared" si="55"/>
        <v>42026.176180555558</v>
      </c>
    </row>
    <row r="3583" spans="1:20" ht="15" customHeight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9">
        <v>1</v>
      </c>
      <c r="G3583" t="s">
        <v>8218</v>
      </c>
      <c r="H3583" s="8">
        <v>33.333333333333336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t="s">
        <v>8321</v>
      </c>
      <c r="R3583" s="15" t="s">
        <v>8322</v>
      </c>
      <c r="S3583" s="15">
        <v>41850.471180555556</v>
      </c>
      <c r="T3583" s="16">
        <f t="shared" si="55"/>
        <v>41836.471180555556</v>
      </c>
    </row>
    <row r="3584" spans="1:20" ht="15" customHeight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9">
        <v>2.87</v>
      </c>
      <c r="G3584" t="s">
        <v>8218</v>
      </c>
      <c r="H3584" s="8">
        <v>58.571428571428569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t="s">
        <v>8321</v>
      </c>
      <c r="R3584" s="15" t="s">
        <v>8322</v>
      </c>
      <c r="S3584" s="15">
        <v>42465.095856481479</v>
      </c>
      <c r="T3584" s="16">
        <f t="shared" si="55"/>
        <v>42451.095856481479</v>
      </c>
    </row>
    <row r="3585" spans="1:20" ht="15" customHeight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9">
        <v>1.085</v>
      </c>
      <c r="G3585" t="s">
        <v>8218</v>
      </c>
      <c r="H3585" s="8">
        <v>135.625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t="s">
        <v>8321</v>
      </c>
      <c r="R3585" s="15" t="s">
        <v>8322</v>
      </c>
      <c r="S3585" s="15">
        <v>42478.384317129632</v>
      </c>
      <c r="T3585" s="16">
        <f t="shared" si="55"/>
        <v>42418.425983796296</v>
      </c>
    </row>
    <row r="3586" spans="1:20" ht="15" customHeight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9">
        <v>1.155</v>
      </c>
      <c r="G3586" t="s">
        <v>8218</v>
      </c>
      <c r="H3586" s="8">
        <v>30.9375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t="s">
        <v>8321</v>
      </c>
      <c r="R3586" s="15" t="s">
        <v>8322</v>
      </c>
      <c r="S3586" s="15">
        <v>42198.316481481481</v>
      </c>
      <c r="T3586" s="16">
        <f t="shared" si="55"/>
        <v>42168.316481481481</v>
      </c>
    </row>
    <row r="3587" spans="1:20" ht="15" customHeight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9">
        <v>1.1911764705882353</v>
      </c>
      <c r="G3587" t="s">
        <v>8218</v>
      </c>
      <c r="H3587" s="8">
        <v>176.08695652173913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t="s">
        <v>8321</v>
      </c>
      <c r="R3587" s="15" t="s">
        <v>8322</v>
      </c>
      <c r="S3587" s="15">
        <v>41994.716319444444</v>
      </c>
      <c r="T3587" s="16">
        <f t="shared" ref="T3587:T3650" si="56">(((L3587/60)/60)/24)+DATE(1970,1,1)</f>
        <v>41964.716319444444</v>
      </c>
    </row>
    <row r="3588" spans="1:20" ht="15" customHeight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9">
        <v>1.0942666666666667</v>
      </c>
      <c r="G3588" t="s">
        <v>8218</v>
      </c>
      <c r="H3588" s="8">
        <v>151.9814814814815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t="s">
        <v>8321</v>
      </c>
      <c r="R3588" s="15" t="s">
        <v>8322</v>
      </c>
      <c r="S3588" s="15">
        <v>42636.697569444441</v>
      </c>
      <c r="T3588" s="16">
        <f t="shared" si="56"/>
        <v>42576.697569444441</v>
      </c>
    </row>
    <row r="3589" spans="1:20" ht="15" customHeight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9">
        <v>1.266</v>
      </c>
      <c r="G3589" t="s">
        <v>8218</v>
      </c>
      <c r="H3589" s="8">
        <v>22.607142857142858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t="s">
        <v>8321</v>
      </c>
      <c r="R3589" s="15" t="s">
        <v>8322</v>
      </c>
      <c r="S3589" s="15">
        <v>42548.791666666672</v>
      </c>
      <c r="T3589" s="16">
        <f t="shared" si="56"/>
        <v>42503.539976851855</v>
      </c>
    </row>
    <row r="3590" spans="1:20" ht="15" customHeight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9">
        <v>1.0049999999999999</v>
      </c>
      <c r="G3590" t="s">
        <v>8218</v>
      </c>
      <c r="H3590" s="8">
        <v>18.272727272727273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t="s">
        <v>8321</v>
      </c>
      <c r="R3590" s="15" t="s">
        <v>8322</v>
      </c>
      <c r="S3590" s="15">
        <v>42123.958333333328</v>
      </c>
      <c r="T3590" s="16">
        <f t="shared" si="56"/>
        <v>42101.828819444447</v>
      </c>
    </row>
    <row r="3591" spans="1:20" ht="15" customHeight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9">
        <v>1.2749999999999999</v>
      </c>
      <c r="G3591" t="s">
        <v>8218</v>
      </c>
      <c r="H3591" s="8">
        <v>82.258064516129039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t="s">
        <v>8321</v>
      </c>
      <c r="R3591" s="15" t="s">
        <v>8322</v>
      </c>
      <c r="S3591" s="15">
        <v>42150.647534722222</v>
      </c>
      <c r="T3591" s="16">
        <f t="shared" si="56"/>
        <v>42125.647534722222</v>
      </c>
    </row>
    <row r="3592" spans="1:20" ht="15" customHeight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9">
        <v>1.0005999999999999</v>
      </c>
      <c r="G3592" t="s">
        <v>8218</v>
      </c>
      <c r="H3592" s="8">
        <v>68.534246575342465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t="s">
        <v>8321</v>
      </c>
      <c r="R3592" s="15" t="s">
        <v>8322</v>
      </c>
      <c r="S3592" s="15">
        <v>41932.333726851852</v>
      </c>
      <c r="T3592" s="16">
        <f t="shared" si="56"/>
        <v>41902.333726851852</v>
      </c>
    </row>
    <row r="3593" spans="1:20" ht="15" customHeight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9">
        <v>1.75</v>
      </c>
      <c r="G3593" t="s">
        <v>8218</v>
      </c>
      <c r="H3593" s="8">
        <v>68.055555555555557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t="s">
        <v>8321</v>
      </c>
      <c r="R3593" s="15" t="s">
        <v>8322</v>
      </c>
      <c r="S3593" s="15">
        <v>42028.207638888889</v>
      </c>
      <c r="T3593" s="16">
        <f t="shared" si="56"/>
        <v>42003.948425925926</v>
      </c>
    </row>
    <row r="3594" spans="1:20" ht="15" customHeight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9">
        <v>1.2725</v>
      </c>
      <c r="G3594" t="s">
        <v>8218</v>
      </c>
      <c r="H3594" s="8">
        <v>72.714285714285708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t="s">
        <v>8321</v>
      </c>
      <c r="R3594" s="15" t="s">
        <v>8322</v>
      </c>
      <c r="S3594" s="15">
        <v>42046.207638888889</v>
      </c>
      <c r="T3594" s="16">
        <f t="shared" si="56"/>
        <v>41988.829942129625</v>
      </c>
    </row>
    <row r="3595" spans="1:20" ht="15" customHeight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9">
        <v>1.1063333333333334</v>
      </c>
      <c r="G3595" t="s">
        <v>8218</v>
      </c>
      <c r="H3595" s="8">
        <v>77.186046511627907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t="s">
        <v>8321</v>
      </c>
      <c r="R3595" s="15" t="s">
        <v>8322</v>
      </c>
      <c r="S3595" s="15">
        <v>42009.851388888885</v>
      </c>
      <c r="T3595" s="16">
        <f t="shared" si="56"/>
        <v>41974.898599537039</v>
      </c>
    </row>
    <row r="3596" spans="1:20" ht="15" customHeight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9">
        <v>1.2593749999999999</v>
      </c>
      <c r="G3596" t="s">
        <v>8218</v>
      </c>
      <c r="H3596" s="8">
        <v>55.972222222222221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t="s">
        <v>8321</v>
      </c>
      <c r="R3596" s="15" t="s">
        <v>8322</v>
      </c>
      <c r="S3596" s="15">
        <v>42617.066921296297</v>
      </c>
      <c r="T3596" s="16">
        <f t="shared" si="56"/>
        <v>42592.066921296297</v>
      </c>
    </row>
    <row r="3597" spans="1:20" ht="15" customHeight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9">
        <v>1.1850000000000001</v>
      </c>
      <c r="G3597" t="s">
        <v>8218</v>
      </c>
      <c r="H3597" s="8">
        <v>49.693548387096776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t="s">
        <v>8321</v>
      </c>
      <c r="R3597" s="15" t="s">
        <v>8322</v>
      </c>
      <c r="S3597" s="15">
        <v>42076.290972222225</v>
      </c>
      <c r="T3597" s="16">
        <f t="shared" si="56"/>
        <v>42050.008368055554</v>
      </c>
    </row>
    <row r="3598" spans="1:20" ht="15" customHeight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9">
        <v>1.0772727272727274</v>
      </c>
      <c r="G3598" t="s">
        <v>8218</v>
      </c>
      <c r="H3598" s="8">
        <v>79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t="s">
        <v>8321</v>
      </c>
      <c r="R3598" s="15" t="s">
        <v>8322</v>
      </c>
      <c r="S3598" s="15">
        <v>41877.715069444443</v>
      </c>
      <c r="T3598" s="16">
        <f t="shared" si="56"/>
        <v>41856.715069444443</v>
      </c>
    </row>
    <row r="3599" spans="1:20" ht="15" customHeight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9">
        <v>1.026</v>
      </c>
      <c r="G3599" t="s">
        <v>8218</v>
      </c>
      <c r="H3599" s="8">
        <v>77.727272727272734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t="s">
        <v>8321</v>
      </c>
      <c r="R3599" s="15" t="s">
        <v>8322</v>
      </c>
      <c r="S3599" s="15">
        <v>42432.249305555553</v>
      </c>
      <c r="T3599" s="16">
        <f t="shared" si="56"/>
        <v>42417.585532407407</v>
      </c>
    </row>
    <row r="3600" spans="1:20" ht="15" customHeight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9">
        <v>1.101</v>
      </c>
      <c r="G3600" t="s">
        <v>8218</v>
      </c>
      <c r="H3600" s="8">
        <v>40.777777777777779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t="s">
        <v>8321</v>
      </c>
      <c r="R3600" s="15" t="s">
        <v>8322</v>
      </c>
      <c r="S3600" s="15">
        <v>41885.207638888889</v>
      </c>
      <c r="T3600" s="16">
        <f t="shared" si="56"/>
        <v>41866.79886574074</v>
      </c>
    </row>
    <row r="3601" spans="1:20" ht="15" customHeight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9">
        <v>2.02</v>
      </c>
      <c r="G3601" t="s">
        <v>8218</v>
      </c>
      <c r="H3601" s="8">
        <v>59.411764705882355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t="s">
        <v>8321</v>
      </c>
      <c r="R3601" s="15" t="s">
        <v>8322</v>
      </c>
      <c r="S3601" s="15">
        <v>42246</v>
      </c>
      <c r="T3601" s="16">
        <f t="shared" si="56"/>
        <v>42220.79487268519</v>
      </c>
    </row>
    <row r="3602" spans="1:20" ht="15" customHeight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9">
        <v>1.3</v>
      </c>
      <c r="G3602" t="s">
        <v>8218</v>
      </c>
      <c r="H3602" s="8">
        <v>3.25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t="s">
        <v>8321</v>
      </c>
      <c r="R3602" s="15" t="s">
        <v>8322</v>
      </c>
      <c r="S3602" s="15">
        <v>42656.849120370374</v>
      </c>
      <c r="T3602" s="16">
        <f t="shared" si="56"/>
        <v>42628.849120370374</v>
      </c>
    </row>
    <row r="3603" spans="1:20" ht="15" customHeight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9">
        <v>1.0435000000000001</v>
      </c>
      <c r="G3603" t="s">
        <v>8218</v>
      </c>
      <c r="H3603" s="8">
        <v>39.377358490566039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t="s">
        <v>8321</v>
      </c>
      <c r="R3603" s="15" t="s">
        <v>8322</v>
      </c>
      <c r="S3603" s="15">
        <v>42020.99863425926</v>
      </c>
      <c r="T3603" s="16">
        <f t="shared" si="56"/>
        <v>41990.99863425926</v>
      </c>
    </row>
    <row r="3604" spans="1:20" ht="15" customHeight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9">
        <v>1.0004999999999999</v>
      </c>
      <c r="G3604" t="s">
        <v>8218</v>
      </c>
      <c r="H3604" s="8">
        <v>81.673469387755105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t="s">
        <v>8321</v>
      </c>
      <c r="R3604" s="15" t="s">
        <v>8322</v>
      </c>
      <c r="S3604" s="15">
        <v>42507.894432870366</v>
      </c>
      <c r="T3604" s="16">
        <f t="shared" si="56"/>
        <v>42447.894432870366</v>
      </c>
    </row>
    <row r="3605" spans="1:20" ht="15" customHeight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9">
        <v>1.7066666666666668</v>
      </c>
      <c r="G3605" t="s">
        <v>8218</v>
      </c>
      <c r="H3605" s="8">
        <v>44.912280701754383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t="s">
        <v>8321</v>
      </c>
      <c r="R3605" s="15" t="s">
        <v>8322</v>
      </c>
      <c r="S3605" s="15">
        <v>42313.906018518523</v>
      </c>
      <c r="T3605" s="16">
        <f t="shared" si="56"/>
        <v>42283.864351851851</v>
      </c>
    </row>
    <row r="3606" spans="1:20" ht="15" customHeight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9">
        <v>1.1283333333333334</v>
      </c>
      <c r="G3606" t="s">
        <v>8218</v>
      </c>
      <c r="H3606" s="8">
        <v>49.05797101449275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t="s">
        <v>8321</v>
      </c>
      <c r="R3606" s="15" t="s">
        <v>8322</v>
      </c>
      <c r="S3606" s="15">
        <v>42489.290972222225</v>
      </c>
      <c r="T3606" s="16">
        <f t="shared" si="56"/>
        <v>42483.015694444446</v>
      </c>
    </row>
    <row r="3607" spans="1:20" ht="15" customHeight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9">
        <v>1.84</v>
      </c>
      <c r="G3607" t="s">
        <v>8218</v>
      </c>
      <c r="H3607" s="8">
        <v>30.666666666666668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t="s">
        <v>8321</v>
      </c>
      <c r="R3607" s="15" t="s">
        <v>8322</v>
      </c>
      <c r="S3607" s="15">
        <v>42413.793124999997</v>
      </c>
      <c r="T3607" s="16">
        <f t="shared" si="56"/>
        <v>42383.793124999997</v>
      </c>
    </row>
    <row r="3608" spans="1:20" ht="15" customHeight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9">
        <v>1.3026666666666666</v>
      </c>
      <c r="G3608" t="s">
        <v>8218</v>
      </c>
      <c r="H3608" s="8">
        <v>61.0625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t="s">
        <v>8321</v>
      </c>
      <c r="R3608" s="15" t="s">
        <v>8322</v>
      </c>
      <c r="S3608" s="15">
        <v>42596.604826388888</v>
      </c>
      <c r="T3608" s="16">
        <f t="shared" si="56"/>
        <v>42566.604826388888</v>
      </c>
    </row>
    <row r="3609" spans="1:20" ht="15" customHeight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9">
        <v>1.0545454545454545</v>
      </c>
      <c r="G3609" t="s">
        <v>8218</v>
      </c>
      <c r="H3609" s="8">
        <v>29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t="s">
        <v>8321</v>
      </c>
      <c r="R3609" s="15" t="s">
        <v>8322</v>
      </c>
      <c r="S3609" s="15">
        <v>42353</v>
      </c>
      <c r="T3609" s="16">
        <f t="shared" si="56"/>
        <v>42338.963912037041</v>
      </c>
    </row>
    <row r="3610" spans="1:20" ht="15" customHeight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9">
        <v>1</v>
      </c>
      <c r="G3610" t="s">
        <v>8218</v>
      </c>
      <c r="H3610" s="8">
        <v>29.62962962962963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t="s">
        <v>8321</v>
      </c>
      <c r="R3610" s="15" t="s">
        <v>8322</v>
      </c>
      <c r="S3610" s="15">
        <v>42538.583333333328</v>
      </c>
      <c r="T3610" s="16">
        <f t="shared" si="56"/>
        <v>42506.709375000006</v>
      </c>
    </row>
    <row r="3611" spans="1:20" ht="15" customHeight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9">
        <v>1.5331632653061225</v>
      </c>
      <c r="G3611" t="s">
        <v>8218</v>
      </c>
      <c r="H3611" s="8">
        <v>143.0952380952381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t="s">
        <v>8321</v>
      </c>
      <c r="R3611" s="15" t="s">
        <v>8322</v>
      </c>
      <c r="S3611" s="15">
        <v>42459.950057870374</v>
      </c>
      <c r="T3611" s="16">
        <f t="shared" si="56"/>
        <v>42429.991724537031</v>
      </c>
    </row>
    <row r="3612" spans="1:20" ht="15" customHeight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9">
        <v>1.623</v>
      </c>
      <c r="G3612" t="s">
        <v>8218</v>
      </c>
      <c r="H3612" s="8">
        <v>52.354838709677416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t="s">
        <v>8321</v>
      </c>
      <c r="R3612" s="15" t="s">
        <v>8322</v>
      </c>
      <c r="S3612" s="15">
        <v>42233.432129629626</v>
      </c>
      <c r="T3612" s="16">
        <f t="shared" si="56"/>
        <v>42203.432129629626</v>
      </c>
    </row>
    <row r="3613" spans="1:20" ht="15" customHeight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9">
        <v>1.36</v>
      </c>
      <c r="G3613" t="s">
        <v>8218</v>
      </c>
      <c r="H3613" s="8">
        <v>66.666666666666671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t="s">
        <v>8321</v>
      </c>
      <c r="R3613" s="15" t="s">
        <v>8322</v>
      </c>
      <c r="S3613" s="15">
        <v>42102.370381944449</v>
      </c>
      <c r="T3613" s="16">
        <f t="shared" si="56"/>
        <v>42072.370381944449</v>
      </c>
    </row>
    <row r="3614" spans="1:20" ht="15" customHeight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9">
        <v>1.444</v>
      </c>
      <c r="G3614" t="s">
        <v>8218</v>
      </c>
      <c r="H3614" s="8">
        <v>126.66666666666667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t="s">
        <v>8321</v>
      </c>
      <c r="R3614" s="15" t="s">
        <v>8322</v>
      </c>
      <c r="S3614" s="15">
        <v>41799.726979166669</v>
      </c>
      <c r="T3614" s="16">
        <f t="shared" si="56"/>
        <v>41789.726979166669</v>
      </c>
    </row>
    <row r="3615" spans="1:20" ht="15" customHeight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9">
        <v>1</v>
      </c>
      <c r="G3615" t="s">
        <v>8218</v>
      </c>
      <c r="H3615" s="8">
        <v>62.5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t="s">
        <v>8321</v>
      </c>
      <c r="R3615" s="15" t="s">
        <v>8322</v>
      </c>
      <c r="S3615" s="15">
        <v>41818.58997685185</v>
      </c>
      <c r="T3615" s="16">
        <f t="shared" si="56"/>
        <v>41788.58997685185</v>
      </c>
    </row>
    <row r="3616" spans="1:20" ht="15" customHeight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9">
        <v>1.008</v>
      </c>
      <c r="G3616" t="s">
        <v>8218</v>
      </c>
      <c r="H3616" s="8">
        <v>35.492957746478872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t="s">
        <v>8321</v>
      </c>
      <c r="R3616" s="15" t="s">
        <v>8322</v>
      </c>
      <c r="S3616" s="15">
        <v>42174.041851851856</v>
      </c>
      <c r="T3616" s="16">
        <f t="shared" si="56"/>
        <v>42144.041851851856</v>
      </c>
    </row>
    <row r="3617" spans="1:20" ht="15" customHeight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9">
        <v>1.0680000000000001</v>
      </c>
      <c r="G3617" t="s">
        <v>8218</v>
      </c>
      <c r="H3617" s="8">
        <v>37.083333333333336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t="s">
        <v>8321</v>
      </c>
      <c r="R3617" s="15" t="s">
        <v>8322</v>
      </c>
      <c r="S3617" s="15">
        <v>42348.593703703707</v>
      </c>
      <c r="T3617" s="16">
        <f t="shared" si="56"/>
        <v>42318.593703703707</v>
      </c>
    </row>
    <row r="3618" spans="1:20" ht="15" customHeight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9">
        <v>1.248</v>
      </c>
      <c r="G3618" t="s">
        <v>8218</v>
      </c>
      <c r="H3618" s="8">
        <v>69.333333333333329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t="s">
        <v>8321</v>
      </c>
      <c r="R3618" s="15" t="s">
        <v>8322</v>
      </c>
      <c r="S3618" s="15">
        <v>42082.908148148148</v>
      </c>
      <c r="T3618" s="16">
        <f t="shared" si="56"/>
        <v>42052.949814814812</v>
      </c>
    </row>
    <row r="3619" spans="1:20" ht="15" customHeight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9">
        <v>1.1891891891891893</v>
      </c>
      <c r="G3619" t="s">
        <v>8218</v>
      </c>
      <c r="H3619" s="8">
        <v>17.254901960784313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t="s">
        <v>8321</v>
      </c>
      <c r="R3619" s="15" t="s">
        <v>8322</v>
      </c>
      <c r="S3619" s="15">
        <v>42794</v>
      </c>
      <c r="T3619" s="16">
        <f t="shared" si="56"/>
        <v>42779.610289351855</v>
      </c>
    </row>
    <row r="3620" spans="1:20" ht="15" customHeight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9">
        <v>1.01</v>
      </c>
      <c r="G3620" t="s">
        <v>8218</v>
      </c>
      <c r="H3620" s="8">
        <v>36.071428571428569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t="s">
        <v>8321</v>
      </c>
      <c r="R3620" s="15" t="s">
        <v>8322</v>
      </c>
      <c r="S3620" s="15">
        <v>42158.627893518518</v>
      </c>
      <c r="T3620" s="16">
        <f t="shared" si="56"/>
        <v>42128.627893518518</v>
      </c>
    </row>
    <row r="3621" spans="1:20" ht="15" customHeight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9">
        <v>1.1299999999999999</v>
      </c>
      <c r="G3621" t="s">
        <v>8218</v>
      </c>
      <c r="H3621" s="8">
        <v>66.470588235294116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t="s">
        <v>8321</v>
      </c>
      <c r="R3621" s="15" t="s">
        <v>8322</v>
      </c>
      <c r="S3621" s="15">
        <v>42693.916666666672</v>
      </c>
      <c r="T3621" s="16">
        <f t="shared" si="56"/>
        <v>42661.132245370376</v>
      </c>
    </row>
    <row r="3622" spans="1:20" ht="15" customHeight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9">
        <v>1.0519047619047619</v>
      </c>
      <c r="G3622" t="s">
        <v>8218</v>
      </c>
      <c r="H3622" s="8">
        <v>56.065989847715734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t="s">
        <v>8321</v>
      </c>
      <c r="R3622" s="15" t="s">
        <v>8322</v>
      </c>
      <c r="S3622" s="15">
        <v>42068.166666666672</v>
      </c>
      <c r="T3622" s="16">
        <f t="shared" si="56"/>
        <v>42037.938206018516</v>
      </c>
    </row>
    <row r="3623" spans="1:20" ht="15" customHeight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9">
        <v>1.0973333333333333</v>
      </c>
      <c r="G3623" t="s">
        <v>8218</v>
      </c>
      <c r="H3623" s="8">
        <v>47.028571428571432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t="s">
        <v>8321</v>
      </c>
      <c r="R3623" s="15" t="s">
        <v>8322</v>
      </c>
      <c r="S3623" s="15">
        <v>42643.875</v>
      </c>
      <c r="T3623" s="16">
        <f t="shared" si="56"/>
        <v>42619.935694444444</v>
      </c>
    </row>
    <row r="3624" spans="1:20" ht="15" customHeight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9">
        <v>1.00099</v>
      </c>
      <c r="G3624" t="s">
        <v>8218</v>
      </c>
      <c r="H3624" s="8">
        <v>47.666190476190479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t="s">
        <v>8321</v>
      </c>
      <c r="R3624" s="15" t="s">
        <v>8322</v>
      </c>
      <c r="S3624" s="15">
        <v>41910.140972222223</v>
      </c>
      <c r="T3624" s="16">
        <f t="shared" si="56"/>
        <v>41877.221886574072</v>
      </c>
    </row>
    <row r="3625" spans="1:20" ht="15" customHeight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9">
        <v>1.2</v>
      </c>
      <c r="G3625" t="s">
        <v>8218</v>
      </c>
      <c r="H3625" s="8">
        <v>88.235294117647058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t="s">
        <v>8321</v>
      </c>
      <c r="R3625" s="15" t="s">
        <v>8322</v>
      </c>
      <c r="S3625" s="15">
        <v>41846.291666666664</v>
      </c>
      <c r="T3625" s="16">
        <f t="shared" si="56"/>
        <v>41828.736921296295</v>
      </c>
    </row>
    <row r="3626" spans="1:20" ht="15" customHeight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9">
        <v>1.0493333333333332</v>
      </c>
      <c r="G3626" t="s">
        <v>8218</v>
      </c>
      <c r="H3626" s="8">
        <v>80.717948717948715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t="s">
        <v>8321</v>
      </c>
      <c r="R3626" s="15" t="s">
        <v>8322</v>
      </c>
      <c r="S3626" s="15">
        <v>42605.774189814809</v>
      </c>
      <c r="T3626" s="16">
        <f t="shared" si="56"/>
        <v>42545.774189814809</v>
      </c>
    </row>
    <row r="3627" spans="1:20" ht="15" customHeight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9">
        <v>1.0266666666666666</v>
      </c>
      <c r="G3627" t="s">
        <v>8218</v>
      </c>
      <c r="H3627" s="8">
        <v>39.487179487179489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t="s">
        <v>8321</v>
      </c>
      <c r="R3627" s="15" t="s">
        <v>8322</v>
      </c>
      <c r="S3627" s="15">
        <v>42187.652511574073</v>
      </c>
      <c r="T3627" s="16">
        <f t="shared" si="56"/>
        <v>42157.652511574073</v>
      </c>
    </row>
    <row r="3628" spans="1:20" ht="15" customHeight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9">
        <v>1.0182500000000001</v>
      </c>
      <c r="G3628" t="s">
        <v>8218</v>
      </c>
      <c r="H3628" s="8">
        <v>84.854166666666671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t="s">
        <v>8321</v>
      </c>
      <c r="R3628" s="15" t="s">
        <v>8322</v>
      </c>
      <c r="S3628" s="15">
        <v>41867.667326388888</v>
      </c>
      <c r="T3628" s="16">
        <f t="shared" si="56"/>
        <v>41846.667326388888</v>
      </c>
    </row>
    <row r="3629" spans="1:20" ht="15" customHeight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9">
        <v>1</v>
      </c>
      <c r="G3629" t="s">
        <v>8218</v>
      </c>
      <c r="H3629" s="8">
        <v>68.965517241379317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t="s">
        <v>8321</v>
      </c>
      <c r="R3629" s="15" t="s">
        <v>8322</v>
      </c>
      <c r="S3629" s="15">
        <v>42511.165972222225</v>
      </c>
      <c r="T3629" s="16">
        <f t="shared" si="56"/>
        <v>42460.741747685184</v>
      </c>
    </row>
    <row r="3630" spans="1:20" ht="15" customHeight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v>0</v>
      </c>
      <c r="G3630" t="s">
        <v>8220</v>
      </c>
      <c r="H3630" s="8" t="e">
        <v>#DIV/0!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t="s">
        <v>8321</v>
      </c>
      <c r="R3630" s="15" t="s">
        <v>8363</v>
      </c>
      <c r="S3630" s="15">
        <v>42351.874953703707</v>
      </c>
      <c r="T3630" s="16">
        <f t="shared" si="56"/>
        <v>42291.833287037036</v>
      </c>
    </row>
    <row r="3631" spans="1:20" ht="15" customHeight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v>1.9999999999999999E-6</v>
      </c>
      <c r="G3631" t="s">
        <v>8220</v>
      </c>
      <c r="H3631" s="8">
        <v>1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t="s">
        <v>8321</v>
      </c>
      <c r="R3631" s="15" t="s">
        <v>8363</v>
      </c>
      <c r="S3631" s="15">
        <v>42495.708333333328</v>
      </c>
      <c r="T3631" s="16">
        <f t="shared" si="56"/>
        <v>42437.094490740739</v>
      </c>
    </row>
    <row r="3632" spans="1:20" ht="15" customHeight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9">
        <v>3.3333333333333332E-4</v>
      </c>
      <c r="G3632" t="s">
        <v>8220</v>
      </c>
      <c r="H3632" s="8">
        <v>1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t="s">
        <v>8321</v>
      </c>
      <c r="R3632" s="15" t="s">
        <v>8363</v>
      </c>
      <c r="S3632" s="15">
        <v>41972.888773148152</v>
      </c>
      <c r="T3632" s="16">
        <f t="shared" si="56"/>
        <v>41942.84710648148</v>
      </c>
    </row>
    <row r="3633" spans="1:20" ht="15" customHeight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v>0.51023391812865493</v>
      </c>
      <c r="G3633" t="s">
        <v>8220</v>
      </c>
      <c r="H3633" s="8">
        <v>147.88135593220338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t="s">
        <v>8321</v>
      </c>
      <c r="R3633" s="15" t="s">
        <v>8363</v>
      </c>
      <c r="S3633" s="15">
        <v>41905.165972222225</v>
      </c>
      <c r="T3633" s="16">
        <f t="shared" si="56"/>
        <v>41880.753437499996</v>
      </c>
    </row>
    <row r="3634" spans="1:20" ht="15" customHeight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9">
        <v>0.2</v>
      </c>
      <c r="G3634" t="s">
        <v>8220</v>
      </c>
      <c r="H3634" s="8">
        <v>100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t="s">
        <v>8321</v>
      </c>
      <c r="R3634" s="15" t="s">
        <v>8363</v>
      </c>
      <c r="S3634" s="15">
        <v>41966.936909722222</v>
      </c>
      <c r="T3634" s="16">
        <f t="shared" si="56"/>
        <v>41946.936909722222</v>
      </c>
    </row>
    <row r="3635" spans="1:20" ht="15" customHeight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v>0.35239999999999999</v>
      </c>
      <c r="G3635" t="s">
        <v>8220</v>
      </c>
      <c r="H3635" s="8">
        <v>56.838709677419352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t="s">
        <v>8321</v>
      </c>
      <c r="R3635" s="15" t="s">
        <v>8363</v>
      </c>
      <c r="S3635" s="15">
        <v>42693.041666666672</v>
      </c>
      <c r="T3635" s="16">
        <f t="shared" si="56"/>
        <v>42649.623460648145</v>
      </c>
    </row>
    <row r="3636" spans="1:20" ht="15" customHeight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v>4.2466666666666666E-2</v>
      </c>
      <c r="G3636" t="s">
        <v>8220</v>
      </c>
      <c r="H3636" s="8">
        <v>176.94444444444446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t="s">
        <v>8321</v>
      </c>
      <c r="R3636" s="15" t="s">
        <v>8363</v>
      </c>
      <c r="S3636" s="15">
        <v>42749.165972222225</v>
      </c>
      <c r="T3636" s="16">
        <f t="shared" si="56"/>
        <v>42701.166365740741</v>
      </c>
    </row>
    <row r="3637" spans="1:20" ht="15" customHeight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v>0.36457142857142855</v>
      </c>
      <c r="G3637" t="s">
        <v>8220</v>
      </c>
      <c r="H3637" s="8">
        <v>127.6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t="s">
        <v>8321</v>
      </c>
      <c r="R3637" s="15" t="s">
        <v>8363</v>
      </c>
      <c r="S3637" s="15">
        <v>42480.88282407407</v>
      </c>
      <c r="T3637" s="16">
        <f t="shared" si="56"/>
        <v>42450.88282407407</v>
      </c>
    </row>
    <row r="3638" spans="1:20" ht="15" customHeight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v>0</v>
      </c>
      <c r="G3638" t="s">
        <v>8220</v>
      </c>
      <c r="H3638" s="8" t="e">
        <v>#DIV/0!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t="s">
        <v>8321</v>
      </c>
      <c r="R3638" s="15" t="s">
        <v>8363</v>
      </c>
      <c r="S3638" s="15">
        <v>42261.694780092599</v>
      </c>
      <c r="T3638" s="16">
        <f t="shared" si="56"/>
        <v>42226.694780092599</v>
      </c>
    </row>
    <row r="3639" spans="1:20" ht="15" customHeight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v>0.30866666666666664</v>
      </c>
      <c r="G3639" t="s">
        <v>8220</v>
      </c>
      <c r="H3639" s="8">
        <v>66.142857142857139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t="s">
        <v>8321</v>
      </c>
      <c r="R3639" s="15" t="s">
        <v>8363</v>
      </c>
      <c r="S3639" s="15">
        <v>42005.700636574074</v>
      </c>
      <c r="T3639" s="16">
        <f t="shared" si="56"/>
        <v>41975.700636574074</v>
      </c>
    </row>
    <row r="3640" spans="1:20" ht="15" customHeight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v>6.545454545454546E-2</v>
      </c>
      <c r="G3640" t="s">
        <v>8220</v>
      </c>
      <c r="H3640" s="8">
        <v>108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t="s">
        <v>8321</v>
      </c>
      <c r="R3640" s="15" t="s">
        <v>8363</v>
      </c>
      <c r="S3640" s="15">
        <v>42113.631157407406</v>
      </c>
      <c r="T3640" s="16">
        <f t="shared" si="56"/>
        <v>42053.672824074078</v>
      </c>
    </row>
    <row r="3641" spans="1:20" ht="15" customHeight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v>4.0000000000000003E-5</v>
      </c>
      <c r="G3641" t="s">
        <v>8220</v>
      </c>
      <c r="H3641" s="8">
        <v>1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t="s">
        <v>8321</v>
      </c>
      <c r="R3641" s="15" t="s">
        <v>8363</v>
      </c>
      <c r="S3641" s="15">
        <v>42650.632638888885</v>
      </c>
      <c r="T3641" s="16">
        <f t="shared" si="56"/>
        <v>42590.677152777775</v>
      </c>
    </row>
    <row r="3642" spans="1:20" ht="15" customHeight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v>5.5E-2</v>
      </c>
      <c r="G3642" t="s">
        <v>8220</v>
      </c>
      <c r="H3642" s="8">
        <v>18.333333333333332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t="s">
        <v>8321</v>
      </c>
      <c r="R3642" s="15" t="s">
        <v>8363</v>
      </c>
      <c r="S3642" s="15">
        <v>42134.781597222223</v>
      </c>
      <c r="T3642" s="16">
        <f t="shared" si="56"/>
        <v>42104.781597222223</v>
      </c>
    </row>
    <row r="3643" spans="1:20" ht="15" customHeight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v>0</v>
      </c>
      <c r="G3643" t="s">
        <v>8220</v>
      </c>
      <c r="H3643" s="8" t="e">
        <v>#DIV/0!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t="s">
        <v>8321</v>
      </c>
      <c r="R3643" s="15" t="s">
        <v>8363</v>
      </c>
      <c r="S3643" s="15">
        <v>41917.208333333336</v>
      </c>
      <c r="T3643" s="16">
        <f t="shared" si="56"/>
        <v>41899.627071759263</v>
      </c>
    </row>
    <row r="3644" spans="1:20" ht="15" customHeight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v>2.1428571428571429E-2</v>
      </c>
      <c r="G3644" t="s">
        <v>8220</v>
      </c>
      <c r="H3644" s="8">
        <v>7.5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t="s">
        <v>8321</v>
      </c>
      <c r="R3644" s="15" t="s">
        <v>8363</v>
      </c>
      <c r="S3644" s="15">
        <v>42338.708333333328</v>
      </c>
      <c r="T3644" s="16">
        <f t="shared" si="56"/>
        <v>42297.816284722227</v>
      </c>
    </row>
    <row r="3645" spans="1:20" ht="15" customHeight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v>0</v>
      </c>
      <c r="G3645" t="s">
        <v>8220</v>
      </c>
      <c r="H3645" s="8" t="e">
        <v>#DIV/0!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t="s">
        <v>8321</v>
      </c>
      <c r="R3645" s="15" t="s">
        <v>8363</v>
      </c>
      <c r="S3645" s="15">
        <v>42325.185636574075</v>
      </c>
      <c r="T3645" s="16">
        <f t="shared" si="56"/>
        <v>42285.143969907411</v>
      </c>
    </row>
    <row r="3646" spans="1:20" ht="15" customHeight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v>0.16420000000000001</v>
      </c>
      <c r="G3646" t="s">
        <v>8220</v>
      </c>
      <c r="H3646" s="8">
        <v>68.416666666666671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t="s">
        <v>8321</v>
      </c>
      <c r="R3646" s="15" t="s">
        <v>8363</v>
      </c>
      <c r="S3646" s="15">
        <v>42437.207638888889</v>
      </c>
      <c r="T3646" s="16">
        <f t="shared" si="56"/>
        <v>42409.241747685184</v>
      </c>
    </row>
    <row r="3647" spans="1:20" ht="15" customHeight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v>1E-3</v>
      </c>
      <c r="G3647" t="s">
        <v>8220</v>
      </c>
      <c r="H3647" s="8">
        <v>1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t="s">
        <v>8321</v>
      </c>
      <c r="R3647" s="15" t="s">
        <v>8363</v>
      </c>
      <c r="S3647" s="15">
        <v>42696.012013888889</v>
      </c>
      <c r="T3647" s="16">
        <f t="shared" si="56"/>
        <v>42665.970347222217</v>
      </c>
    </row>
    <row r="3648" spans="1:20" ht="15" customHeight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v>4.8099999999999997E-2</v>
      </c>
      <c r="G3648" t="s">
        <v>8220</v>
      </c>
      <c r="H3648" s="8">
        <v>60.125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t="s">
        <v>8321</v>
      </c>
      <c r="R3648" s="15" t="s">
        <v>8363</v>
      </c>
      <c r="S3648" s="15">
        <v>42171.979166666672</v>
      </c>
      <c r="T3648" s="16">
        <f t="shared" si="56"/>
        <v>42140.421319444446</v>
      </c>
    </row>
    <row r="3649" spans="1:20" ht="15" customHeight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9">
        <v>0.06</v>
      </c>
      <c r="G3649" t="s">
        <v>8220</v>
      </c>
      <c r="H3649" s="8">
        <v>15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t="s">
        <v>8321</v>
      </c>
      <c r="R3649" s="15" t="s">
        <v>8363</v>
      </c>
      <c r="S3649" s="15">
        <v>42643.749155092592</v>
      </c>
      <c r="T3649" s="16">
        <f t="shared" si="56"/>
        <v>42598.749155092592</v>
      </c>
    </row>
    <row r="3650" spans="1:20" ht="15" customHeight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9">
        <v>1.003825</v>
      </c>
      <c r="G3650" t="s">
        <v>8218</v>
      </c>
      <c r="H3650" s="8">
        <v>550.04109589041093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t="s">
        <v>8321</v>
      </c>
      <c r="R3650" s="15" t="s">
        <v>8322</v>
      </c>
      <c r="S3650" s="15">
        <v>41917.292187500003</v>
      </c>
      <c r="T3650" s="16">
        <f t="shared" si="56"/>
        <v>41887.292187500003</v>
      </c>
    </row>
    <row r="3651" spans="1:20" ht="15" customHeight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9">
        <v>1.04</v>
      </c>
      <c r="G3651" t="s">
        <v>8218</v>
      </c>
      <c r="H3651" s="8">
        <v>97.5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t="s">
        <v>8321</v>
      </c>
      <c r="R3651" s="15" t="s">
        <v>8322</v>
      </c>
      <c r="S3651" s="15">
        <v>41806.712893518517</v>
      </c>
      <c r="T3651" s="16">
        <f t="shared" ref="T3651:T3714" si="57">(((L3651/60)/60)/24)+DATE(1970,1,1)</f>
        <v>41780.712893518517</v>
      </c>
    </row>
    <row r="3652" spans="1:20" ht="15" customHeight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9">
        <v>1</v>
      </c>
      <c r="G3652" t="s">
        <v>8218</v>
      </c>
      <c r="H3652" s="8">
        <v>29.411764705882351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t="s">
        <v>8321</v>
      </c>
      <c r="R3652" s="15" t="s">
        <v>8322</v>
      </c>
      <c r="S3652" s="15">
        <v>42402.478981481487</v>
      </c>
      <c r="T3652" s="16">
        <f t="shared" si="57"/>
        <v>42381.478981481487</v>
      </c>
    </row>
    <row r="3653" spans="1:20" ht="15" customHeight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9">
        <v>1.04</v>
      </c>
      <c r="G3653" t="s">
        <v>8218</v>
      </c>
      <c r="H3653" s="8">
        <v>57.777777777777779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t="s">
        <v>8321</v>
      </c>
      <c r="R3653" s="15" t="s">
        <v>8322</v>
      </c>
      <c r="S3653" s="15">
        <v>41861.665972222225</v>
      </c>
      <c r="T3653" s="16">
        <f t="shared" si="57"/>
        <v>41828.646319444444</v>
      </c>
    </row>
    <row r="3654" spans="1:20" ht="15" customHeight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9">
        <v>2.5066666666666668</v>
      </c>
      <c r="G3654" t="s">
        <v>8218</v>
      </c>
      <c r="H3654" s="8">
        <v>44.235294117647058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t="s">
        <v>8321</v>
      </c>
      <c r="R3654" s="15" t="s">
        <v>8322</v>
      </c>
      <c r="S3654" s="15">
        <v>42607.165972222225</v>
      </c>
      <c r="T3654" s="16">
        <f t="shared" si="57"/>
        <v>42596.644699074073</v>
      </c>
    </row>
    <row r="3655" spans="1:20" ht="15" customHeight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9">
        <v>1.0049999999999999</v>
      </c>
      <c r="G3655" t="s">
        <v>8218</v>
      </c>
      <c r="H3655" s="8">
        <v>60.909090909090907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t="s">
        <v>8321</v>
      </c>
      <c r="R3655" s="15" t="s">
        <v>8322</v>
      </c>
      <c r="S3655" s="15">
        <v>42221.363506944443</v>
      </c>
      <c r="T3655" s="16">
        <f t="shared" si="57"/>
        <v>42191.363506944443</v>
      </c>
    </row>
    <row r="3656" spans="1:20" ht="15" customHeight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9">
        <v>1.744</v>
      </c>
      <c r="G3656" t="s">
        <v>8218</v>
      </c>
      <c r="H3656" s="8">
        <v>68.84210526315789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t="s">
        <v>8321</v>
      </c>
      <c r="R3656" s="15" t="s">
        <v>8322</v>
      </c>
      <c r="S3656" s="15">
        <v>42463.708333333328</v>
      </c>
      <c r="T3656" s="16">
        <f t="shared" si="57"/>
        <v>42440.416504629626</v>
      </c>
    </row>
    <row r="3657" spans="1:20" ht="15" customHeight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9">
        <v>1.1626000000000001</v>
      </c>
      <c r="G3657" t="s">
        <v>8218</v>
      </c>
      <c r="H3657" s="8">
        <v>73.582278481012665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t="s">
        <v>8321</v>
      </c>
      <c r="R3657" s="15" t="s">
        <v>8322</v>
      </c>
      <c r="S3657" s="15">
        <v>42203.290972222225</v>
      </c>
      <c r="T3657" s="16">
        <f t="shared" si="57"/>
        <v>42173.803217592591</v>
      </c>
    </row>
    <row r="3658" spans="1:20" ht="15" customHeight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9">
        <v>1.0582</v>
      </c>
      <c r="G3658" t="s">
        <v>8218</v>
      </c>
      <c r="H3658" s="8">
        <v>115.02173913043478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t="s">
        <v>8321</v>
      </c>
      <c r="R3658" s="15" t="s">
        <v>8322</v>
      </c>
      <c r="S3658" s="15">
        <v>42767.957638888889</v>
      </c>
      <c r="T3658" s="16">
        <f t="shared" si="57"/>
        <v>42737.910138888896</v>
      </c>
    </row>
    <row r="3659" spans="1:20" ht="15" customHeight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9">
        <v>1.1074999999999999</v>
      </c>
      <c r="G3659" t="s">
        <v>8218</v>
      </c>
      <c r="H3659" s="8">
        <v>110.75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t="s">
        <v>8321</v>
      </c>
      <c r="R3659" s="15" t="s">
        <v>8322</v>
      </c>
      <c r="S3659" s="15">
        <v>42522.904166666667</v>
      </c>
      <c r="T3659" s="16">
        <f t="shared" si="57"/>
        <v>42499.629849537043</v>
      </c>
    </row>
    <row r="3660" spans="1:20" ht="15" customHeight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9">
        <v>1.0066666666666666</v>
      </c>
      <c r="G3660" t="s">
        <v>8218</v>
      </c>
      <c r="H3660" s="8">
        <v>75.5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t="s">
        <v>8321</v>
      </c>
      <c r="R3660" s="15" t="s">
        <v>8322</v>
      </c>
      <c r="S3660" s="15">
        <v>41822.165972222225</v>
      </c>
      <c r="T3660" s="16">
        <f t="shared" si="57"/>
        <v>41775.858564814815</v>
      </c>
    </row>
    <row r="3661" spans="1:20" ht="15" customHeight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9">
        <v>1.0203333333333333</v>
      </c>
      <c r="G3661" t="s">
        <v>8218</v>
      </c>
      <c r="H3661" s="8">
        <v>235.46153846153845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t="s">
        <v>8321</v>
      </c>
      <c r="R3661" s="15" t="s">
        <v>8322</v>
      </c>
      <c r="S3661" s="15">
        <v>42082.610416666663</v>
      </c>
      <c r="T3661" s="16">
        <f t="shared" si="57"/>
        <v>42055.277199074073</v>
      </c>
    </row>
    <row r="3662" spans="1:20" ht="15" customHeight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9">
        <v>1</v>
      </c>
      <c r="G3662" t="s">
        <v>8218</v>
      </c>
      <c r="H3662" s="8">
        <v>11.363636363636363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t="s">
        <v>8321</v>
      </c>
      <c r="R3662" s="15" t="s">
        <v>8322</v>
      </c>
      <c r="S3662" s="15">
        <v>41996.881076388891</v>
      </c>
      <c r="T3662" s="16">
        <f t="shared" si="57"/>
        <v>41971.881076388891</v>
      </c>
    </row>
    <row r="3663" spans="1:20" ht="15" customHeight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9">
        <v>1.1100000000000001</v>
      </c>
      <c r="G3663" t="s">
        <v>8218</v>
      </c>
      <c r="H3663" s="8">
        <v>92.5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t="s">
        <v>8321</v>
      </c>
      <c r="R3663" s="15" t="s">
        <v>8322</v>
      </c>
      <c r="S3663" s="15">
        <v>42470.166666666672</v>
      </c>
      <c r="T3663" s="16">
        <f t="shared" si="57"/>
        <v>42447.896666666667</v>
      </c>
    </row>
    <row r="3664" spans="1:20" ht="15" customHeight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9">
        <v>1.0142500000000001</v>
      </c>
      <c r="G3664" t="s">
        <v>8218</v>
      </c>
      <c r="H3664" s="8">
        <v>202.85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t="s">
        <v>8321</v>
      </c>
      <c r="R3664" s="15" t="s">
        <v>8322</v>
      </c>
      <c r="S3664" s="15">
        <v>42094.178402777776</v>
      </c>
      <c r="T3664" s="16">
        <f t="shared" si="57"/>
        <v>42064.220069444447</v>
      </c>
    </row>
    <row r="3665" spans="1:20" ht="15" customHeight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9">
        <v>1.04</v>
      </c>
      <c r="G3665" t="s">
        <v>8218</v>
      </c>
      <c r="H3665" s="8">
        <v>26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t="s">
        <v>8321</v>
      </c>
      <c r="R3665" s="15" t="s">
        <v>8322</v>
      </c>
      <c r="S3665" s="15">
        <v>42725.493402777778</v>
      </c>
      <c r="T3665" s="16">
        <f t="shared" si="57"/>
        <v>42665.451736111107</v>
      </c>
    </row>
    <row r="3666" spans="1:20" ht="15" customHeight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9">
        <v>1.09375</v>
      </c>
      <c r="G3666" t="s">
        <v>8218</v>
      </c>
      <c r="H3666" s="8">
        <v>46.05263157894737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t="s">
        <v>8321</v>
      </c>
      <c r="R3666" s="15" t="s">
        <v>8322</v>
      </c>
      <c r="S3666" s="15">
        <v>42537.248715277776</v>
      </c>
      <c r="T3666" s="16">
        <f t="shared" si="57"/>
        <v>42523.248715277776</v>
      </c>
    </row>
    <row r="3667" spans="1:20" ht="15" customHeight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9">
        <v>1.1516129032258065</v>
      </c>
      <c r="G3667" t="s">
        <v>8218</v>
      </c>
      <c r="H3667" s="8">
        <v>51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t="s">
        <v>8321</v>
      </c>
      <c r="R3667" s="15" t="s">
        <v>8322</v>
      </c>
      <c r="S3667" s="15">
        <v>42305.829166666663</v>
      </c>
      <c r="T3667" s="16">
        <f t="shared" si="57"/>
        <v>42294.808124999996</v>
      </c>
    </row>
    <row r="3668" spans="1:20" ht="15" customHeight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9">
        <v>1</v>
      </c>
      <c r="G3668" t="s">
        <v>8218</v>
      </c>
      <c r="H3668" s="8">
        <v>31.578947368421051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t="s">
        <v>8321</v>
      </c>
      <c r="R3668" s="15" t="s">
        <v>8322</v>
      </c>
      <c r="S3668" s="15">
        <v>41844.291666666664</v>
      </c>
      <c r="T3668" s="16">
        <f t="shared" si="57"/>
        <v>41822.90488425926</v>
      </c>
    </row>
    <row r="3669" spans="1:20" ht="15" customHeight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9">
        <v>1.0317033333333334</v>
      </c>
      <c r="G3669" t="s">
        <v>8218</v>
      </c>
      <c r="H3669" s="8">
        <v>53.363965517241382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t="s">
        <v>8321</v>
      </c>
      <c r="R3669" s="15" t="s">
        <v>8322</v>
      </c>
      <c r="S3669" s="15">
        <v>42203.970127314817</v>
      </c>
      <c r="T3669" s="16">
        <f t="shared" si="57"/>
        <v>42173.970127314817</v>
      </c>
    </row>
    <row r="3670" spans="1:20" ht="15" customHeight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9">
        <v>1.0349999999999999</v>
      </c>
      <c r="G3670" t="s">
        <v>8218</v>
      </c>
      <c r="H3670" s="8">
        <v>36.964285714285715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t="s">
        <v>8321</v>
      </c>
      <c r="R3670" s="15" t="s">
        <v>8322</v>
      </c>
      <c r="S3670" s="15">
        <v>42208.772916666669</v>
      </c>
      <c r="T3670" s="16">
        <f t="shared" si="57"/>
        <v>42185.556157407409</v>
      </c>
    </row>
    <row r="3671" spans="1:20" ht="15" customHeight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9">
        <v>1.3819999999999999</v>
      </c>
      <c r="G3671" t="s">
        <v>8218</v>
      </c>
      <c r="H3671" s="8">
        <v>81.294117647058826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t="s">
        <v>8321</v>
      </c>
      <c r="R3671" s="15" t="s">
        <v>8322</v>
      </c>
      <c r="S3671" s="15">
        <v>42166.675196759257</v>
      </c>
      <c r="T3671" s="16">
        <f t="shared" si="57"/>
        <v>42136.675196759257</v>
      </c>
    </row>
    <row r="3672" spans="1:20" ht="15" customHeight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9">
        <v>1.0954545454545455</v>
      </c>
      <c r="G3672" t="s">
        <v>8218</v>
      </c>
      <c r="H3672" s="8">
        <v>20.083333333333332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t="s">
        <v>8321</v>
      </c>
      <c r="R3672" s="15" t="s">
        <v>8322</v>
      </c>
      <c r="S3672" s="15">
        <v>42155.958333333328</v>
      </c>
      <c r="T3672" s="16">
        <f t="shared" si="57"/>
        <v>42142.514016203699</v>
      </c>
    </row>
    <row r="3673" spans="1:20" ht="15" customHeight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9">
        <v>1.0085714285714287</v>
      </c>
      <c r="G3673" t="s">
        <v>8218</v>
      </c>
      <c r="H3673" s="8">
        <v>88.25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t="s">
        <v>8321</v>
      </c>
      <c r="R3673" s="15" t="s">
        <v>8322</v>
      </c>
      <c r="S3673" s="15">
        <v>41841.165972222225</v>
      </c>
      <c r="T3673" s="16">
        <f t="shared" si="57"/>
        <v>41820.62809027778</v>
      </c>
    </row>
    <row r="3674" spans="1:20" ht="15" customHeight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9">
        <v>1.0153333333333334</v>
      </c>
      <c r="G3674" t="s">
        <v>8218</v>
      </c>
      <c r="H3674" s="8">
        <v>53.438596491228068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t="s">
        <v>8321</v>
      </c>
      <c r="R3674" s="15" t="s">
        <v>8322</v>
      </c>
      <c r="S3674" s="15">
        <v>41908.946574074071</v>
      </c>
      <c r="T3674" s="16">
        <f t="shared" si="57"/>
        <v>41878.946574074071</v>
      </c>
    </row>
    <row r="3675" spans="1:20" ht="15" customHeight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9">
        <v>1.13625</v>
      </c>
      <c r="G3675" t="s">
        <v>8218</v>
      </c>
      <c r="H3675" s="8">
        <v>39.868421052631582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t="s">
        <v>8321</v>
      </c>
      <c r="R3675" s="15" t="s">
        <v>8322</v>
      </c>
      <c r="S3675" s="15">
        <v>41948.536111111112</v>
      </c>
      <c r="T3675" s="16">
        <f t="shared" si="57"/>
        <v>41914.295104166667</v>
      </c>
    </row>
    <row r="3676" spans="1:20" ht="15" customHeight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9">
        <v>1</v>
      </c>
      <c r="G3676" t="s">
        <v>8218</v>
      </c>
      <c r="H3676" s="8">
        <v>145.16129032258064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t="s">
        <v>8321</v>
      </c>
      <c r="R3676" s="15" t="s">
        <v>8322</v>
      </c>
      <c r="S3676" s="15">
        <v>42616.873020833329</v>
      </c>
      <c r="T3676" s="16">
        <f t="shared" si="57"/>
        <v>42556.873020833329</v>
      </c>
    </row>
    <row r="3677" spans="1:20" ht="15" customHeight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9">
        <v>1.4</v>
      </c>
      <c r="G3677" t="s">
        <v>8218</v>
      </c>
      <c r="H3677" s="8">
        <v>23.333333333333332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t="s">
        <v>8321</v>
      </c>
      <c r="R3677" s="15" t="s">
        <v>8322</v>
      </c>
      <c r="S3677" s="15">
        <v>42505.958333333328</v>
      </c>
      <c r="T3677" s="16">
        <f t="shared" si="57"/>
        <v>42493.597013888888</v>
      </c>
    </row>
    <row r="3678" spans="1:20" ht="15" customHeight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9">
        <v>1.2875000000000001</v>
      </c>
      <c r="G3678" t="s">
        <v>8218</v>
      </c>
      <c r="H3678" s="8">
        <v>64.375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t="s">
        <v>8321</v>
      </c>
      <c r="R3678" s="15" t="s">
        <v>8322</v>
      </c>
      <c r="S3678" s="15">
        <v>41894.815787037034</v>
      </c>
      <c r="T3678" s="16">
        <f t="shared" si="57"/>
        <v>41876.815787037034</v>
      </c>
    </row>
    <row r="3679" spans="1:20" ht="15" customHeight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9">
        <v>1.0290416666666666</v>
      </c>
      <c r="G3679" t="s">
        <v>8218</v>
      </c>
      <c r="H3679" s="8">
        <v>62.052763819095475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t="s">
        <v>8321</v>
      </c>
      <c r="R3679" s="15" t="s">
        <v>8322</v>
      </c>
      <c r="S3679" s="15">
        <v>41823.165972222225</v>
      </c>
      <c r="T3679" s="16">
        <f t="shared" si="57"/>
        <v>41802.574282407404</v>
      </c>
    </row>
    <row r="3680" spans="1:20" ht="15" customHeight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9">
        <v>1.0249999999999999</v>
      </c>
      <c r="G3680" t="s">
        <v>8218</v>
      </c>
      <c r="H3680" s="8">
        <v>66.129032258064512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t="s">
        <v>8321</v>
      </c>
      <c r="R3680" s="15" t="s">
        <v>8322</v>
      </c>
      <c r="S3680" s="15">
        <v>42155.531226851846</v>
      </c>
      <c r="T3680" s="16">
        <f t="shared" si="57"/>
        <v>42120.531226851846</v>
      </c>
    </row>
    <row r="3681" spans="1:20" ht="15" customHeight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9">
        <v>1.101</v>
      </c>
      <c r="G3681" t="s">
        <v>8218</v>
      </c>
      <c r="H3681" s="8">
        <v>73.400000000000006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t="s">
        <v>8321</v>
      </c>
      <c r="R3681" s="15" t="s">
        <v>8322</v>
      </c>
      <c r="S3681" s="15">
        <v>41821.207638888889</v>
      </c>
      <c r="T3681" s="16">
        <f t="shared" si="57"/>
        <v>41786.761354166665</v>
      </c>
    </row>
    <row r="3682" spans="1:20" ht="15" customHeight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9">
        <v>1.1276666666666666</v>
      </c>
      <c r="G3682" t="s">
        <v>8218</v>
      </c>
      <c r="H3682" s="8">
        <v>99.5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t="s">
        <v>8321</v>
      </c>
      <c r="R3682" s="15" t="s">
        <v>8322</v>
      </c>
      <c r="S3682" s="15">
        <v>42648.454097222217</v>
      </c>
      <c r="T3682" s="16">
        <f t="shared" si="57"/>
        <v>42627.454097222217</v>
      </c>
    </row>
    <row r="3683" spans="1:20" ht="15" customHeight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9">
        <v>1.119</v>
      </c>
      <c r="G3683" t="s">
        <v>8218</v>
      </c>
      <c r="H3683" s="8">
        <v>62.166666666666664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t="s">
        <v>8321</v>
      </c>
      <c r="R3683" s="15" t="s">
        <v>8322</v>
      </c>
      <c r="S3683" s="15">
        <v>42384.651504629626</v>
      </c>
      <c r="T3683" s="16">
        <f t="shared" si="57"/>
        <v>42374.651504629626</v>
      </c>
    </row>
    <row r="3684" spans="1:20" ht="15" customHeight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9">
        <v>1.3919999999999999</v>
      </c>
      <c r="G3684" t="s">
        <v>8218</v>
      </c>
      <c r="H3684" s="8">
        <v>62.328358208955223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t="s">
        <v>8321</v>
      </c>
      <c r="R3684" s="15" t="s">
        <v>8322</v>
      </c>
      <c r="S3684" s="15">
        <v>41806.290972222225</v>
      </c>
      <c r="T3684" s="16">
        <f t="shared" si="57"/>
        <v>41772.685393518521</v>
      </c>
    </row>
    <row r="3685" spans="1:20" ht="15" customHeight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9">
        <v>1.1085714285714285</v>
      </c>
      <c r="G3685" t="s">
        <v>8218</v>
      </c>
      <c r="H3685" s="8">
        <v>58.787878787878789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t="s">
        <v>8321</v>
      </c>
      <c r="R3685" s="15" t="s">
        <v>8322</v>
      </c>
      <c r="S3685" s="15">
        <v>42663.116851851853</v>
      </c>
      <c r="T3685" s="16">
        <f t="shared" si="57"/>
        <v>42633.116851851853</v>
      </c>
    </row>
    <row r="3686" spans="1:20" ht="15" customHeight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9">
        <v>1.3906666666666667</v>
      </c>
      <c r="G3686" t="s">
        <v>8218</v>
      </c>
      <c r="H3686" s="8">
        <v>45.347826086956523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t="s">
        <v>8321</v>
      </c>
      <c r="R3686" s="15" t="s">
        <v>8322</v>
      </c>
      <c r="S3686" s="15">
        <v>42249.180393518516</v>
      </c>
      <c r="T3686" s="16">
        <f t="shared" si="57"/>
        <v>42219.180393518516</v>
      </c>
    </row>
    <row r="3687" spans="1:20" ht="15" customHeight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9">
        <v>1.0569999999999999</v>
      </c>
      <c r="G3687" t="s">
        <v>8218</v>
      </c>
      <c r="H3687" s="8">
        <v>41.944444444444443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t="s">
        <v>8321</v>
      </c>
      <c r="R3687" s="15" t="s">
        <v>8322</v>
      </c>
      <c r="S3687" s="15">
        <v>41778.875</v>
      </c>
      <c r="T3687" s="16">
        <f t="shared" si="57"/>
        <v>41753.593275462961</v>
      </c>
    </row>
    <row r="3688" spans="1:20" ht="15" customHeight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9">
        <v>1.0142857142857142</v>
      </c>
      <c r="G3688" t="s">
        <v>8218</v>
      </c>
      <c r="H3688" s="8">
        <v>59.166666666666664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t="s">
        <v>8321</v>
      </c>
      <c r="R3688" s="15" t="s">
        <v>8322</v>
      </c>
      <c r="S3688" s="15">
        <v>42245.165972222225</v>
      </c>
      <c r="T3688" s="16">
        <f t="shared" si="57"/>
        <v>42230.662731481483</v>
      </c>
    </row>
    <row r="3689" spans="1:20" ht="15" customHeight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9">
        <v>1.0024500000000001</v>
      </c>
      <c r="G3689" t="s">
        <v>8218</v>
      </c>
      <c r="H3689" s="8">
        <v>200.49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t="s">
        <v>8321</v>
      </c>
      <c r="R3689" s="15" t="s">
        <v>8322</v>
      </c>
      <c r="S3689" s="15">
        <v>41817.218229166669</v>
      </c>
      <c r="T3689" s="16">
        <f t="shared" si="57"/>
        <v>41787.218229166669</v>
      </c>
    </row>
    <row r="3690" spans="1:20" ht="15" customHeight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9">
        <v>1.0916666666666666</v>
      </c>
      <c r="G3690" t="s">
        <v>8218</v>
      </c>
      <c r="H3690" s="8">
        <v>83.974358974358978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t="s">
        <v>8321</v>
      </c>
      <c r="R3690" s="15" t="s">
        <v>8322</v>
      </c>
      <c r="S3690" s="15">
        <v>41859.787083333329</v>
      </c>
      <c r="T3690" s="16">
        <f t="shared" si="57"/>
        <v>41829.787083333329</v>
      </c>
    </row>
    <row r="3691" spans="1:20" ht="15" customHeight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9">
        <v>1.1833333333333333</v>
      </c>
      <c r="G3691" t="s">
        <v>8218</v>
      </c>
      <c r="H3691" s="8">
        <v>57.258064516129032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t="s">
        <v>8321</v>
      </c>
      <c r="R3691" s="15" t="s">
        <v>8322</v>
      </c>
      <c r="S3691" s="15">
        <v>42176.934027777781</v>
      </c>
      <c r="T3691" s="16">
        <f t="shared" si="57"/>
        <v>42147.826840277776</v>
      </c>
    </row>
    <row r="3692" spans="1:20" ht="15" customHeight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9">
        <v>1.2</v>
      </c>
      <c r="G3692" t="s">
        <v>8218</v>
      </c>
      <c r="H3692" s="8">
        <v>58.064516129032256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t="s">
        <v>8321</v>
      </c>
      <c r="R3692" s="15" t="s">
        <v>8322</v>
      </c>
      <c r="S3692" s="15">
        <v>41970.639849537038</v>
      </c>
      <c r="T3692" s="16">
        <f t="shared" si="57"/>
        <v>41940.598182870373</v>
      </c>
    </row>
    <row r="3693" spans="1:20" ht="15" customHeight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9">
        <v>1.2796000000000001</v>
      </c>
      <c r="G3693" t="s">
        <v>8218</v>
      </c>
      <c r="H3693" s="8">
        <v>186.80291970802921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t="s">
        <v>8321</v>
      </c>
      <c r="R3693" s="15" t="s">
        <v>8322</v>
      </c>
      <c r="S3693" s="15">
        <v>42065.207638888889</v>
      </c>
      <c r="T3693" s="16">
        <f t="shared" si="57"/>
        <v>42020.700567129628</v>
      </c>
    </row>
    <row r="3694" spans="1:20" ht="15" customHeight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9">
        <v>1.26</v>
      </c>
      <c r="G3694" t="s">
        <v>8218</v>
      </c>
      <c r="H3694" s="8">
        <v>74.117647058823536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t="s">
        <v>8321</v>
      </c>
      <c r="R3694" s="15" t="s">
        <v>8322</v>
      </c>
      <c r="S3694" s="15">
        <v>41901</v>
      </c>
      <c r="T3694" s="16">
        <f t="shared" si="57"/>
        <v>41891.96503472222</v>
      </c>
    </row>
    <row r="3695" spans="1:20" ht="15" customHeight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9">
        <v>1.2912912912912913</v>
      </c>
      <c r="G3695" t="s">
        <v>8218</v>
      </c>
      <c r="H3695" s="8">
        <v>30.714285714285715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t="s">
        <v>8321</v>
      </c>
      <c r="R3695" s="15" t="s">
        <v>8322</v>
      </c>
      <c r="S3695" s="15">
        <v>42338.9375</v>
      </c>
      <c r="T3695" s="16">
        <f t="shared" si="57"/>
        <v>42309.191307870366</v>
      </c>
    </row>
    <row r="3696" spans="1:20" ht="15" customHeight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9">
        <v>1.0742857142857143</v>
      </c>
      <c r="G3696" t="s">
        <v>8218</v>
      </c>
      <c r="H3696" s="8">
        <v>62.666666666666664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t="s">
        <v>8321</v>
      </c>
      <c r="R3696" s="15" t="s">
        <v>8322</v>
      </c>
      <c r="S3696" s="15">
        <v>42527.083333333328</v>
      </c>
      <c r="T3696" s="16">
        <f t="shared" si="57"/>
        <v>42490.133877314816</v>
      </c>
    </row>
    <row r="3697" spans="1:20" ht="15" customHeight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9">
        <v>1.00125</v>
      </c>
      <c r="G3697" t="s">
        <v>8218</v>
      </c>
      <c r="H3697" s="8">
        <v>121.36363636363636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t="s">
        <v>8321</v>
      </c>
      <c r="R3697" s="15" t="s">
        <v>8322</v>
      </c>
      <c r="S3697" s="15">
        <v>42015.870486111111</v>
      </c>
      <c r="T3697" s="16">
        <f t="shared" si="57"/>
        <v>41995.870486111111</v>
      </c>
    </row>
    <row r="3698" spans="1:20" ht="15" customHeight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9">
        <v>1.55</v>
      </c>
      <c r="G3698" t="s">
        <v>8218</v>
      </c>
      <c r="H3698" s="8">
        <v>39.743589743589745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t="s">
        <v>8321</v>
      </c>
      <c r="R3698" s="15" t="s">
        <v>8322</v>
      </c>
      <c r="S3698" s="15">
        <v>42048.617083333331</v>
      </c>
      <c r="T3698" s="16">
        <f t="shared" si="57"/>
        <v>41988.617083333331</v>
      </c>
    </row>
    <row r="3699" spans="1:20" ht="15" customHeight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9">
        <v>1.08</v>
      </c>
      <c r="G3699" t="s">
        <v>8218</v>
      </c>
      <c r="H3699" s="8">
        <v>72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t="s">
        <v>8321</v>
      </c>
      <c r="R3699" s="15" t="s">
        <v>8322</v>
      </c>
      <c r="S3699" s="15">
        <v>42500.465833333335</v>
      </c>
      <c r="T3699" s="16">
        <f t="shared" si="57"/>
        <v>42479.465833333335</v>
      </c>
    </row>
    <row r="3700" spans="1:20" ht="15" customHeight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9">
        <v>1.1052</v>
      </c>
      <c r="G3700" t="s">
        <v>8218</v>
      </c>
      <c r="H3700" s="8">
        <v>40.632352941176471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t="s">
        <v>8321</v>
      </c>
      <c r="R3700" s="15" t="s">
        <v>8322</v>
      </c>
      <c r="S3700" s="15">
        <v>42431.806562500002</v>
      </c>
      <c r="T3700" s="16">
        <f t="shared" si="57"/>
        <v>42401.806562500002</v>
      </c>
    </row>
    <row r="3701" spans="1:20" ht="15" customHeight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9">
        <v>1.008</v>
      </c>
      <c r="G3701" t="s">
        <v>8218</v>
      </c>
      <c r="H3701" s="8">
        <v>63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t="s">
        <v>8321</v>
      </c>
      <c r="R3701" s="15" t="s">
        <v>8322</v>
      </c>
      <c r="S3701" s="15">
        <v>41927.602037037039</v>
      </c>
      <c r="T3701" s="16">
        <f t="shared" si="57"/>
        <v>41897.602037037039</v>
      </c>
    </row>
    <row r="3702" spans="1:20" ht="15" customHeight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9">
        <v>1.212</v>
      </c>
      <c r="G3702" t="s">
        <v>8218</v>
      </c>
      <c r="H3702" s="8">
        <v>33.666666666666664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t="s">
        <v>8321</v>
      </c>
      <c r="R3702" s="15" t="s">
        <v>8322</v>
      </c>
      <c r="S3702" s="15">
        <v>41912.666666666664</v>
      </c>
      <c r="T3702" s="16">
        <f t="shared" si="57"/>
        <v>41882.585648148146</v>
      </c>
    </row>
    <row r="3703" spans="1:20" ht="15" customHeight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9">
        <v>1.0033333333333334</v>
      </c>
      <c r="G3703" t="s">
        <v>8218</v>
      </c>
      <c r="H3703" s="8">
        <v>38.589743589743591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t="s">
        <v>8321</v>
      </c>
      <c r="R3703" s="15" t="s">
        <v>8322</v>
      </c>
      <c r="S3703" s="15">
        <v>42159.541585648149</v>
      </c>
      <c r="T3703" s="16">
        <f t="shared" si="57"/>
        <v>42129.541585648149</v>
      </c>
    </row>
    <row r="3704" spans="1:20" ht="15" customHeight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9">
        <v>1.0916666666666666</v>
      </c>
      <c r="G3704" t="s">
        <v>8218</v>
      </c>
      <c r="H3704" s="8">
        <v>155.95238095238096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t="s">
        <v>8321</v>
      </c>
      <c r="R3704" s="15" t="s">
        <v>8322</v>
      </c>
      <c r="S3704" s="15">
        <v>42561.957638888889</v>
      </c>
      <c r="T3704" s="16">
        <f t="shared" si="57"/>
        <v>42524.53800925926</v>
      </c>
    </row>
    <row r="3705" spans="1:20" ht="15" customHeight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9">
        <v>1.2342857142857142</v>
      </c>
      <c r="G3705" t="s">
        <v>8218</v>
      </c>
      <c r="H3705" s="8">
        <v>43.2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t="s">
        <v>8321</v>
      </c>
      <c r="R3705" s="15" t="s">
        <v>8322</v>
      </c>
      <c r="S3705" s="15">
        <v>42595.290972222225</v>
      </c>
      <c r="T3705" s="16">
        <f t="shared" si="57"/>
        <v>42556.504490740743</v>
      </c>
    </row>
    <row r="3706" spans="1:20" ht="15" customHeight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9">
        <v>1.3633666666666666</v>
      </c>
      <c r="G3706" t="s">
        <v>8218</v>
      </c>
      <c r="H3706" s="8">
        <v>15.148518518518518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t="s">
        <v>8321</v>
      </c>
      <c r="R3706" s="15" t="s">
        <v>8322</v>
      </c>
      <c r="S3706" s="15">
        <v>42521.689745370371</v>
      </c>
      <c r="T3706" s="16">
        <f t="shared" si="57"/>
        <v>42461.689745370371</v>
      </c>
    </row>
    <row r="3707" spans="1:20" ht="15" customHeight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9">
        <v>1.0346657233816767</v>
      </c>
      <c r="G3707" t="s">
        <v>8218</v>
      </c>
      <c r="H3707" s="8">
        <v>83.571428571428569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t="s">
        <v>8321</v>
      </c>
      <c r="R3707" s="15" t="s">
        <v>8322</v>
      </c>
      <c r="S3707" s="15">
        <v>41813.75</v>
      </c>
      <c r="T3707" s="16">
        <f t="shared" si="57"/>
        <v>41792.542986111112</v>
      </c>
    </row>
    <row r="3708" spans="1:20" ht="15" customHeight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9">
        <v>1.2133333333333334</v>
      </c>
      <c r="G3708" t="s">
        <v>8218</v>
      </c>
      <c r="H3708" s="8">
        <v>140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t="s">
        <v>8321</v>
      </c>
      <c r="R3708" s="15" t="s">
        <v>8322</v>
      </c>
      <c r="S3708" s="15">
        <v>41894.913761574076</v>
      </c>
      <c r="T3708" s="16">
        <f t="shared" si="57"/>
        <v>41879.913761574076</v>
      </c>
    </row>
    <row r="3709" spans="1:20" ht="15" customHeight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9">
        <v>1.86</v>
      </c>
      <c r="G3709" t="s">
        <v>8218</v>
      </c>
      <c r="H3709" s="8">
        <v>80.869565217391298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t="s">
        <v>8321</v>
      </c>
      <c r="R3709" s="15" t="s">
        <v>8322</v>
      </c>
      <c r="S3709" s="15">
        <v>42573.226388888885</v>
      </c>
      <c r="T3709" s="16">
        <f t="shared" si="57"/>
        <v>42552.048356481479</v>
      </c>
    </row>
    <row r="3710" spans="1:20" ht="15" customHeight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9">
        <v>3</v>
      </c>
      <c r="G3710" t="s">
        <v>8218</v>
      </c>
      <c r="H3710" s="8">
        <v>53.846153846153847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t="s">
        <v>8321</v>
      </c>
      <c r="R3710" s="15" t="s">
        <v>8322</v>
      </c>
      <c r="S3710" s="15">
        <v>41824.142199074071</v>
      </c>
      <c r="T3710" s="16">
        <f t="shared" si="57"/>
        <v>41810.142199074071</v>
      </c>
    </row>
    <row r="3711" spans="1:20" ht="15" customHeight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9">
        <v>1.0825</v>
      </c>
      <c r="G3711" t="s">
        <v>8218</v>
      </c>
      <c r="H3711" s="8">
        <v>30.928571428571427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t="s">
        <v>8321</v>
      </c>
      <c r="R3711" s="15" t="s">
        <v>8322</v>
      </c>
      <c r="S3711" s="15">
        <v>41815.707708333335</v>
      </c>
      <c r="T3711" s="16">
        <f t="shared" si="57"/>
        <v>41785.707708333335</v>
      </c>
    </row>
    <row r="3712" spans="1:20" ht="15" customHeight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9">
        <v>1.4115384615384616</v>
      </c>
      <c r="G3712" t="s">
        <v>8218</v>
      </c>
      <c r="H3712" s="8">
        <v>67.962962962962962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t="s">
        <v>8321</v>
      </c>
      <c r="R3712" s="15" t="s">
        <v>8322</v>
      </c>
      <c r="S3712" s="15">
        <v>42097.576249999998</v>
      </c>
      <c r="T3712" s="16">
        <f t="shared" si="57"/>
        <v>42072.576249999998</v>
      </c>
    </row>
    <row r="3713" spans="1:20" ht="15" customHeight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9">
        <v>1.1399999999999999</v>
      </c>
      <c r="G3713" t="s">
        <v>8218</v>
      </c>
      <c r="H3713" s="8">
        <v>27.142857142857142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t="s">
        <v>8321</v>
      </c>
      <c r="R3713" s="15" t="s">
        <v>8322</v>
      </c>
      <c r="S3713" s="15">
        <v>41805.666666666664</v>
      </c>
      <c r="T3713" s="16">
        <f t="shared" si="57"/>
        <v>41779.724224537036</v>
      </c>
    </row>
    <row r="3714" spans="1:20" ht="15" customHeight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9">
        <v>1.5373333333333334</v>
      </c>
      <c r="G3714" t="s">
        <v>8218</v>
      </c>
      <c r="H3714" s="8">
        <v>110.86538461538461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t="s">
        <v>8321</v>
      </c>
      <c r="R3714" s="15" t="s">
        <v>8322</v>
      </c>
      <c r="S3714" s="15">
        <v>42155.290972222225</v>
      </c>
      <c r="T3714" s="16">
        <f t="shared" si="57"/>
        <v>42134.172071759262</v>
      </c>
    </row>
    <row r="3715" spans="1:20" ht="15" customHeight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9">
        <v>1.0149999999999999</v>
      </c>
      <c r="G3715" t="s">
        <v>8218</v>
      </c>
      <c r="H3715" s="8">
        <v>106.84210526315789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t="s">
        <v>8321</v>
      </c>
      <c r="R3715" s="15" t="s">
        <v>8322</v>
      </c>
      <c r="S3715" s="15">
        <v>42525.738032407404</v>
      </c>
      <c r="T3715" s="16">
        <f t="shared" ref="T3715:T3778" si="58">(((L3715/60)/60)/24)+DATE(1970,1,1)</f>
        <v>42505.738032407404</v>
      </c>
    </row>
    <row r="3716" spans="1:20" ht="15" customHeight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9">
        <v>1.0235000000000001</v>
      </c>
      <c r="G3716" t="s">
        <v>8218</v>
      </c>
      <c r="H3716" s="8">
        <v>105.51546391752578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t="s">
        <v>8321</v>
      </c>
      <c r="R3716" s="15" t="s">
        <v>8322</v>
      </c>
      <c r="S3716" s="15">
        <v>42150.165972222225</v>
      </c>
      <c r="T3716" s="16">
        <f t="shared" si="58"/>
        <v>42118.556331018524</v>
      </c>
    </row>
    <row r="3717" spans="1:20" ht="15" customHeight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9">
        <v>1.0257142857142858</v>
      </c>
      <c r="G3717" t="s">
        <v>8218</v>
      </c>
      <c r="H3717" s="8">
        <v>132.96296296296296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t="s">
        <v>8321</v>
      </c>
      <c r="R3717" s="15" t="s">
        <v>8322</v>
      </c>
      <c r="S3717" s="15">
        <v>42094.536111111112</v>
      </c>
      <c r="T3717" s="16">
        <f t="shared" si="58"/>
        <v>42036.995590277773</v>
      </c>
    </row>
    <row r="3718" spans="1:20" ht="15" customHeight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9">
        <v>1.5575000000000001</v>
      </c>
      <c r="G3718" t="s">
        <v>8218</v>
      </c>
      <c r="H3718" s="8">
        <v>51.916666666666664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t="s">
        <v>8321</v>
      </c>
      <c r="R3718" s="15" t="s">
        <v>8322</v>
      </c>
      <c r="S3718" s="15">
        <v>42390.887835648144</v>
      </c>
      <c r="T3718" s="16">
        <f t="shared" si="58"/>
        <v>42360.887835648144</v>
      </c>
    </row>
    <row r="3719" spans="1:20" ht="15" customHeight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9">
        <v>1.0075000000000001</v>
      </c>
      <c r="G3719" t="s">
        <v>8218</v>
      </c>
      <c r="H3719" s="8">
        <v>310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t="s">
        <v>8321</v>
      </c>
      <c r="R3719" s="15" t="s">
        <v>8322</v>
      </c>
      <c r="S3719" s="15">
        <v>42133.866307870368</v>
      </c>
      <c r="T3719" s="16">
        <f t="shared" si="58"/>
        <v>42102.866307870368</v>
      </c>
    </row>
    <row r="3720" spans="1:20" ht="15" customHeight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9">
        <v>2.3940000000000001</v>
      </c>
      <c r="G3720" t="s">
        <v>8218</v>
      </c>
      <c r="H3720" s="8">
        <v>26.021739130434781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t="s">
        <v>8321</v>
      </c>
      <c r="R3720" s="15" t="s">
        <v>8322</v>
      </c>
      <c r="S3720" s="15">
        <v>42062.716145833328</v>
      </c>
      <c r="T3720" s="16">
        <f t="shared" si="58"/>
        <v>42032.716145833328</v>
      </c>
    </row>
    <row r="3721" spans="1:20" ht="15" customHeight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9">
        <v>2.1</v>
      </c>
      <c r="G3721" t="s">
        <v>8218</v>
      </c>
      <c r="H3721" s="8">
        <v>105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t="s">
        <v>8321</v>
      </c>
      <c r="R3721" s="15" t="s">
        <v>8322</v>
      </c>
      <c r="S3721" s="15">
        <v>42177.729930555557</v>
      </c>
      <c r="T3721" s="16">
        <f t="shared" si="58"/>
        <v>42147.729930555557</v>
      </c>
    </row>
    <row r="3722" spans="1:20" ht="15" customHeight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9">
        <v>1.0451515151515152</v>
      </c>
      <c r="G3722" t="s">
        <v>8218</v>
      </c>
      <c r="H3722" s="8">
        <v>86.224999999999994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t="s">
        <v>8321</v>
      </c>
      <c r="R3722" s="15" t="s">
        <v>8322</v>
      </c>
      <c r="S3722" s="15">
        <v>42187.993125000001</v>
      </c>
      <c r="T3722" s="16">
        <f t="shared" si="58"/>
        <v>42165.993125000001</v>
      </c>
    </row>
    <row r="3723" spans="1:20" ht="15" customHeight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9">
        <v>1.008</v>
      </c>
      <c r="G3723" t="s">
        <v>8218</v>
      </c>
      <c r="H3723" s="8">
        <v>114.54545454545455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t="s">
        <v>8321</v>
      </c>
      <c r="R3723" s="15" t="s">
        <v>8322</v>
      </c>
      <c r="S3723" s="15">
        <v>41948.977824074071</v>
      </c>
      <c r="T3723" s="16">
        <f t="shared" si="58"/>
        <v>41927.936157407406</v>
      </c>
    </row>
    <row r="3724" spans="1:20" ht="15" customHeight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9">
        <v>1.1120000000000001</v>
      </c>
      <c r="G3724" t="s">
        <v>8218</v>
      </c>
      <c r="H3724" s="8">
        <v>47.657142857142858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t="s">
        <v>8321</v>
      </c>
      <c r="R3724" s="15" t="s">
        <v>8322</v>
      </c>
      <c r="S3724" s="15">
        <v>42411.957638888889</v>
      </c>
      <c r="T3724" s="16">
        <f t="shared" si="58"/>
        <v>42381.671840277777</v>
      </c>
    </row>
    <row r="3725" spans="1:20" ht="15" customHeight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9">
        <v>1.0204444444444445</v>
      </c>
      <c r="G3725" t="s">
        <v>8218</v>
      </c>
      <c r="H3725" s="8">
        <v>72.888888888888886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t="s">
        <v>8321</v>
      </c>
      <c r="R3725" s="15" t="s">
        <v>8322</v>
      </c>
      <c r="S3725" s="15">
        <v>41973.794699074075</v>
      </c>
      <c r="T3725" s="16">
        <f t="shared" si="58"/>
        <v>41943.753032407411</v>
      </c>
    </row>
    <row r="3726" spans="1:20" ht="15" customHeight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9">
        <v>1.0254767441860466</v>
      </c>
      <c r="G3726" t="s">
        <v>8218</v>
      </c>
      <c r="H3726" s="8">
        <v>49.545505617977533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t="s">
        <v>8321</v>
      </c>
      <c r="R3726" s="15" t="s">
        <v>8322</v>
      </c>
      <c r="S3726" s="15">
        <v>42494.958333333328</v>
      </c>
      <c r="T3726" s="16">
        <f t="shared" si="58"/>
        <v>42465.491435185191</v>
      </c>
    </row>
    <row r="3727" spans="1:20" ht="15" customHeight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9">
        <v>1.27</v>
      </c>
      <c r="G3727" t="s">
        <v>8218</v>
      </c>
      <c r="H3727" s="8">
        <v>25.4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t="s">
        <v>8321</v>
      </c>
      <c r="R3727" s="15" t="s">
        <v>8322</v>
      </c>
      <c r="S3727" s="15">
        <v>42418.895833333328</v>
      </c>
      <c r="T3727" s="16">
        <f t="shared" si="58"/>
        <v>42401.945219907408</v>
      </c>
    </row>
    <row r="3728" spans="1:20" ht="15" customHeight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9">
        <v>3.3870588235294119</v>
      </c>
      <c r="G3728" t="s">
        <v>8218</v>
      </c>
      <c r="H3728" s="8">
        <v>62.586956521739133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t="s">
        <v>8321</v>
      </c>
      <c r="R3728" s="15" t="s">
        <v>8322</v>
      </c>
      <c r="S3728" s="15">
        <v>42489.875</v>
      </c>
      <c r="T3728" s="16">
        <f t="shared" si="58"/>
        <v>42462.140868055561</v>
      </c>
    </row>
    <row r="3729" spans="1:20" ht="15" customHeight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9">
        <v>1.0075000000000001</v>
      </c>
      <c r="G3729" t="s">
        <v>8218</v>
      </c>
      <c r="H3729" s="8">
        <v>61.060606060606062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t="s">
        <v>8321</v>
      </c>
      <c r="R3729" s="15" t="s">
        <v>8322</v>
      </c>
      <c r="S3729" s="15">
        <v>42663.204861111109</v>
      </c>
      <c r="T3729" s="16">
        <f t="shared" si="58"/>
        <v>42632.348310185189</v>
      </c>
    </row>
    <row r="3730" spans="1:20" ht="15" customHeight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9">
        <v>9.3100000000000002E-2</v>
      </c>
      <c r="G3730" t="s">
        <v>8220</v>
      </c>
      <c r="H3730" s="8">
        <v>60.064516129032256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t="s">
        <v>8321</v>
      </c>
      <c r="R3730" s="15" t="s">
        <v>8322</v>
      </c>
      <c r="S3730" s="15">
        <v>42235.171018518522</v>
      </c>
      <c r="T3730" s="16">
        <f t="shared" si="58"/>
        <v>42205.171018518522</v>
      </c>
    </row>
    <row r="3731" spans="1:20" ht="15" customHeight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9">
        <v>7.2400000000000006E-2</v>
      </c>
      <c r="G3731" t="s">
        <v>8220</v>
      </c>
      <c r="H3731" s="8">
        <v>72.400000000000006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t="s">
        <v>8321</v>
      </c>
      <c r="R3731" s="15" t="s">
        <v>8322</v>
      </c>
      <c r="S3731" s="15">
        <v>42086.16333333333</v>
      </c>
      <c r="T3731" s="16">
        <f t="shared" si="58"/>
        <v>42041.205000000002</v>
      </c>
    </row>
    <row r="3732" spans="1:20" ht="15" customHeight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9">
        <v>0.1</v>
      </c>
      <c r="G3732" t="s">
        <v>8220</v>
      </c>
      <c r="H3732" s="8">
        <v>100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t="s">
        <v>8321</v>
      </c>
      <c r="R3732" s="15" t="s">
        <v>8322</v>
      </c>
      <c r="S3732" s="15">
        <v>42233.677766203706</v>
      </c>
      <c r="T3732" s="16">
        <f t="shared" si="58"/>
        <v>42203.677766203706</v>
      </c>
    </row>
    <row r="3733" spans="1:20" ht="15" customHeight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9">
        <v>0.11272727272727273</v>
      </c>
      <c r="G3733" t="s">
        <v>8220</v>
      </c>
      <c r="H3733" s="8">
        <v>51.666666666666664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t="s">
        <v>8321</v>
      </c>
      <c r="R3733" s="15" t="s">
        <v>8322</v>
      </c>
      <c r="S3733" s="15">
        <v>42014.140972222223</v>
      </c>
      <c r="T3733" s="16">
        <f t="shared" si="58"/>
        <v>41983.752847222218</v>
      </c>
    </row>
    <row r="3734" spans="1:20" ht="15" customHeight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9">
        <v>0.15411764705882353</v>
      </c>
      <c r="G3734" t="s">
        <v>8220</v>
      </c>
      <c r="H3734" s="8">
        <v>32.75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t="s">
        <v>8321</v>
      </c>
      <c r="R3734" s="15" t="s">
        <v>8322</v>
      </c>
      <c r="S3734" s="15">
        <v>42028.5</v>
      </c>
      <c r="T3734" s="16">
        <f t="shared" si="58"/>
        <v>41968.677465277782</v>
      </c>
    </row>
    <row r="3735" spans="1:20" ht="15" customHeight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9">
        <v>0</v>
      </c>
      <c r="G3735" t="s">
        <v>8220</v>
      </c>
      <c r="H3735" s="8" t="e">
        <v>#DIV/0!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t="s">
        <v>8321</v>
      </c>
      <c r="R3735" s="15" t="s">
        <v>8322</v>
      </c>
      <c r="S3735" s="15">
        <v>42112.9375</v>
      </c>
      <c r="T3735" s="16">
        <f t="shared" si="58"/>
        <v>42103.024398148147</v>
      </c>
    </row>
    <row r="3736" spans="1:20" ht="15" customHeight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9">
        <v>0.28466666666666668</v>
      </c>
      <c r="G3736" t="s">
        <v>8220</v>
      </c>
      <c r="H3736" s="8">
        <v>61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t="s">
        <v>8321</v>
      </c>
      <c r="R3736" s="15" t="s">
        <v>8322</v>
      </c>
      <c r="S3736" s="15">
        <v>42149.901574074072</v>
      </c>
      <c r="T3736" s="16">
        <f t="shared" si="58"/>
        <v>42089.901574074072</v>
      </c>
    </row>
    <row r="3737" spans="1:20" ht="15" customHeight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9">
        <v>0.13333333333333333</v>
      </c>
      <c r="G3737" t="s">
        <v>8220</v>
      </c>
      <c r="H3737" s="8">
        <v>10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t="s">
        <v>8321</v>
      </c>
      <c r="R3737" s="15" t="s">
        <v>8322</v>
      </c>
      <c r="S3737" s="15">
        <v>42152.693159722221</v>
      </c>
      <c r="T3737" s="16">
        <f t="shared" si="58"/>
        <v>42122.693159722221</v>
      </c>
    </row>
    <row r="3738" spans="1:20" ht="15" customHeight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9">
        <v>6.6666666666666671E-3</v>
      </c>
      <c r="G3738" t="s">
        <v>8220</v>
      </c>
      <c r="H3738" s="8">
        <v>10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t="s">
        <v>8321</v>
      </c>
      <c r="R3738" s="15" t="s">
        <v>8322</v>
      </c>
      <c r="S3738" s="15">
        <v>42086.75</v>
      </c>
      <c r="T3738" s="16">
        <f t="shared" si="58"/>
        <v>42048.711724537032</v>
      </c>
    </row>
    <row r="3739" spans="1:20" ht="15" customHeight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9">
        <v>0.21428571428571427</v>
      </c>
      <c r="G3739" t="s">
        <v>8220</v>
      </c>
      <c r="H3739" s="8">
        <v>37.5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t="s">
        <v>8321</v>
      </c>
      <c r="R3739" s="15" t="s">
        <v>8322</v>
      </c>
      <c r="S3739" s="15">
        <v>42320.290972222225</v>
      </c>
      <c r="T3739" s="16">
        <f t="shared" si="58"/>
        <v>42297.691006944442</v>
      </c>
    </row>
    <row r="3740" spans="1:20" ht="15" customHeight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9">
        <v>0.18</v>
      </c>
      <c r="G3740" t="s">
        <v>8220</v>
      </c>
      <c r="H3740" s="8">
        <v>45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t="s">
        <v>8321</v>
      </c>
      <c r="R3740" s="15" t="s">
        <v>8322</v>
      </c>
      <c r="S3740" s="15">
        <v>41835.916666666664</v>
      </c>
      <c r="T3740" s="16">
        <f t="shared" si="58"/>
        <v>41813.938715277778</v>
      </c>
    </row>
    <row r="3741" spans="1:20" ht="15" customHeight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9">
        <v>0.20125000000000001</v>
      </c>
      <c r="G3741" t="s">
        <v>8220</v>
      </c>
      <c r="H3741" s="8">
        <v>100.625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t="s">
        <v>8321</v>
      </c>
      <c r="R3741" s="15" t="s">
        <v>8322</v>
      </c>
      <c r="S3741" s="15">
        <v>42568.449861111112</v>
      </c>
      <c r="T3741" s="16">
        <f t="shared" si="58"/>
        <v>42548.449861111112</v>
      </c>
    </row>
    <row r="3742" spans="1:20" ht="15" customHeight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9">
        <v>0.17899999999999999</v>
      </c>
      <c r="G3742" t="s">
        <v>8220</v>
      </c>
      <c r="H3742" s="8">
        <v>25.571428571428573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t="s">
        <v>8321</v>
      </c>
      <c r="R3742" s="15" t="s">
        <v>8322</v>
      </c>
      <c r="S3742" s="15">
        <v>41863.079143518517</v>
      </c>
      <c r="T3742" s="16">
        <f t="shared" si="58"/>
        <v>41833.089756944442</v>
      </c>
    </row>
    <row r="3743" spans="1:20" ht="15" customHeight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9">
        <v>0</v>
      </c>
      <c r="G3743" t="s">
        <v>8220</v>
      </c>
      <c r="H3743" s="8" t="e">
        <v>#DIV/0!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t="s">
        <v>8321</v>
      </c>
      <c r="R3743" s="15" t="s">
        <v>8322</v>
      </c>
      <c r="S3743" s="15">
        <v>42355.920717592591</v>
      </c>
      <c r="T3743" s="16">
        <f t="shared" si="58"/>
        <v>42325.920717592591</v>
      </c>
    </row>
    <row r="3744" spans="1:20" ht="15" customHeight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9">
        <v>0.02</v>
      </c>
      <c r="G3744" t="s">
        <v>8220</v>
      </c>
      <c r="H3744" s="8">
        <v>25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t="s">
        <v>8321</v>
      </c>
      <c r="R3744" s="15" t="s">
        <v>8322</v>
      </c>
      <c r="S3744" s="15">
        <v>41888.214629629627</v>
      </c>
      <c r="T3744" s="16">
        <f t="shared" si="58"/>
        <v>41858.214629629627</v>
      </c>
    </row>
    <row r="3745" spans="1:20" ht="15" customHeight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9">
        <v>0</v>
      </c>
      <c r="G3745" t="s">
        <v>8220</v>
      </c>
      <c r="H3745" s="8" t="e">
        <v>#DIV/0!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t="s">
        <v>8321</v>
      </c>
      <c r="R3745" s="15" t="s">
        <v>8322</v>
      </c>
      <c r="S3745" s="15">
        <v>41823.710231481484</v>
      </c>
      <c r="T3745" s="16">
        <f t="shared" si="58"/>
        <v>41793.710231481484</v>
      </c>
    </row>
    <row r="3746" spans="1:20" ht="15" customHeight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9">
        <v>0</v>
      </c>
      <c r="G3746" t="s">
        <v>8220</v>
      </c>
      <c r="H3746" s="8" t="e">
        <v>#DIV/0!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t="s">
        <v>8321</v>
      </c>
      <c r="R3746" s="15" t="s">
        <v>8322</v>
      </c>
      <c r="S3746" s="15">
        <v>41825.165972222225</v>
      </c>
      <c r="T3746" s="16">
        <f t="shared" si="58"/>
        <v>41793.814259259263</v>
      </c>
    </row>
    <row r="3747" spans="1:20" ht="15" customHeight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9">
        <v>0.1</v>
      </c>
      <c r="G3747" t="s">
        <v>8220</v>
      </c>
      <c r="H3747" s="8">
        <v>10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t="s">
        <v>8321</v>
      </c>
      <c r="R3747" s="15" t="s">
        <v>8322</v>
      </c>
      <c r="S3747" s="15">
        <v>41861.697939814818</v>
      </c>
      <c r="T3747" s="16">
        <f t="shared" si="58"/>
        <v>41831.697939814818</v>
      </c>
    </row>
    <row r="3748" spans="1:20" ht="15" customHeight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9">
        <v>2.3764705882352941E-2</v>
      </c>
      <c r="G3748" t="s">
        <v>8220</v>
      </c>
      <c r="H3748" s="8">
        <v>202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t="s">
        <v>8321</v>
      </c>
      <c r="R3748" s="15" t="s">
        <v>8322</v>
      </c>
      <c r="S3748" s="15">
        <v>42651.389340277776</v>
      </c>
      <c r="T3748" s="16">
        <f t="shared" si="58"/>
        <v>42621.389340277776</v>
      </c>
    </row>
    <row r="3749" spans="1:20" ht="15" customHeight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9">
        <v>0.01</v>
      </c>
      <c r="G3749" t="s">
        <v>8220</v>
      </c>
      <c r="H3749" s="8">
        <v>25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t="s">
        <v>8321</v>
      </c>
      <c r="R3749" s="15" t="s">
        <v>8322</v>
      </c>
      <c r="S3749" s="15">
        <v>42190.957638888889</v>
      </c>
      <c r="T3749" s="16">
        <f t="shared" si="58"/>
        <v>42164.299722222218</v>
      </c>
    </row>
    <row r="3750" spans="1:20" ht="15" customHeight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v>1.0351999999999999</v>
      </c>
      <c r="G3750" t="s">
        <v>8218</v>
      </c>
      <c r="H3750" s="8">
        <v>99.538461538461533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t="s">
        <v>8321</v>
      </c>
      <c r="R3750" s="15" t="s">
        <v>8363</v>
      </c>
      <c r="S3750" s="15">
        <v>42416.249305555553</v>
      </c>
      <c r="T3750" s="16">
        <f t="shared" si="58"/>
        <v>42395.706435185188</v>
      </c>
    </row>
    <row r="3751" spans="1:20" ht="15" customHeight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v>1.05</v>
      </c>
      <c r="G3751" t="s">
        <v>8218</v>
      </c>
      <c r="H3751" s="8">
        <v>75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t="s">
        <v>8321</v>
      </c>
      <c r="R3751" s="15" t="s">
        <v>8363</v>
      </c>
      <c r="S3751" s="15">
        <v>42489.165972222225</v>
      </c>
      <c r="T3751" s="16">
        <f t="shared" si="58"/>
        <v>42458.127175925925</v>
      </c>
    </row>
    <row r="3752" spans="1:20" ht="15" customHeight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v>1.0044999999999999</v>
      </c>
      <c r="G3752" t="s">
        <v>8218</v>
      </c>
      <c r="H3752" s="8">
        <v>215.25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t="s">
        <v>8321</v>
      </c>
      <c r="R3752" s="15" t="s">
        <v>8363</v>
      </c>
      <c r="S3752" s="15">
        <v>42045.332638888889</v>
      </c>
      <c r="T3752" s="16">
        <f t="shared" si="58"/>
        <v>42016.981574074074</v>
      </c>
    </row>
    <row r="3753" spans="1:20" ht="15" customHeight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v>1.3260000000000001</v>
      </c>
      <c r="G3753" t="s">
        <v>8218</v>
      </c>
      <c r="H3753" s="8">
        <v>120.54545454545455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t="s">
        <v>8321</v>
      </c>
      <c r="R3753" s="15" t="s">
        <v>8363</v>
      </c>
      <c r="S3753" s="15">
        <v>42462.993900462956</v>
      </c>
      <c r="T3753" s="16">
        <f t="shared" si="58"/>
        <v>42403.035567129627</v>
      </c>
    </row>
    <row r="3754" spans="1:20" ht="15" customHeight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9">
        <v>1.1299999999999999</v>
      </c>
      <c r="G3754" t="s">
        <v>8218</v>
      </c>
      <c r="H3754" s="8">
        <v>37.666666666666664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t="s">
        <v>8321</v>
      </c>
      <c r="R3754" s="15" t="s">
        <v>8363</v>
      </c>
      <c r="S3754" s="15">
        <v>42659.875</v>
      </c>
      <c r="T3754" s="16">
        <f t="shared" si="58"/>
        <v>42619.802488425921</v>
      </c>
    </row>
    <row r="3755" spans="1:20" ht="15" customHeight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v>1.0334000000000001</v>
      </c>
      <c r="G3755" t="s">
        <v>8218</v>
      </c>
      <c r="H3755" s="8">
        <v>172.23333333333332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t="s">
        <v>8321</v>
      </c>
      <c r="R3755" s="15" t="s">
        <v>8363</v>
      </c>
      <c r="S3755" s="15">
        <v>42158</v>
      </c>
      <c r="T3755" s="16">
        <f t="shared" si="58"/>
        <v>42128.824074074073</v>
      </c>
    </row>
    <row r="3756" spans="1:20" ht="15" customHeight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v>1.2</v>
      </c>
      <c r="G3756" t="s">
        <v>8218</v>
      </c>
      <c r="H3756" s="8">
        <v>111.11111111111111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t="s">
        <v>8321</v>
      </c>
      <c r="R3756" s="15" t="s">
        <v>8363</v>
      </c>
      <c r="S3756" s="15">
        <v>41846.207638888889</v>
      </c>
      <c r="T3756" s="16">
        <f t="shared" si="58"/>
        <v>41808.881215277775</v>
      </c>
    </row>
    <row r="3757" spans="1:20" ht="15" customHeight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9">
        <v>1.2963636363636364</v>
      </c>
      <c r="G3757" t="s">
        <v>8218</v>
      </c>
      <c r="H3757" s="8">
        <v>25.464285714285715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t="s">
        <v>8321</v>
      </c>
      <c r="R3757" s="15" t="s">
        <v>8363</v>
      </c>
      <c r="S3757" s="15">
        <v>42475.866979166662</v>
      </c>
      <c r="T3757" s="16">
        <f t="shared" si="58"/>
        <v>42445.866979166662</v>
      </c>
    </row>
    <row r="3758" spans="1:20" ht="15" customHeight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v>1.0111111111111111</v>
      </c>
      <c r="G3758" t="s">
        <v>8218</v>
      </c>
      <c r="H3758" s="8">
        <v>267.64705882352939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t="s">
        <v>8321</v>
      </c>
      <c r="R3758" s="15" t="s">
        <v>8363</v>
      </c>
      <c r="S3758" s="15">
        <v>41801.814791666664</v>
      </c>
      <c r="T3758" s="16">
        <f t="shared" si="58"/>
        <v>41771.814791666664</v>
      </c>
    </row>
    <row r="3759" spans="1:20" ht="15" customHeight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v>1.0851428571428572</v>
      </c>
      <c r="G3759" t="s">
        <v>8218</v>
      </c>
      <c r="H3759" s="8">
        <v>75.959999999999994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t="s">
        <v>8321</v>
      </c>
      <c r="R3759" s="15" t="s">
        <v>8363</v>
      </c>
      <c r="S3759" s="15">
        <v>41974.850868055553</v>
      </c>
      <c r="T3759" s="16">
        <f t="shared" si="58"/>
        <v>41954.850868055553</v>
      </c>
    </row>
    <row r="3760" spans="1:20" ht="15" customHeight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v>1.0233333333333334</v>
      </c>
      <c r="G3760" t="s">
        <v>8218</v>
      </c>
      <c r="H3760" s="8">
        <v>59.03846153846154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t="s">
        <v>8321</v>
      </c>
      <c r="R3760" s="15" t="s">
        <v>8363</v>
      </c>
      <c r="S3760" s="15">
        <v>41778.208333333336</v>
      </c>
      <c r="T3760" s="16">
        <f t="shared" si="58"/>
        <v>41747.471504629626</v>
      </c>
    </row>
    <row r="3761" spans="1:20" ht="15" customHeight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v>1.1024425000000002</v>
      </c>
      <c r="G3761" t="s">
        <v>8218</v>
      </c>
      <c r="H3761" s="8">
        <v>50.111022727272733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t="s">
        <v>8321</v>
      </c>
      <c r="R3761" s="15" t="s">
        <v>8363</v>
      </c>
      <c r="S3761" s="15">
        <v>42242.108252314814</v>
      </c>
      <c r="T3761" s="16">
        <f t="shared" si="58"/>
        <v>42182.108252314814</v>
      </c>
    </row>
    <row r="3762" spans="1:20" ht="15" customHeight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v>1.010154</v>
      </c>
      <c r="G3762" t="s">
        <v>8218</v>
      </c>
      <c r="H3762" s="8">
        <v>55.502967032967035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t="s">
        <v>8321</v>
      </c>
      <c r="R3762" s="15" t="s">
        <v>8363</v>
      </c>
      <c r="S3762" s="15">
        <v>41764.525300925925</v>
      </c>
      <c r="T3762" s="16">
        <f t="shared" si="58"/>
        <v>41739.525300925925</v>
      </c>
    </row>
    <row r="3763" spans="1:20" ht="15" customHeight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9">
        <v>1</v>
      </c>
      <c r="G3763" t="s">
        <v>8218</v>
      </c>
      <c r="H3763" s="8">
        <v>166.66666666666666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t="s">
        <v>8321</v>
      </c>
      <c r="R3763" s="15" t="s">
        <v>8363</v>
      </c>
      <c r="S3763" s="15">
        <v>42226.958333333328</v>
      </c>
      <c r="T3763" s="16">
        <f t="shared" si="58"/>
        <v>42173.466863425929</v>
      </c>
    </row>
    <row r="3764" spans="1:20" ht="15" customHeight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9">
        <v>1.0624</v>
      </c>
      <c r="G3764" t="s">
        <v>8218</v>
      </c>
      <c r="H3764" s="8">
        <v>47.428571428571431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t="s">
        <v>8321</v>
      </c>
      <c r="R3764" s="15" t="s">
        <v>8363</v>
      </c>
      <c r="S3764" s="15">
        <v>42218.813530092593</v>
      </c>
      <c r="T3764" s="16">
        <f t="shared" si="58"/>
        <v>42193.813530092593</v>
      </c>
    </row>
    <row r="3765" spans="1:20" ht="15" customHeight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v>1</v>
      </c>
      <c r="G3765" t="s">
        <v>8218</v>
      </c>
      <c r="H3765" s="8">
        <v>64.935064935064929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t="s">
        <v>8321</v>
      </c>
      <c r="R3765" s="15" t="s">
        <v>8363</v>
      </c>
      <c r="S3765" s="15">
        <v>42095.708634259259</v>
      </c>
      <c r="T3765" s="16">
        <f t="shared" si="58"/>
        <v>42065.750300925924</v>
      </c>
    </row>
    <row r="3766" spans="1:20" ht="15" customHeight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v>1</v>
      </c>
      <c r="G3766" t="s">
        <v>8218</v>
      </c>
      <c r="H3766" s="8">
        <v>55.555555555555557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t="s">
        <v>8321</v>
      </c>
      <c r="R3766" s="15" t="s">
        <v>8363</v>
      </c>
      <c r="S3766" s="15">
        <v>42519.024999999994</v>
      </c>
      <c r="T3766" s="16">
        <f t="shared" si="58"/>
        <v>42499.842962962968</v>
      </c>
    </row>
    <row r="3767" spans="1:20" ht="15" customHeight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v>1.1345714285714286</v>
      </c>
      <c r="G3767" t="s">
        <v>8218</v>
      </c>
      <c r="H3767" s="8">
        <v>74.224299065420567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t="s">
        <v>8321</v>
      </c>
      <c r="R3767" s="15" t="s">
        <v>8363</v>
      </c>
      <c r="S3767" s="15">
        <v>41850.776412037041</v>
      </c>
      <c r="T3767" s="16">
        <f t="shared" si="58"/>
        <v>41820.776412037041</v>
      </c>
    </row>
    <row r="3768" spans="1:20" ht="15" customHeight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v>1.0265010000000001</v>
      </c>
      <c r="G3768" t="s">
        <v>8218</v>
      </c>
      <c r="H3768" s="8">
        <v>106.9271875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t="s">
        <v>8321</v>
      </c>
      <c r="R3768" s="15" t="s">
        <v>8363</v>
      </c>
      <c r="S3768" s="15">
        <v>41823.167187500003</v>
      </c>
      <c r="T3768" s="16">
        <f t="shared" si="58"/>
        <v>41788.167187500003</v>
      </c>
    </row>
    <row r="3769" spans="1:20" ht="15" customHeight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v>1.1675</v>
      </c>
      <c r="G3769" t="s">
        <v>8218</v>
      </c>
      <c r="H3769" s="8">
        <v>41.696428571428569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t="s">
        <v>8321</v>
      </c>
      <c r="R3769" s="15" t="s">
        <v>8363</v>
      </c>
      <c r="S3769" s="15">
        <v>42064.207638888889</v>
      </c>
      <c r="T3769" s="16">
        <f t="shared" si="58"/>
        <v>42050.019641203704</v>
      </c>
    </row>
    <row r="3770" spans="1:20" ht="15" customHeight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v>1.0765274999999999</v>
      </c>
      <c r="G3770" t="s">
        <v>8218</v>
      </c>
      <c r="H3770" s="8">
        <v>74.243275862068955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t="s">
        <v>8321</v>
      </c>
      <c r="R3770" s="15" t="s">
        <v>8363</v>
      </c>
      <c r="S3770" s="15">
        <v>41802.727893518517</v>
      </c>
      <c r="T3770" s="16">
        <f t="shared" si="58"/>
        <v>41772.727893518517</v>
      </c>
    </row>
    <row r="3771" spans="1:20" ht="15" customHeight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v>1</v>
      </c>
      <c r="G3771" t="s">
        <v>8218</v>
      </c>
      <c r="H3771" s="8">
        <v>73.333333333333329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t="s">
        <v>8321</v>
      </c>
      <c r="R3771" s="15" t="s">
        <v>8363</v>
      </c>
      <c r="S3771" s="15">
        <v>42475.598136574074</v>
      </c>
      <c r="T3771" s="16">
        <f t="shared" si="58"/>
        <v>42445.598136574074</v>
      </c>
    </row>
    <row r="3772" spans="1:20" ht="15" customHeight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9">
        <v>1</v>
      </c>
      <c r="G3772" t="s">
        <v>8218</v>
      </c>
      <c r="H3772" s="8">
        <v>100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t="s">
        <v>8321</v>
      </c>
      <c r="R3772" s="15" t="s">
        <v>8363</v>
      </c>
      <c r="S3772" s="15">
        <v>42168.930671296301</v>
      </c>
      <c r="T3772" s="16">
        <f t="shared" si="58"/>
        <v>42138.930671296301</v>
      </c>
    </row>
    <row r="3773" spans="1:20" ht="15" customHeight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v>1.46</v>
      </c>
      <c r="G3773" t="s">
        <v>8218</v>
      </c>
      <c r="H3773" s="8">
        <v>38.421052631578945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t="s">
        <v>8321</v>
      </c>
      <c r="R3773" s="15" t="s">
        <v>8363</v>
      </c>
      <c r="S3773" s="15">
        <v>42508</v>
      </c>
      <c r="T3773" s="16">
        <f t="shared" si="58"/>
        <v>42493.857083333336</v>
      </c>
    </row>
    <row r="3774" spans="1:20" ht="15" customHeight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v>1.1020000000000001</v>
      </c>
      <c r="G3774" t="s">
        <v>8218</v>
      </c>
      <c r="H3774" s="8">
        <v>166.96969696969697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t="s">
        <v>8321</v>
      </c>
      <c r="R3774" s="15" t="s">
        <v>8363</v>
      </c>
      <c r="S3774" s="15">
        <v>42703.25</v>
      </c>
      <c r="T3774" s="16">
        <f t="shared" si="58"/>
        <v>42682.616967592592</v>
      </c>
    </row>
    <row r="3775" spans="1:20" ht="15" customHeight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v>1.0820000000000001</v>
      </c>
      <c r="G3775" t="s">
        <v>8218</v>
      </c>
      <c r="H3775" s="8">
        <v>94.912280701754383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t="s">
        <v>8321</v>
      </c>
      <c r="R3775" s="15" t="s">
        <v>8363</v>
      </c>
      <c r="S3775" s="15">
        <v>42689.088888888888</v>
      </c>
      <c r="T3775" s="16">
        <f t="shared" si="58"/>
        <v>42656.005173611105</v>
      </c>
    </row>
    <row r="3776" spans="1:20" ht="15" customHeight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v>1</v>
      </c>
      <c r="G3776" t="s">
        <v>8218</v>
      </c>
      <c r="H3776" s="8">
        <v>100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t="s">
        <v>8321</v>
      </c>
      <c r="R3776" s="15" t="s">
        <v>8363</v>
      </c>
      <c r="S3776" s="15">
        <v>42103.792303240742</v>
      </c>
      <c r="T3776" s="16">
        <f t="shared" si="58"/>
        <v>42087.792303240742</v>
      </c>
    </row>
    <row r="3777" spans="1:20" ht="15" customHeight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v>1.0024999999999999</v>
      </c>
      <c r="G3777" t="s">
        <v>8218</v>
      </c>
      <c r="H3777" s="8">
        <v>143.21428571428572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t="s">
        <v>8321</v>
      </c>
      <c r="R3777" s="15" t="s">
        <v>8363</v>
      </c>
      <c r="S3777" s="15">
        <v>42103.166666666672</v>
      </c>
      <c r="T3777" s="16">
        <f t="shared" si="58"/>
        <v>42075.942627314813</v>
      </c>
    </row>
    <row r="3778" spans="1:20" ht="15" customHeight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v>1.0671250000000001</v>
      </c>
      <c r="G3778" t="s">
        <v>8218</v>
      </c>
      <c r="H3778" s="8">
        <v>90.819148936170208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t="s">
        <v>8321</v>
      </c>
      <c r="R3778" s="15" t="s">
        <v>8363</v>
      </c>
      <c r="S3778" s="15">
        <v>41852.041666666664</v>
      </c>
      <c r="T3778" s="16">
        <f t="shared" si="58"/>
        <v>41814.367800925924</v>
      </c>
    </row>
    <row r="3779" spans="1:20" ht="15" customHeight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v>1.4319999999999999</v>
      </c>
      <c r="G3779" t="s">
        <v>8218</v>
      </c>
      <c r="H3779" s="8">
        <v>48.542372881355931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t="s">
        <v>8321</v>
      </c>
      <c r="R3779" s="15" t="s">
        <v>8363</v>
      </c>
      <c r="S3779" s="15">
        <v>41909.166666666664</v>
      </c>
      <c r="T3779" s="16">
        <f t="shared" ref="T3779:T3842" si="59">(((L3779/60)/60)/24)+DATE(1970,1,1)</f>
        <v>41887.111354166671</v>
      </c>
    </row>
    <row r="3780" spans="1:20" ht="15" customHeight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v>1.0504166666666668</v>
      </c>
      <c r="G3780" t="s">
        <v>8218</v>
      </c>
      <c r="H3780" s="8">
        <v>70.027777777777771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t="s">
        <v>8321</v>
      </c>
      <c r="R3780" s="15" t="s">
        <v>8363</v>
      </c>
      <c r="S3780" s="15">
        <v>42049.819212962961</v>
      </c>
      <c r="T3780" s="16">
        <f t="shared" si="59"/>
        <v>41989.819212962961</v>
      </c>
    </row>
    <row r="3781" spans="1:20" ht="15" customHeight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v>1.0398000000000001</v>
      </c>
      <c r="G3781" t="s">
        <v>8218</v>
      </c>
      <c r="H3781" s="8">
        <v>135.62608695652173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t="s">
        <v>8321</v>
      </c>
      <c r="R3781" s="15" t="s">
        <v>8363</v>
      </c>
      <c r="S3781" s="15">
        <v>42455.693750000006</v>
      </c>
      <c r="T3781" s="16">
        <f t="shared" si="59"/>
        <v>42425.735416666663</v>
      </c>
    </row>
    <row r="3782" spans="1:20" ht="15" customHeight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v>1.2</v>
      </c>
      <c r="G3782" t="s">
        <v>8218</v>
      </c>
      <c r="H3782" s="8">
        <v>100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t="s">
        <v>8321</v>
      </c>
      <c r="R3782" s="15" t="s">
        <v>8363</v>
      </c>
      <c r="S3782" s="15">
        <v>42198.837499999994</v>
      </c>
      <c r="T3782" s="16">
        <f t="shared" si="59"/>
        <v>42166.219733796301</v>
      </c>
    </row>
    <row r="3783" spans="1:20" ht="15" customHeight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v>1.0966666666666667</v>
      </c>
      <c r="G3783" t="s">
        <v>8218</v>
      </c>
      <c r="H3783" s="8">
        <v>94.90384615384616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t="s">
        <v>8321</v>
      </c>
      <c r="R3783" s="15" t="s">
        <v>8363</v>
      </c>
      <c r="S3783" s="15">
        <v>41890.882928240739</v>
      </c>
      <c r="T3783" s="16">
        <f t="shared" si="59"/>
        <v>41865.882928240739</v>
      </c>
    </row>
    <row r="3784" spans="1:20" ht="15" customHeight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9">
        <v>1.0175000000000001</v>
      </c>
      <c r="G3784" t="s">
        <v>8218</v>
      </c>
      <c r="H3784" s="8">
        <v>75.370370370370367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t="s">
        <v>8321</v>
      </c>
      <c r="R3784" s="15" t="s">
        <v>8363</v>
      </c>
      <c r="S3784" s="15">
        <v>42575.958333333328</v>
      </c>
      <c r="T3784" s="16">
        <f t="shared" si="59"/>
        <v>42546.862233796302</v>
      </c>
    </row>
    <row r="3785" spans="1:20" ht="15" customHeight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v>1.2891666666666666</v>
      </c>
      <c r="G3785" t="s">
        <v>8218</v>
      </c>
      <c r="H3785" s="8">
        <v>64.458333333333329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t="s">
        <v>8321</v>
      </c>
      <c r="R3785" s="15" t="s">
        <v>8363</v>
      </c>
      <c r="S3785" s="15">
        <v>42444.666666666672</v>
      </c>
      <c r="T3785" s="16">
        <f t="shared" si="59"/>
        <v>42420.140277777777</v>
      </c>
    </row>
    <row r="3786" spans="1:20" ht="15" customHeight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v>1.1499999999999999</v>
      </c>
      <c r="G3786" t="s">
        <v>8218</v>
      </c>
      <c r="H3786" s="8">
        <v>115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t="s">
        <v>8321</v>
      </c>
      <c r="R3786" s="15" t="s">
        <v>8363</v>
      </c>
      <c r="S3786" s="15">
        <v>42561.980694444443</v>
      </c>
      <c r="T3786" s="16">
        <f t="shared" si="59"/>
        <v>42531.980694444443</v>
      </c>
    </row>
    <row r="3787" spans="1:20" ht="15" customHeight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9">
        <v>1.5075000000000001</v>
      </c>
      <c r="G3787" t="s">
        <v>8218</v>
      </c>
      <c r="H3787" s="8">
        <v>100.5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t="s">
        <v>8321</v>
      </c>
      <c r="R3787" s="15" t="s">
        <v>8363</v>
      </c>
      <c r="S3787" s="15">
        <v>42584.418749999997</v>
      </c>
      <c r="T3787" s="16">
        <f t="shared" si="59"/>
        <v>42548.63853009259</v>
      </c>
    </row>
    <row r="3788" spans="1:20" ht="15" customHeight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v>1.1096666666666666</v>
      </c>
      <c r="G3788" t="s">
        <v>8218</v>
      </c>
      <c r="H3788" s="8">
        <v>93.774647887323937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t="s">
        <v>8321</v>
      </c>
      <c r="R3788" s="15" t="s">
        <v>8363</v>
      </c>
      <c r="S3788" s="15">
        <v>42517.037905092591</v>
      </c>
      <c r="T3788" s="16">
        <f t="shared" si="59"/>
        <v>42487.037905092591</v>
      </c>
    </row>
    <row r="3789" spans="1:20" ht="15" customHeight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v>1.0028571428571429</v>
      </c>
      <c r="G3789" t="s">
        <v>8218</v>
      </c>
      <c r="H3789" s="8">
        <v>35.1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t="s">
        <v>8321</v>
      </c>
      <c r="R3789" s="15" t="s">
        <v>8363</v>
      </c>
      <c r="S3789" s="15">
        <v>42196.165972222225</v>
      </c>
      <c r="T3789" s="16">
        <f t="shared" si="59"/>
        <v>42167.534791666665</v>
      </c>
    </row>
    <row r="3790" spans="1:20" ht="15" customHeight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v>6.6666666666666671E-3</v>
      </c>
      <c r="G3790" t="s">
        <v>8220</v>
      </c>
      <c r="H3790" s="8">
        <v>500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t="s">
        <v>8321</v>
      </c>
      <c r="R3790" s="15" t="s">
        <v>8363</v>
      </c>
      <c r="S3790" s="15">
        <v>42361.679166666669</v>
      </c>
      <c r="T3790" s="16">
        <f t="shared" si="59"/>
        <v>42333.695821759262</v>
      </c>
    </row>
    <row r="3791" spans="1:20" ht="15" customHeight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9">
        <v>3.267605633802817E-2</v>
      </c>
      <c r="G3791" t="s">
        <v>8220</v>
      </c>
      <c r="H3791" s="8">
        <v>29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t="s">
        <v>8321</v>
      </c>
      <c r="R3791" s="15" t="s">
        <v>8363</v>
      </c>
      <c r="S3791" s="15">
        <v>42170.798819444448</v>
      </c>
      <c r="T3791" s="16">
        <f t="shared" si="59"/>
        <v>42138.798819444448</v>
      </c>
    </row>
    <row r="3792" spans="1:20" ht="15" customHeight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v>0</v>
      </c>
      <c r="G3792" t="s">
        <v>8220</v>
      </c>
      <c r="H3792" s="8" t="e">
        <v>#DIV/0!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t="s">
        <v>8321</v>
      </c>
      <c r="R3792" s="15" t="s">
        <v>8363</v>
      </c>
      <c r="S3792" s="15">
        <v>42696.708599537036</v>
      </c>
      <c r="T3792" s="16">
        <f t="shared" si="59"/>
        <v>42666.666932870372</v>
      </c>
    </row>
    <row r="3793" spans="1:20" ht="15" customHeight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v>0</v>
      </c>
      <c r="G3793" t="s">
        <v>8220</v>
      </c>
      <c r="H3793" s="8" t="e">
        <v>#DIV/0!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t="s">
        <v>8321</v>
      </c>
      <c r="R3793" s="15" t="s">
        <v>8363</v>
      </c>
      <c r="S3793" s="15">
        <v>41826.692037037035</v>
      </c>
      <c r="T3793" s="16">
        <f t="shared" si="59"/>
        <v>41766.692037037035</v>
      </c>
    </row>
    <row r="3794" spans="1:20" ht="15" customHeight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v>2.8E-3</v>
      </c>
      <c r="G3794" t="s">
        <v>8220</v>
      </c>
      <c r="H3794" s="8">
        <v>17.5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t="s">
        <v>8321</v>
      </c>
      <c r="R3794" s="15" t="s">
        <v>8363</v>
      </c>
      <c r="S3794" s="15">
        <v>42200.447013888886</v>
      </c>
      <c r="T3794" s="16">
        <f t="shared" si="59"/>
        <v>42170.447013888886</v>
      </c>
    </row>
    <row r="3795" spans="1:20" ht="15" customHeight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v>0.59657142857142853</v>
      </c>
      <c r="G3795" t="s">
        <v>8220</v>
      </c>
      <c r="H3795" s="8">
        <v>174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t="s">
        <v>8321</v>
      </c>
      <c r="R3795" s="15" t="s">
        <v>8363</v>
      </c>
      <c r="S3795" s="15">
        <v>41989.938993055555</v>
      </c>
      <c r="T3795" s="16">
        <f t="shared" si="59"/>
        <v>41968.938993055555</v>
      </c>
    </row>
    <row r="3796" spans="1:20" ht="15" customHeight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9">
        <v>0.01</v>
      </c>
      <c r="G3796" t="s">
        <v>8220</v>
      </c>
      <c r="H3796" s="8">
        <v>50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t="s">
        <v>8321</v>
      </c>
      <c r="R3796" s="15" t="s">
        <v>8363</v>
      </c>
      <c r="S3796" s="15">
        <v>42162.58048611111</v>
      </c>
      <c r="T3796" s="16">
        <f t="shared" si="59"/>
        <v>42132.58048611111</v>
      </c>
    </row>
    <row r="3797" spans="1:20" ht="15" customHeight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9">
        <v>1.6666666666666666E-2</v>
      </c>
      <c r="G3797" t="s">
        <v>8220</v>
      </c>
      <c r="H3797" s="8">
        <v>5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t="s">
        <v>8321</v>
      </c>
      <c r="R3797" s="15" t="s">
        <v>8363</v>
      </c>
      <c r="S3797" s="15">
        <v>42244.9375</v>
      </c>
      <c r="T3797" s="16">
        <f t="shared" si="59"/>
        <v>42201.436226851853</v>
      </c>
    </row>
    <row r="3798" spans="1:20" ht="15" customHeight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v>4.4444444444444447E-5</v>
      </c>
      <c r="G3798" t="s">
        <v>8220</v>
      </c>
      <c r="H3798" s="8">
        <v>1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t="s">
        <v>8321</v>
      </c>
      <c r="R3798" s="15" t="s">
        <v>8363</v>
      </c>
      <c r="S3798" s="15">
        <v>42749.029583333337</v>
      </c>
      <c r="T3798" s="16">
        <f t="shared" si="59"/>
        <v>42689.029583333337</v>
      </c>
    </row>
    <row r="3799" spans="1:20" ht="15" customHeight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v>0.89666666666666661</v>
      </c>
      <c r="G3799" t="s">
        <v>8220</v>
      </c>
      <c r="H3799" s="8">
        <v>145.40540540540542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t="s">
        <v>8321</v>
      </c>
      <c r="R3799" s="15" t="s">
        <v>8363</v>
      </c>
      <c r="S3799" s="15">
        <v>42114.881539351853</v>
      </c>
      <c r="T3799" s="16">
        <f t="shared" si="59"/>
        <v>42084.881539351853</v>
      </c>
    </row>
    <row r="3800" spans="1:20" ht="15" customHeight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v>1.4642857142857143E-2</v>
      </c>
      <c r="G3800" t="s">
        <v>8220</v>
      </c>
      <c r="H3800" s="8">
        <v>205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t="s">
        <v>8321</v>
      </c>
      <c r="R3800" s="15" t="s">
        <v>8363</v>
      </c>
      <c r="S3800" s="15">
        <v>41861.722777777781</v>
      </c>
      <c r="T3800" s="16">
        <f t="shared" si="59"/>
        <v>41831.722777777781</v>
      </c>
    </row>
    <row r="3801" spans="1:20" ht="15" customHeight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v>4.02E-2</v>
      </c>
      <c r="G3801" t="s">
        <v>8220</v>
      </c>
      <c r="H3801" s="8">
        <v>100.5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t="s">
        <v>8321</v>
      </c>
      <c r="R3801" s="15" t="s">
        <v>8363</v>
      </c>
      <c r="S3801" s="15">
        <v>42440.93105324074</v>
      </c>
      <c r="T3801" s="16">
        <f t="shared" si="59"/>
        <v>42410.93105324074</v>
      </c>
    </row>
    <row r="3802" spans="1:20" ht="15" customHeight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v>4.0045454545454544E-2</v>
      </c>
      <c r="G3802" t="s">
        <v>8220</v>
      </c>
      <c r="H3802" s="8">
        <v>55.0625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t="s">
        <v>8321</v>
      </c>
      <c r="R3802" s="15" t="s">
        <v>8363</v>
      </c>
      <c r="S3802" s="15">
        <v>42015.207638888889</v>
      </c>
      <c r="T3802" s="16">
        <f t="shared" si="59"/>
        <v>41982.737071759257</v>
      </c>
    </row>
    <row r="3803" spans="1:20" ht="15" customHeight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v>8.5199999999999998E-2</v>
      </c>
      <c r="G3803" t="s">
        <v>8220</v>
      </c>
      <c r="H3803" s="8">
        <v>47.333333333333336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t="s">
        <v>8321</v>
      </c>
      <c r="R3803" s="15" t="s">
        <v>8363</v>
      </c>
      <c r="S3803" s="15">
        <v>42006.676111111112</v>
      </c>
      <c r="T3803" s="16">
        <f t="shared" si="59"/>
        <v>41975.676111111112</v>
      </c>
    </row>
    <row r="3804" spans="1:20" ht="15" customHeight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v>0</v>
      </c>
      <c r="G3804" t="s">
        <v>8220</v>
      </c>
      <c r="H3804" s="8" t="e">
        <v>#DIV/0!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t="s">
        <v>8321</v>
      </c>
      <c r="R3804" s="15" t="s">
        <v>8363</v>
      </c>
      <c r="S3804" s="15">
        <v>42299.126226851848</v>
      </c>
      <c r="T3804" s="16">
        <f t="shared" si="59"/>
        <v>42269.126226851848</v>
      </c>
    </row>
    <row r="3805" spans="1:20" ht="15" customHeight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v>0.19650000000000001</v>
      </c>
      <c r="G3805" t="s">
        <v>8220</v>
      </c>
      <c r="H3805" s="8">
        <v>58.95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t="s">
        <v>8321</v>
      </c>
      <c r="R3805" s="15" t="s">
        <v>8363</v>
      </c>
      <c r="S3805" s="15">
        <v>42433.971851851849</v>
      </c>
      <c r="T3805" s="16">
        <f t="shared" si="59"/>
        <v>42403.971851851849</v>
      </c>
    </row>
    <row r="3806" spans="1:20" ht="15" customHeight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v>0</v>
      </c>
      <c r="G3806" t="s">
        <v>8220</v>
      </c>
      <c r="H3806" s="8" t="e">
        <v>#DIV/0!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t="s">
        <v>8321</v>
      </c>
      <c r="R3806" s="15" t="s">
        <v>8363</v>
      </c>
      <c r="S3806" s="15">
        <v>42582.291666666672</v>
      </c>
      <c r="T3806" s="16">
        <f t="shared" si="59"/>
        <v>42527.00953703704</v>
      </c>
    </row>
    <row r="3807" spans="1:20" ht="15" customHeight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v>2.0000000000000002E-5</v>
      </c>
      <c r="G3807" t="s">
        <v>8220</v>
      </c>
      <c r="H3807" s="8">
        <v>1.5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t="s">
        <v>8321</v>
      </c>
      <c r="R3807" s="15" t="s">
        <v>8363</v>
      </c>
      <c r="S3807" s="15">
        <v>41909.887037037035</v>
      </c>
      <c r="T3807" s="16">
        <f t="shared" si="59"/>
        <v>41849.887037037035</v>
      </c>
    </row>
    <row r="3808" spans="1:20" ht="15" customHeight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v>6.6666666666666664E-4</v>
      </c>
      <c r="G3808" t="s">
        <v>8220</v>
      </c>
      <c r="H3808" s="8">
        <v>5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t="s">
        <v>8321</v>
      </c>
      <c r="R3808" s="15" t="s">
        <v>8363</v>
      </c>
      <c r="S3808" s="15">
        <v>41819.259039351848</v>
      </c>
      <c r="T3808" s="16">
        <f t="shared" si="59"/>
        <v>41799.259039351848</v>
      </c>
    </row>
    <row r="3809" spans="1:20" ht="15" customHeight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v>0.30333333333333334</v>
      </c>
      <c r="G3809" t="s">
        <v>8220</v>
      </c>
      <c r="H3809" s="8">
        <v>50.555555555555557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t="s">
        <v>8321</v>
      </c>
      <c r="R3809" s="15" t="s">
        <v>8363</v>
      </c>
      <c r="S3809" s="15">
        <v>42097.909016203703</v>
      </c>
      <c r="T3809" s="16">
        <f t="shared" si="59"/>
        <v>42090.909016203703</v>
      </c>
    </row>
    <row r="3810" spans="1:20" ht="15" customHeight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9">
        <v>1</v>
      </c>
      <c r="G3810" t="s">
        <v>8218</v>
      </c>
      <c r="H3810" s="8">
        <v>41.666666666666664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t="s">
        <v>8321</v>
      </c>
      <c r="R3810" s="15" t="s">
        <v>8322</v>
      </c>
      <c r="S3810" s="15">
        <v>42119.412256944444</v>
      </c>
      <c r="T3810" s="16">
        <f t="shared" si="59"/>
        <v>42059.453923611116</v>
      </c>
    </row>
    <row r="3811" spans="1:20" ht="15" customHeight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9">
        <v>1.0125</v>
      </c>
      <c r="G3811" t="s">
        <v>8218</v>
      </c>
      <c r="H3811" s="8">
        <v>53.289473684210527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t="s">
        <v>8321</v>
      </c>
      <c r="R3811" s="15" t="s">
        <v>8322</v>
      </c>
      <c r="S3811" s="15">
        <v>41850.958333333336</v>
      </c>
      <c r="T3811" s="16">
        <f t="shared" si="59"/>
        <v>41800.526701388888</v>
      </c>
    </row>
    <row r="3812" spans="1:20" ht="15" customHeight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9">
        <v>1.2173333333333334</v>
      </c>
      <c r="G3812" t="s">
        <v>8218</v>
      </c>
      <c r="H3812" s="8">
        <v>70.230769230769226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t="s">
        <v>8321</v>
      </c>
      <c r="R3812" s="15" t="s">
        <v>8322</v>
      </c>
      <c r="S3812" s="15">
        <v>42084.807384259257</v>
      </c>
      <c r="T3812" s="16">
        <f t="shared" si="59"/>
        <v>42054.849050925928</v>
      </c>
    </row>
    <row r="3813" spans="1:20" ht="15" customHeight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9">
        <v>3.3</v>
      </c>
      <c r="G3813" t="s">
        <v>8218</v>
      </c>
      <c r="H3813" s="8">
        <v>43.421052631578945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t="s">
        <v>8321</v>
      </c>
      <c r="R3813" s="15" t="s">
        <v>8322</v>
      </c>
      <c r="S3813" s="15">
        <v>42521.458333333328</v>
      </c>
      <c r="T3813" s="16">
        <f t="shared" si="59"/>
        <v>42487.62700231481</v>
      </c>
    </row>
    <row r="3814" spans="1:20" ht="15" customHeight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9">
        <v>1.0954999999999999</v>
      </c>
      <c r="G3814" t="s">
        <v>8218</v>
      </c>
      <c r="H3814" s="8">
        <v>199.18181818181819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t="s">
        <v>8321</v>
      </c>
      <c r="R3814" s="15" t="s">
        <v>8322</v>
      </c>
      <c r="S3814" s="15">
        <v>42156.165972222225</v>
      </c>
      <c r="T3814" s="16">
        <f t="shared" si="59"/>
        <v>42109.751250000001</v>
      </c>
    </row>
    <row r="3815" spans="1:20" ht="15" customHeight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9">
        <v>1.0095190476190474</v>
      </c>
      <c r="G3815" t="s">
        <v>8218</v>
      </c>
      <c r="H3815" s="8">
        <v>78.518148148148143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t="s">
        <v>8321</v>
      </c>
      <c r="R3815" s="15" t="s">
        <v>8322</v>
      </c>
      <c r="S3815" s="15">
        <v>42535.904861111107</v>
      </c>
      <c r="T3815" s="16">
        <f t="shared" si="59"/>
        <v>42497.275706018518</v>
      </c>
    </row>
    <row r="3816" spans="1:20" ht="15" customHeight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9">
        <v>1.4013333333333333</v>
      </c>
      <c r="G3816" t="s">
        <v>8218</v>
      </c>
      <c r="H3816" s="8">
        <v>61.823529411764703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t="s">
        <v>8321</v>
      </c>
      <c r="R3816" s="15" t="s">
        <v>8322</v>
      </c>
      <c r="S3816" s="15">
        <v>42095.165972222225</v>
      </c>
      <c r="T3816" s="16">
        <f t="shared" si="59"/>
        <v>42058.904074074075</v>
      </c>
    </row>
    <row r="3817" spans="1:20" ht="15" customHeight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9">
        <v>1.0000100000000001</v>
      </c>
      <c r="G3817" t="s">
        <v>8218</v>
      </c>
      <c r="H3817" s="8">
        <v>50.000500000000002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t="s">
        <v>8321</v>
      </c>
      <c r="R3817" s="15" t="s">
        <v>8322</v>
      </c>
      <c r="S3817" s="15">
        <v>42236.958333333328</v>
      </c>
      <c r="T3817" s="16">
        <f t="shared" si="59"/>
        <v>42207.259918981479</v>
      </c>
    </row>
    <row r="3818" spans="1:20" ht="15" customHeight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9">
        <v>1.19238</v>
      </c>
      <c r="G3818" t="s">
        <v>8218</v>
      </c>
      <c r="H3818" s="8">
        <v>48.339729729729726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t="s">
        <v>8321</v>
      </c>
      <c r="R3818" s="15" t="s">
        <v>8322</v>
      </c>
      <c r="S3818" s="15">
        <v>41837.690081018518</v>
      </c>
      <c r="T3818" s="16">
        <f t="shared" si="59"/>
        <v>41807.690081018518</v>
      </c>
    </row>
    <row r="3819" spans="1:20" ht="15" customHeight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9">
        <v>1.0725</v>
      </c>
      <c r="G3819" t="s">
        <v>8218</v>
      </c>
      <c r="H3819" s="8">
        <v>107.25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t="s">
        <v>8321</v>
      </c>
      <c r="R3819" s="15" t="s">
        <v>8322</v>
      </c>
      <c r="S3819" s="15">
        <v>42301.165972222225</v>
      </c>
      <c r="T3819" s="16">
        <f t="shared" si="59"/>
        <v>42284.69694444444</v>
      </c>
    </row>
    <row r="3820" spans="1:20" ht="15" customHeight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9">
        <v>2.2799999999999998</v>
      </c>
      <c r="G3820" t="s">
        <v>8218</v>
      </c>
      <c r="H3820" s="8">
        <v>57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t="s">
        <v>8321</v>
      </c>
      <c r="R3820" s="15" t="s">
        <v>8322</v>
      </c>
      <c r="S3820" s="15">
        <v>42075.800717592589</v>
      </c>
      <c r="T3820" s="16">
        <f t="shared" si="59"/>
        <v>42045.84238425926</v>
      </c>
    </row>
    <row r="3821" spans="1:20" ht="15" customHeight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9">
        <v>1.0640000000000001</v>
      </c>
      <c r="G3821" t="s">
        <v>8218</v>
      </c>
      <c r="H3821" s="8">
        <v>40.92307692307692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t="s">
        <v>8321</v>
      </c>
      <c r="R3821" s="15" t="s">
        <v>8322</v>
      </c>
      <c r="S3821" s="15">
        <v>42202.876388888893</v>
      </c>
      <c r="T3821" s="16">
        <f t="shared" si="59"/>
        <v>42184.209537037037</v>
      </c>
    </row>
    <row r="3822" spans="1:20" ht="15" customHeight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9">
        <v>1.4333333333333333</v>
      </c>
      <c r="G3822" t="s">
        <v>8218</v>
      </c>
      <c r="H3822" s="8">
        <v>21.5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t="s">
        <v>8321</v>
      </c>
      <c r="R3822" s="15" t="s">
        <v>8322</v>
      </c>
      <c r="S3822" s="15">
        <v>42190.651817129634</v>
      </c>
      <c r="T3822" s="16">
        <f t="shared" si="59"/>
        <v>42160.651817129634</v>
      </c>
    </row>
    <row r="3823" spans="1:20" ht="15" customHeight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9">
        <v>1.0454285714285714</v>
      </c>
      <c r="G3823" t="s">
        <v>8218</v>
      </c>
      <c r="H3823" s="8">
        <v>79.543478260869563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t="s">
        <v>8321</v>
      </c>
      <c r="R3823" s="15" t="s">
        <v>8322</v>
      </c>
      <c r="S3823" s="15">
        <v>42373.180636574078</v>
      </c>
      <c r="T3823" s="16">
        <f t="shared" si="59"/>
        <v>42341.180636574078</v>
      </c>
    </row>
    <row r="3824" spans="1:20" ht="15" customHeight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9">
        <v>1.1002000000000001</v>
      </c>
      <c r="G3824" t="s">
        <v>8218</v>
      </c>
      <c r="H3824" s="8">
        <v>72.381578947368425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t="s">
        <v>8321</v>
      </c>
      <c r="R3824" s="15" t="s">
        <v>8322</v>
      </c>
      <c r="S3824" s="15">
        <v>42388.957638888889</v>
      </c>
      <c r="T3824" s="16">
        <f t="shared" si="59"/>
        <v>42329.838159722218</v>
      </c>
    </row>
    <row r="3825" spans="1:20" ht="15" customHeight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9">
        <v>1.06</v>
      </c>
      <c r="G3825" t="s">
        <v>8218</v>
      </c>
      <c r="H3825" s="8">
        <v>64.634146341463421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t="s">
        <v>8321</v>
      </c>
      <c r="R3825" s="15" t="s">
        <v>8322</v>
      </c>
      <c r="S3825" s="15">
        <v>42205.165972222225</v>
      </c>
      <c r="T3825" s="16">
        <f t="shared" si="59"/>
        <v>42170.910231481481</v>
      </c>
    </row>
    <row r="3826" spans="1:20" ht="15" customHeight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9">
        <v>1.08</v>
      </c>
      <c r="G3826" t="s">
        <v>8218</v>
      </c>
      <c r="H3826" s="8">
        <v>38.571428571428569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t="s">
        <v>8321</v>
      </c>
      <c r="R3826" s="15" t="s">
        <v>8322</v>
      </c>
      <c r="S3826" s="15">
        <v>42583.570138888885</v>
      </c>
      <c r="T3826" s="16">
        <f t="shared" si="59"/>
        <v>42571.626192129625</v>
      </c>
    </row>
    <row r="3827" spans="1:20" ht="15" customHeight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9">
        <v>1.0542</v>
      </c>
      <c r="G3827" t="s">
        <v>8218</v>
      </c>
      <c r="H3827" s="8">
        <v>107.57142857142857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t="s">
        <v>8321</v>
      </c>
      <c r="R3827" s="15" t="s">
        <v>8322</v>
      </c>
      <c r="S3827" s="15">
        <v>42172.069606481484</v>
      </c>
      <c r="T3827" s="16">
        <f t="shared" si="59"/>
        <v>42151.069606481484</v>
      </c>
    </row>
    <row r="3828" spans="1:20" ht="15" customHeight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9">
        <v>1.1916666666666667</v>
      </c>
      <c r="G3828" t="s">
        <v>8218</v>
      </c>
      <c r="H3828" s="8">
        <v>27.5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t="s">
        <v>8321</v>
      </c>
      <c r="R3828" s="15" t="s">
        <v>8322</v>
      </c>
      <c r="S3828" s="15">
        <v>42131.423541666663</v>
      </c>
      <c r="T3828" s="16">
        <f t="shared" si="59"/>
        <v>42101.423541666663</v>
      </c>
    </row>
    <row r="3829" spans="1:20" ht="15" customHeight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9">
        <v>1.5266666666666666</v>
      </c>
      <c r="G3829" t="s">
        <v>8218</v>
      </c>
      <c r="H3829" s="8">
        <v>70.461538461538467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t="s">
        <v>8321</v>
      </c>
      <c r="R3829" s="15" t="s">
        <v>8322</v>
      </c>
      <c r="S3829" s="15">
        <v>42090</v>
      </c>
      <c r="T3829" s="16">
        <f t="shared" si="59"/>
        <v>42034.928252314814</v>
      </c>
    </row>
    <row r="3830" spans="1:20" ht="15" customHeight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9">
        <v>1</v>
      </c>
      <c r="G3830" t="s">
        <v>8218</v>
      </c>
      <c r="H3830" s="8">
        <v>178.57142857142858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t="s">
        <v>8321</v>
      </c>
      <c r="R3830" s="15" t="s">
        <v>8322</v>
      </c>
      <c r="S3830" s="15">
        <v>42004.569293981483</v>
      </c>
      <c r="T3830" s="16">
        <f t="shared" si="59"/>
        <v>41944.527627314819</v>
      </c>
    </row>
    <row r="3831" spans="1:20" ht="15" customHeight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9">
        <v>1.002</v>
      </c>
      <c r="G3831" t="s">
        <v>8218</v>
      </c>
      <c r="H3831" s="8">
        <v>62.625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t="s">
        <v>8321</v>
      </c>
      <c r="R3831" s="15" t="s">
        <v>8322</v>
      </c>
      <c r="S3831" s="15">
        <v>42613.865405092598</v>
      </c>
      <c r="T3831" s="16">
        <f t="shared" si="59"/>
        <v>42593.865405092598</v>
      </c>
    </row>
    <row r="3832" spans="1:20" ht="15" customHeight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9">
        <v>2.25</v>
      </c>
      <c r="G3832" t="s">
        <v>8218</v>
      </c>
      <c r="H3832" s="8">
        <v>75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t="s">
        <v>8321</v>
      </c>
      <c r="R3832" s="15" t="s">
        <v>8322</v>
      </c>
      <c r="S3832" s="15">
        <v>42517.740868055553</v>
      </c>
      <c r="T3832" s="16">
        <f t="shared" si="59"/>
        <v>42503.740868055553</v>
      </c>
    </row>
    <row r="3833" spans="1:20" ht="15" customHeight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9">
        <v>1.0602199999999999</v>
      </c>
      <c r="G3833" t="s">
        <v>8218</v>
      </c>
      <c r="H3833" s="8">
        <v>58.901111111111113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t="s">
        <v>8321</v>
      </c>
      <c r="R3833" s="15" t="s">
        <v>8322</v>
      </c>
      <c r="S3833" s="15">
        <v>41948.890567129631</v>
      </c>
      <c r="T3833" s="16">
        <f t="shared" si="59"/>
        <v>41927.848900462966</v>
      </c>
    </row>
    <row r="3834" spans="1:20" ht="15" customHeight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9">
        <v>1.0466666666666666</v>
      </c>
      <c r="G3834" t="s">
        <v>8218</v>
      </c>
      <c r="H3834" s="8">
        <v>139.55555555555554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t="s">
        <v>8321</v>
      </c>
      <c r="R3834" s="15" t="s">
        <v>8322</v>
      </c>
      <c r="S3834" s="15">
        <v>42420.114988425921</v>
      </c>
      <c r="T3834" s="16">
        <f t="shared" si="59"/>
        <v>42375.114988425921</v>
      </c>
    </row>
    <row r="3835" spans="1:20" ht="15" customHeight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9">
        <v>1.1666666666666667</v>
      </c>
      <c r="G3835" t="s">
        <v>8218</v>
      </c>
      <c r="H3835" s="8">
        <v>70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t="s">
        <v>8321</v>
      </c>
      <c r="R3835" s="15" t="s">
        <v>8322</v>
      </c>
      <c r="S3835" s="15">
        <v>41974.797916666663</v>
      </c>
      <c r="T3835" s="16">
        <f t="shared" si="59"/>
        <v>41963.872361111105</v>
      </c>
    </row>
    <row r="3836" spans="1:20" ht="15" customHeight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9">
        <v>1.0903333333333334</v>
      </c>
      <c r="G3836" t="s">
        <v>8218</v>
      </c>
      <c r="H3836" s="8">
        <v>57.385964912280699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t="s">
        <v>8321</v>
      </c>
      <c r="R3836" s="15" t="s">
        <v>8322</v>
      </c>
      <c r="S3836" s="15">
        <v>42173.445219907408</v>
      </c>
      <c r="T3836" s="16">
        <f t="shared" si="59"/>
        <v>42143.445219907408</v>
      </c>
    </row>
    <row r="3837" spans="1:20" ht="15" customHeight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9">
        <v>1.6</v>
      </c>
      <c r="G3837" t="s">
        <v>8218</v>
      </c>
      <c r="H3837" s="8">
        <v>40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t="s">
        <v>8321</v>
      </c>
      <c r="R3837" s="15" t="s">
        <v>8322</v>
      </c>
      <c r="S3837" s="15">
        <v>42481.94222222222</v>
      </c>
      <c r="T3837" s="16">
        <f t="shared" si="59"/>
        <v>42460.94222222222</v>
      </c>
    </row>
    <row r="3838" spans="1:20" ht="15" customHeight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9">
        <v>1.125</v>
      </c>
      <c r="G3838" t="s">
        <v>8218</v>
      </c>
      <c r="H3838" s="8">
        <v>64.285714285714292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t="s">
        <v>8321</v>
      </c>
      <c r="R3838" s="15" t="s">
        <v>8322</v>
      </c>
      <c r="S3838" s="15">
        <v>42585.172916666663</v>
      </c>
      <c r="T3838" s="16">
        <f t="shared" si="59"/>
        <v>42553.926527777774</v>
      </c>
    </row>
    <row r="3839" spans="1:20" ht="15" customHeight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9">
        <v>1.0209999999999999</v>
      </c>
      <c r="G3839" t="s">
        <v>8218</v>
      </c>
      <c r="H3839" s="8">
        <v>120.11764705882354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t="s">
        <v>8321</v>
      </c>
      <c r="R3839" s="15" t="s">
        <v>8322</v>
      </c>
      <c r="S3839" s="15">
        <v>42188.765717592592</v>
      </c>
      <c r="T3839" s="16">
        <f t="shared" si="59"/>
        <v>42152.765717592592</v>
      </c>
    </row>
    <row r="3840" spans="1:20" ht="15" customHeight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9">
        <v>1.00824</v>
      </c>
      <c r="G3840" t="s">
        <v>8218</v>
      </c>
      <c r="H3840" s="8">
        <v>1008.24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t="s">
        <v>8321</v>
      </c>
      <c r="R3840" s="15" t="s">
        <v>8322</v>
      </c>
      <c r="S3840" s="15">
        <v>42146.710752314815</v>
      </c>
      <c r="T3840" s="16">
        <f t="shared" si="59"/>
        <v>42116.710752314815</v>
      </c>
    </row>
    <row r="3841" spans="1:20" ht="15" customHeight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9">
        <v>1.0125</v>
      </c>
      <c r="G3841" t="s">
        <v>8218</v>
      </c>
      <c r="H3841" s="8">
        <v>63.28125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t="s">
        <v>8321</v>
      </c>
      <c r="R3841" s="15" t="s">
        <v>8322</v>
      </c>
      <c r="S3841" s="15">
        <v>42215.142638888887</v>
      </c>
      <c r="T3841" s="16">
        <f t="shared" si="59"/>
        <v>42155.142638888887</v>
      </c>
    </row>
    <row r="3842" spans="1:20" ht="15" customHeight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9">
        <v>65</v>
      </c>
      <c r="G3842" t="s">
        <v>8218</v>
      </c>
      <c r="H3842" s="8">
        <v>21.666666666666668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t="s">
        <v>8321</v>
      </c>
      <c r="R3842" s="15" t="s">
        <v>8322</v>
      </c>
      <c r="S3842" s="15">
        <v>42457.660057870366</v>
      </c>
      <c r="T3842" s="16">
        <f t="shared" si="59"/>
        <v>42432.701724537037</v>
      </c>
    </row>
    <row r="3843" spans="1:20" ht="15" customHeight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9">
        <v>8.72E-2</v>
      </c>
      <c r="G3843" t="s">
        <v>8220</v>
      </c>
      <c r="H3843" s="8">
        <v>25.647058823529413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t="s">
        <v>8321</v>
      </c>
      <c r="R3843" s="15" t="s">
        <v>8322</v>
      </c>
      <c r="S3843" s="15">
        <v>41840.785729166666</v>
      </c>
      <c r="T3843" s="16">
        <f t="shared" ref="T3843:T3906" si="60">(((L3843/60)/60)/24)+DATE(1970,1,1)</f>
        <v>41780.785729166666</v>
      </c>
    </row>
    <row r="3844" spans="1:20" ht="15" customHeight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9">
        <v>0.21940000000000001</v>
      </c>
      <c r="G3844" t="s">
        <v>8220</v>
      </c>
      <c r="H3844" s="8">
        <v>47.695652173913047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t="s">
        <v>8321</v>
      </c>
      <c r="R3844" s="15" t="s">
        <v>8322</v>
      </c>
      <c r="S3844" s="15">
        <v>41770.493657407409</v>
      </c>
      <c r="T3844" s="16">
        <f t="shared" si="60"/>
        <v>41740.493657407409</v>
      </c>
    </row>
    <row r="3845" spans="1:20" ht="15" customHeight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9">
        <v>0.21299999999999999</v>
      </c>
      <c r="G3845" t="s">
        <v>8220</v>
      </c>
      <c r="H3845" s="8">
        <v>56.05263157894737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t="s">
        <v>8321</v>
      </c>
      <c r="R3845" s="15" t="s">
        <v>8322</v>
      </c>
      <c r="S3845" s="15">
        <v>41791.072500000002</v>
      </c>
      <c r="T3845" s="16">
        <f t="shared" si="60"/>
        <v>41766.072500000002</v>
      </c>
    </row>
    <row r="3846" spans="1:20" ht="15" customHeight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9">
        <v>0.41489795918367345</v>
      </c>
      <c r="G3846" t="s">
        <v>8220</v>
      </c>
      <c r="H3846" s="8">
        <v>81.319999999999993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t="s">
        <v>8321</v>
      </c>
      <c r="R3846" s="15" t="s">
        <v>8322</v>
      </c>
      <c r="S3846" s="15">
        <v>41793.290972222225</v>
      </c>
      <c r="T3846" s="16">
        <f t="shared" si="60"/>
        <v>41766.617291666669</v>
      </c>
    </row>
    <row r="3847" spans="1:20" ht="15" customHeight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9">
        <v>2.1049999999999999E-2</v>
      </c>
      <c r="G3847" t="s">
        <v>8220</v>
      </c>
      <c r="H3847" s="8">
        <v>70.166666666666671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t="s">
        <v>8321</v>
      </c>
      <c r="R3847" s="15" t="s">
        <v>8322</v>
      </c>
      <c r="S3847" s="15">
        <v>42278.627013888887</v>
      </c>
      <c r="T3847" s="16">
        <f t="shared" si="60"/>
        <v>42248.627013888887</v>
      </c>
    </row>
    <row r="3848" spans="1:20" ht="15" customHeight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9">
        <v>2.7E-2</v>
      </c>
      <c r="G3848" t="s">
        <v>8220</v>
      </c>
      <c r="H3848" s="8">
        <v>23.625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t="s">
        <v>8321</v>
      </c>
      <c r="R3848" s="15" t="s">
        <v>8322</v>
      </c>
      <c r="S3848" s="15">
        <v>41916.290972222225</v>
      </c>
      <c r="T3848" s="16">
        <f t="shared" si="60"/>
        <v>41885.221550925926</v>
      </c>
    </row>
    <row r="3849" spans="1:20" ht="15" customHeight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9">
        <v>0.16161904761904761</v>
      </c>
      <c r="G3849" t="s">
        <v>8220</v>
      </c>
      <c r="H3849" s="8">
        <v>188.55555555555554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t="s">
        <v>8321</v>
      </c>
      <c r="R3849" s="15" t="s">
        <v>8322</v>
      </c>
      <c r="S3849" s="15">
        <v>42204.224432870367</v>
      </c>
      <c r="T3849" s="16">
        <f t="shared" si="60"/>
        <v>42159.224432870367</v>
      </c>
    </row>
    <row r="3850" spans="1:20" ht="15" customHeight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9">
        <v>0.16376923076923078</v>
      </c>
      <c r="G3850" t="s">
        <v>8220</v>
      </c>
      <c r="H3850" s="8">
        <v>49.511627906976742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t="s">
        <v>8321</v>
      </c>
      <c r="R3850" s="15" t="s">
        <v>8322</v>
      </c>
      <c r="S3850" s="15">
        <v>42295.817002314812</v>
      </c>
      <c r="T3850" s="16">
        <f t="shared" si="60"/>
        <v>42265.817002314812</v>
      </c>
    </row>
    <row r="3851" spans="1:20" ht="15" customHeight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9">
        <v>7.0433333333333334E-2</v>
      </c>
      <c r="G3851" t="s">
        <v>8220</v>
      </c>
      <c r="H3851" s="8">
        <v>75.464285714285708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t="s">
        <v>8321</v>
      </c>
      <c r="R3851" s="15" t="s">
        <v>8322</v>
      </c>
      <c r="S3851" s="15">
        <v>42166.767175925925</v>
      </c>
      <c r="T3851" s="16">
        <f t="shared" si="60"/>
        <v>42136.767175925925</v>
      </c>
    </row>
    <row r="3852" spans="1:20" ht="15" customHeight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9">
        <v>3.7999999999999999E-2</v>
      </c>
      <c r="G3852" t="s">
        <v>8220</v>
      </c>
      <c r="H3852" s="8">
        <v>9.5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t="s">
        <v>8321</v>
      </c>
      <c r="R3852" s="15" t="s">
        <v>8322</v>
      </c>
      <c r="S3852" s="15">
        <v>42005.124340277776</v>
      </c>
      <c r="T3852" s="16">
        <f t="shared" si="60"/>
        <v>41975.124340277776</v>
      </c>
    </row>
    <row r="3853" spans="1:20" ht="15" customHeight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9">
        <v>0.34079999999999999</v>
      </c>
      <c r="G3853" t="s">
        <v>8220</v>
      </c>
      <c r="H3853" s="8">
        <v>35.5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t="s">
        <v>8321</v>
      </c>
      <c r="R3853" s="15" t="s">
        <v>8322</v>
      </c>
      <c r="S3853" s="15">
        <v>42202.439571759256</v>
      </c>
      <c r="T3853" s="16">
        <f t="shared" si="60"/>
        <v>42172.439571759256</v>
      </c>
    </row>
    <row r="3854" spans="1:20" ht="15" customHeight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9">
        <v>2E-3</v>
      </c>
      <c r="G3854" t="s">
        <v>8220</v>
      </c>
      <c r="H3854" s="8">
        <v>10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t="s">
        <v>8321</v>
      </c>
      <c r="R3854" s="15" t="s">
        <v>8322</v>
      </c>
      <c r="S3854" s="15">
        <v>42090.149027777778</v>
      </c>
      <c r="T3854" s="16">
        <f t="shared" si="60"/>
        <v>42065.190694444449</v>
      </c>
    </row>
    <row r="3855" spans="1:20" ht="15" customHeight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9">
        <v>2.5999999999999998E-4</v>
      </c>
      <c r="G3855" t="s">
        <v>8220</v>
      </c>
      <c r="H3855" s="8">
        <v>13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t="s">
        <v>8321</v>
      </c>
      <c r="R3855" s="15" t="s">
        <v>8322</v>
      </c>
      <c r="S3855" s="15">
        <v>41883.84002314815</v>
      </c>
      <c r="T3855" s="16">
        <f t="shared" si="60"/>
        <v>41848.84002314815</v>
      </c>
    </row>
    <row r="3856" spans="1:20" ht="15" customHeight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9">
        <v>0.16254545454545455</v>
      </c>
      <c r="G3856" t="s">
        <v>8220</v>
      </c>
      <c r="H3856" s="8">
        <v>89.4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t="s">
        <v>8321</v>
      </c>
      <c r="R3856" s="15" t="s">
        <v>8322</v>
      </c>
      <c r="S3856" s="15">
        <v>42133.884930555556</v>
      </c>
      <c r="T3856" s="16">
        <f t="shared" si="60"/>
        <v>42103.884930555556</v>
      </c>
    </row>
    <row r="3857" spans="1:20" ht="15" customHeight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9">
        <v>2.5000000000000001E-2</v>
      </c>
      <c r="G3857" t="s">
        <v>8220</v>
      </c>
      <c r="H3857" s="8">
        <v>25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t="s">
        <v>8321</v>
      </c>
      <c r="R3857" s="15" t="s">
        <v>8322</v>
      </c>
      <c r="S3857" s="15">
        <v>42089.929062499999</v>
      </c>
      <c r="T3857" s="16">
        <f t="shared" si="60"/>
        <v>42059.970729166671</v>
      </c>
    </row>
    <row r="3858" spans="1:20" ht="15" customHeight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9">
        <v>2.0000000000000001E-4</v>
      </c>
      <c r="G3858" t="s">
        <v>8220</v>
      </c>
      <c r="H3858" s="8">
        <v>1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t="s">
        <v>8321</v>
      </c>
      <c r="R3858" s="15" t="s">
        <v>8322</v>
      </c>
      <c r="S3858" s="15">
        <v>42071.701423611114</v>
      </c>
      <c r="T3858" s="16">
        <f t="shared" si="60"/>
        <v>42041.743090277778</v>
      </c>
    </row>
    <row r="3859" spans="1:20" ht="15" customHeight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9">
        <v>5.1999999999999998E-2</v>
      </c>
      <c r="G3859" t="s">
        <v>8220</v>
      </c>
      <c r="H3859" s="8">
        <v>65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t="s">
        <v>8321</v>
      </c>
      <c r="R3859" s="15" t="s">
        <v>8322</v>
      </c>
      <c r="S3859" s="15">
        <v>41852.716666666667</v>
      </c>
      <c r="T3859" s="16">
        <f t="shared" si="60"/>
        <v>41829.73715277778</v>
      </c>
    </row>
    <row r="3860" spans="1:20" ht="15" customHeight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9">
        <v>0.02</v>
      </c>
      <c r="G3860" t="s">
        <v>8220</v>
      </c>
      <c r="H3860" s="8">
        <v>10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t="s">
        <v>8321</v>
      </c>
      <c r="R3860" s="15" t="s">
        <v>8322</v>
      </c>
      <c r="S3860" s="15">
        <v>42146.875</v>
      </c>
      <c r="T3860" s="16">
        <f t="shared" si="60"/>
        <v>42128.431064814817</v>
      </c>
    </row>
    <row r="3861" spans="1:20" ht="15" customHeight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9">
        <v>4.0000000000000002E-4</v>
      </c>
      <c r="G3861" t="s">
        <v>8220</v>
      </c>
      <c r="H3861" s="8">
        <v>1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t="s">
        <v>8321</v>
      </c>
      <c r="R3861" s="15" t="s">
        <v>8322</v>
      </c>
      <c r="S3861" s="15">
        <v>41815.875</v>
      </c>
      <c r="T3861" s="16">
        <f t="shared" si="60"/>
        <v>41789.893599537041</v>
      </c>
    </row>
    <row r="3862" spans="1:20" ht="15" customHeight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9">
        <v>0.17666666666666667</v>
      </c>
      <c r="G3862" t="s">
        <v>8220</v>
      </c>
      <c r="H3862" s="8">
        <v>81.538461538461533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t="s">
        <v>8321</v>
      </c>
      <c r="R3862" s="15" t="s">
        <v>8322</v>
      </c>
      <c r="S3862" s="15">
        <v>41863.660995370366</v>
      </c>
      <c r="T3862" s="16">
        <f t="shared" si="60"/>
        <v>41833.660995370366</v>
      </c>
    </row>
    <row r="3863" spans="1:20" ht="15" customHeight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9">
        <v>0.05</v>
      </c>
      <c r="G3863" t="s">
        <v>8220</v>
      </c>
      <c r="H3863" s="8">
        <v>100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t="s">
        <v>8321</v>
      </c>
      <c r="R3863" s="15" t="s">
        <v>8322</v>
      </c>
      <c r="S3863" s="15">
        <v>41955.907638888893</v>
      </c>
      <c r="T3863" s="16">
        <f t="shared" si="60"/>
        <v>41914.590011574073</v>
      </c>
    </row>
    <row r="3864" spans="1:20" ht="15" customHeight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9">
        <v>1.3333333333333334E-4</v>
      </c>
      <c r="G3864" t="s">
        <v>8220</v>
      </c>
      <c r="H3864" s="8">
        <v>1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t="s">
        <v>8321</v>
      </c>
      <c r="R3864" s="15" t="s">
        <v>8322</v>
      </c>
      <c r="S3864" s="15">
        <v>42625.707638888889</v>
      </c>
      <c r="T3864" s="16">
        <f t="shared" si="60"/>
        <v>42611.261064814811</v>
      </c>
    </row>
    <row r="3865" spans="1:20" ht="15" customHeight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9">
        <v>0</v>
      </c>
      <c r="G3865" t="s">
        <v>8220</v>
      </c>
      <c r="H3865" s="8" t="e">
        <v>#DIV/0!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t="s">
        <v>8321</v>
      </c>
      <c r="R3865" s="15" t="s">
        <v>8322</v>
      </c>
      <c r="S3865" s="15">
        <v>42313.674826388888</v>
      </c>
      <c r="T3865" s="16">
        <f t="shared" si="60"/>
        <v>42253.633159722223</v>
      </c>
    </row>
    <row r="3866" spans="1:20" ht="15" customHeight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9">
        <v>1.2E-2</v>
      </c>
      <c r="G3866" t="s">
        <v>8220</v>
      </c>
      <c r="H3866" s="8">
        <v>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t="s">
        <v>8321</v>
      </c>
      <c r="R3866" s="15" t="s">
        <v>8322</v>
      </c>
      <c r="S3866" s="15">
        <v>42325.933495370366</v>
      </c>
      <c r="T3866" s="16">
        <f t="shared" si="60"/>
        <v>42295.891828703709</v>
      </c>
    </row>
    <row r="3867" spans="1:20" ht="15" customHeight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9">
        <v>0.26937422295897223</v>
      </c>
      <c r="G3867" t="s">
        <v>8220</v>
      </c>
      <c r="H3867" s="8">
        <v>46.428571428571431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t="s">
        <v>8321</v>
      </c>
      <c r="R3867" s="15" t="s">
        <v>8322</v>
      </c>
      <c r="S3867" s="15">
        <v>41881.229166666664</v>
      </c>
      <c r="T3867" s="16">
        <f t="shared" si="60"/>
        <v>41841.651597222226</v>
      </c>
    </row>
    <row r="3868" spans="1:20" ht="15" customHeight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9">
        <v>5.4999999999999997E-3</v>
      </c>
      <c r="G3868" t="s">
        <v>8220</v>
      </c>
      <c r="H3868" s="8">
        <v>5.5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t="s">
        <v>8321</v>
      </c>
      <c r="R3868" s="15" t="s">
        <v>8322</v>
      </c>
      <c r="S3868" s="15">
        <v>42452.145138888889</v>
      </c>
      <c r="T3868" s="16">
        <f t="shared" si="60"/>
        <v>42402.947002314817</v>
      </c>
    </row>
    <row r="3869" spans="1:20" ht="15" customHeight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9">
        <v>0.1255</v>
      </c>
      <c r="G3869" t="s">
        <v>8220</v>
      </c>
      <c r="H3869" s="8">
        <v>50.2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t="s">
        <v>8321</v>
      </c>
      <c r="R3869" s="15" t="s">
        <v>8322</v>
      </c>
      <c r="S3869" s="15">
        <v>42539.814108796301</v>
      </c>
      <c r="T3869" s="16">
        <f t="shared" si="60"/>
        <v>42509.814108796301</v>
      </c>
    </row>
    <row r="3870" spans="1:20" ht="15" customHeight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9">
        <v>2E-3</v>
      </c>
      <c r="G3870" t="s">
        <v>8219</v>
      </c>
      <c r="H3870" s="8">
        <v>10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t="s">
        <v>8321</v>
      </c>
      <c r="R3870" s="15" t="s">
        <v>8363</v>
      </c>
      <c r="S3870" s="15">
        <v>41890.659780092588</v>
      </c>
      <c r="T3870" s="16">
        <f t="shared" si="60"/>
        <v>41865.659780092588</v>
      </c>
    </row>
    <row r="3871" spans="1:20" ht="15" customHeight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v>3.44748684310884E-2</v>
      </c>
      <c r="G3871" t="s">
        <v>8219</v>
      </c>
      <c r="H3871" s="8">
        <v>30.133333333333333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t="s">
        <v>8321</v>
      </c>
      <c r="R3871" s="15" t="s">
        <v>8363</v>
      </c>
      <c r="S3871" s="15">
        <v>42077.132638888885</v>
      </c>
      <c r="T3871" s="16">
        <f t="shared" si="60"/>
        <v>42047.724444444444</v>
      </c>
    </row>
    <row r="3872" spans="1:20" ht="15" customHeight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v>0.15</v>
      </c>
      <c r="G3872" t="s">
        <v>8219</v>
      </c>
      <c r="H3872" s="8">
        <v>150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t="s">
        <v>8321</v>
      </c>
      <c r="R3872" s="15" t="s">
        <v>8363</v>
      </c>
      <c r="S3872" s="15">
        <v>41823.17219907407</v>
      </c>
      <c r="T3872" s="16">
        <f t="shared" si="60"/>
        <v>41793.17219907407</v>
      </c>
    </row>
    <row r="3873" spans="1:20" ht="15" customHeight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v>2.6666666666666668E-2</v>
      </c>
      <c r="G3873" t="s">
        <v>8219</v>
      </c>
      <c r="H3873" s="8">
        <v>13.333333333333334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t="s">
        <v>8321</v>
      </c>
      <c r="R3873" s="15" t="s">
        <v>8363</v>
      </c>
      <c r="S3873" s="15">
        <v>42823.739004629635</v>
      </c>
      <c r="T3873" s="16">
        <f t="shared" si="60"/>
        <v>42763.780671296292</v>
      </c>
    </row>
    <row r="3874" spans="1:20" ht="15" customHeight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v>0</v>
      </c>
      <c r="G3874" t="s">
        <v>8219</v>
      </c>
      <c r="H3874" s="8" t="e">
        <v>#DIV/0!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t="s">
        <v>8321</v>
      </c>
      <c r="R3874" s="15" t="s">
        <v>8363</v>
      </c>
      <c r="S3874" s="15">
        <v>42230.145787037036</v>
      </c>
      <c r="T3874" s="16">
        <f t="shared" si="60"/>
        <v>42180.145787037036</v>
      </c>
    </row>
    <row r="3875" spans="1:20" ht="15" customHeight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v>0</v>
      </c>
      <c r="G3875" t="s">
        <v>8219</v>
      </c>
      <c r="H3875" s="8" t="e">
        <v>#DIV/0!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t="s">
        <v>8321</v>
      </c>
      <c r="R3875" s="15" t="s">
        <v>8363</v>
      </c>
      <c r="S3875" s="15">
        <v>42285.696006944447</v>
      </c>
      <c r="T3875" s="16">
        <f t="shared" si="60"/>
        <v>42255.696006944447</v>
      </c>
    </row>
    <row r="3876" spans="1:20" ht="15" customHeight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v>0</v>
      </c>
      <c r="G3876" t="s">
        <v>8219</v>
      </c>
      <c r="H3876" s="8" t="e">
        <v>#DIV/0!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t="s">
        <v>8321</v>
      </c>
      <c r="R3876" s="15" t="s">
        <v>8363</v>
      </c>
      <c r="S3876" s="15">
        <v>42028.041666666672</v>
      </c>
      <c r="T3876" s="16">
        <f t="shared" si="60"/>
        <v>42007.016458333332</v>
      </c>
    </row>
    <row r="3877" spans="1:20" ht="15" customHeight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v>0</v>
      </c>
      <c r="G3877" t="s">
        <v>8219</v>
      </c>
      <c r="H3877" s="8" t="e">
        <v>#DIV/0!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t="s">
        <v>8321</v>
      </c>
      <c r="R3877" s="15" t="s">
        <v>8363</v>
      </c>
      <c r="S3877" s="15">
        <v>42616.416666666672</v>
      </c>
      <c r="T3877" s="16">
        <f t="shared" si="60"/>
        <v>42615.346817129626</v>
      </c>
    </row>
    <row r="3878" spans="1:20" ht="15" customHeight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9">
        <v>0.52794871794871789</v>
      </c>
      <c r="G3878" t="s">
        <v>8219</v>
      </c>
      <c r="H3878" s="8">
        <v>44.760869565217391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t="s">
        <v>8321</v>
      </c>
      <c r="R3878" s="15" t="s">
        <v>8363</v>
      </c>
      <c r="S3878" s="15">
        <v>42402.624166666668</v>
      </c>
      <c r="T3878" s="16">
        <f t="shared" si="60"/>
        <v>42372.624166666668</v>
      </c>
    </row>
    <row r="3879" spans="1:20" ht="15" customHeight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v>4.9639999999999997E-2</v>
      </c>
      <c r="G3879" t="s">
        <v>8219</v>
      </c>
      <c r="H3879" s="8">
        <v>88.642857142857139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t="s">
        <v>8321</v>
      </c>
      <c r="R3879" s="15" t="s">
        <v>8363</v>
      </c>
      <c r="S3879" s="15">
        <v>42712.67768518519</v>
      </c>
      <c r="T3879" s="16">
        <f t="shared" si="60"/>
        <v>42682.67768518519</v>
      </c>
    </row>
    <row r="3880" spans="1:20" ht="15" customHeight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v>5.5555555555555556E-4</v>
      </c>
      <c r="G3880" t="s">
        <v>8219</v>
      </c>
      <c r="H3880" s="8">
        <v>10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t="s">
        <v>8321</v>
      </c>
      <c r="R3880" s="15" t="s">
        <v>8363</v>
      </c>
      <c r="S3880" s="15">
        <v>42185.165972222225</v>
      </c>
      <c r="T3880" s="16">
        <f t="shared" si="60"/>
        <v>42154.818819444445</v>
      </c>
    </row>
    <row r="3881" spans="1:20" ht="15" customHeight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9">
        <v>0</v>
      </c>
      <c r="G3881" t="s">
        <v>8219</v>
      </c>
      <c r="H3881" s="8" t="e">
        <v>#DIV/0!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t="s">
        <v>8321</v>
      </c>
      <c r="R3881" s="15" t="s">
        <v>8363</v>
      </c>
      <c r="S3881" s="15">
        <v>42029.861064814817</v>
      </c>
      <c r="T3881" s="16">
        <f t="shared" si="60"/>
        <v>41999.861064814817</v>
      </c>
    </row>
    <row r="3882" spans="1:20" ht="15" customHeight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9">
        <v>0.13066666666666665</v>
      </c>
      <c r="G3882" t="s">
        <v>8219</v>
      </c>
      <c r="H3882" s="8">
        <v>57.647058823529413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t="s">
        <v>8321</v>
      </c>
      <c r="R3882" s="15" t="s">
        <v>8363</v>
      </c>
      <c r="S3882" s="15">
        <v>41850.958333333336</v>
      </c>
      <c r="T3882" s="16">
        <f t="shared" si="60"/>
        <v>41815.815046296295</v>
      </c>
    </row>
    <row r="3883" spans="1:20" ht="15" customHeight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v>0.05</v>
      </c>
      <c r="G3883" t="s">
        <v>8219</v>
      </c>
      <c r="H3883" s="8">
        <v>25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t="s">
        <v>8321</v>
      </c>
      <c r="R3883" s="15" t="s">
        <v>8363</v>
      </c>
      <c r="S3883" s="15">
        <v>42786.018506944441</v>
      </c>
      <c r="T3883" s="16">
        <f t="shared" si="60"/>
        <v>42756.018506944441</v>
      </c>
    </row>
    <row r="3884" spans="1:20" ht="15" customHeight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v>0</v>
      </c>
      <c r="G3884" t="s">
        <v>8219</v>
      </c>
      <c r="H3884" s="8" t="e">
        <v>#DIV/0!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t="s">
        <v>8321</v>
      </c>
      <c r="R3884" s="15" t="s">
        <v>8363</v>
      </c>
      <c r="S3884" s="15">
        <v>42400.960416666669</v>
      </c>
      <c r="T3884" s="16">
        <f t="shared" si="60"/>
        <v>42373.983449074076</v>
      </c>
    </row>
    <row r="3885" spans="1:20" ht="15" customHeight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9">
        <v>0</v>
      </c>
      <c r="G3885" t="s">
        <v>8219</v>
      </c>
      <c r="H3885" s="8" t="e">
        <v>#DIV/0!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t="s">
        <v>8321</v>
      </c>
      <c r="R3885" s="15" t="s">
        <v>8363</v>
      </c>
      <c r="S3885" s="15">
        <v>41884.602650462963</v>
      </c>
      <c r="T3885" s="16">
        <f t="shared" si="60"/>
        <v>41854.602650462963</v>
      </c>
    </row>
    <row r="3886" spans="1:20" ht="15" customHeight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v>0</v>
      </c>
      <c r="G3886" t="s">
        <v>8219</v>
      </c>
      <c r="H3886" s="8" t="e">
        <v>#DIV/0!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t="s">
        <v>8321</v>
      </c>
      <c r="R3886" s="15" t="s">
        <v>8363</v>
      </c>
      <c r="S3886" s="15">
        <v>42090.749907407408</v>
      </c>
      <c r="T3886" s="16">
        <f t="shared" si="60"/>
        <v>42065.791574074072</v>
      </c>
    </row>
    <row r="3887" spans="1:20" ht="15" customHeight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v>0</v>
      </c>
      <c r="G3887" t="s">
        <v>8219</v>
      </c>
      <c r="H3887" s="8" t="e">
        <v>#DIV/0!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t="s">
        <v>8321</v>
      </c>
      <c r="R3887" s="15" t="s">
        <v>8363</v>
      </c>
      <c r="S3887" s="15">
        <v>42499.951284722221</v>
      </c>
      <c r="T3887" s="16">
        <f t="shared" si="60"/>
        <v>42469.951284722221</v>
      </c>
    </row>
    <row r="3888" spans="1:20" ht="15" customHeight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v>0</v>
      </c>
      <c r="G3888" t="s">
        <v>8219</v>
      </c>
      <c r="H3888" s="8" t="e">
        <v>#DIV/0!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t="s">
        <v>8321</v>
      </c>
      <c r="R3888" s="15" t="s">
        <v>8363</v>
      </c>
      <c r="S3888" s="15">
        <v>41984.228032407409</v>
      </c>
      <c r="T3888" s="16">
        <f t="shared" si="60"/>
        <v>41954.228032407409</v>
      </c>
    </row>
    <row r="3889" spans="1:20" ht="15" customHeight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v>1.7500000000000002E-2</v>
      </c>
      <c r="G3889" t="s">
        <v>8219</v>
      </c>
      <c r="H3889" s="8">
        <v>17.5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t="s">
        <v>8321</v>
      </c>
      <c r="R3889" s="15" t="s">
        <v>8363</v>
      </c>
      <c r="S3889" s="15">
        <v>42125.916666666672</v>
      </c>
      <c r="T3889" s="16">
        <f t="shared" si="60"/>
        <v>42079.857974537037</v>
      </c>
    </row>
    <row r="3890" spans="1:20" ht="15" customHeight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9">
        <v>0.27100000000000002</v>
      </c>
      <c r="G3890" t="s">
        <v>8220</v>
      </c>
      <c r="H3890" s="8">
        <v>38.714285714285715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t="s">
        <v>8321</v>
      </c>
      <c r="R3890" s="15" t="s">
        <v>8322</v>
      </c>
      <c r="S3890" s="15">
        <v>42792.545810185184</v>
      </c>
      <c r="T3890" s="16">
        <f t="shared" si="60"/>
        <v>42762.545810185184</v>
      </c>
    </row>
    <row r="3891" spans="1:20" ht="15" customHeight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9">
        <v>1.4749999999999999E-2</v>
      </c>
      <c r="G3891" t="s">
        <v>8220</v>
      </c>
      <c r="H3891" s="8">
        <v>13.111111111111111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t="s">
        <v>8321</v>
      </c>
      <c r="R3891" s="15" t="s">
        <v>8322</v>
      </c>
      <c r="S3891" s="15">
        <v>42008.976388888885</v>
      </c>
      <c r="T3891" s="16">
        <f t="shared" si="60"/>
        <v>41977.004976851851</v>
      </c>
    </row>
    <row r="3892" spans="1:20" ht="15" customHeight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9">
        <v>0.16826666666666668</v>
      </c>
      <c r="G3892" t="s">
        <v>8220</v>
      </c>
      <c r="H3892" s="8">
        <v>315.5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t="s">
        <v>8321</v>
      </c>
      <c r="R3892" s="15" t="s">
        <v>8322</v>
      </c>
      <c r="S3892" s="15">
        <v>42231.758611111116</v>
      </c>
      <c r="T3892" s="16">
        <f t="shared" si="60"/>
        <v>42171.758611111116</v>
      </c>
    </row>
    <row r="3893" spans="1:20" ht="15" customHeight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9">
        <v>0.32500000000000001</v>
      </c>
      <c r="G3893" t="s">
        <v>8220</v>
      </c>
      <c r="H3893" s="8">
        <v>37.142857142857146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t="s">
        <v>8321</v>
      </c>
      <c r="R3893" s="15" t="s">
        <v>8322</v>
      </c>
      <c r="S3893" s="15">
        <v>42086.207638888889</v>
      </c>
      <c r="T3893" s="16">
        <f t="shared" si="60"/>
        <v>42056.1324537037</v>
      </c>
    </row>
    <row r="3894" spans="1:20" ht="15" customHeight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9">
        <v>0</v>
      </c>
      <c r="G3894" t="s">
        <v>8220</v>
      </c>
      <c r="H3894" s="8" t="e">
        <v>#DIV/0!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t="s">
        <v>8321</v>
      </c>
      <c r="R3894" s="15" t="s">
        <v>8322</v>
      </c>
      <c r="S3894" s="15">
        <v>41875.291666666664</v>
      </c>
      <c r="T3894" s="16">
        <f t="shared" si="60"/>
        <v>41867.652280092596</v>
      </c>
    </row>
    <row r="3895" spans="1:20" ht="15" customHeight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9">
        <v>0.2155</v>
      </c>
      <c r="G3895" t="s">
        <v>8220</v>
      </c>
      <c r="H3895" s="8">
        <v>128.27380952380952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t="s">
        <v>8321</v>
      </c>
      <c r="R3895" s="15" t="s">
        <v>8322</v>
      </c>
      <c r="S3895" s="15">
        <v>41821.25</v>
      </c>
      <c r="T3895" s="16">
        <f t="shared" si="60"/>
        <v>41779.657870370371</v>
      </c>
    </row>
    <row r="3896" spans="1:20" ht="15" customHeight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9">
        <v>3.4666666666666665E-2</v>
      </c>
      <c r="G3896" t="s">
        <v>8220</v>
      </c>
      <c r="H3896" s="8">
        <v>47.272727272727273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t="s">
        <v>8321</v>
      </c>
      <c r="R3896" s="15" t="s">
        <v>8322</v>
      </c>
      <c r="S3896" s="15">
        <v>42710.207638888889</v>
      </c>
      <c r="T3896" s="16">
        <f t="shared" si="60"/>
        <v>42679.958472222221</v>
      </c>
    </row>
    <row r="3897" spans="1:20" ht="15" customHeight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9">
        <v>0.05</v>
      </c>
      <c r="G3897" t="s">
        <v>8220</v>
      </c>
      <c r="H3897" s="8">
        <v>50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t="s">
        <v>8321</v>
      </c>
      <c r="R3897" s="15" t="s">
        <v>8322</v>
      </c>
      <c r="S3897" s="15">
        <v>42063.250208333338</v>
      </c>
      <c r="T3897" s="16">
        <f t="shared" si="60"/>
        <v>42032.250208333338</v>
      </c>
    </row>
    <row r="3898" spans="1:20" ht="15" customHeight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9">
        <v>0.10625</v>
      </c>
      <c r="G3898" t="s">
        <v>8220</v>
      </c>
      <c r="H3898" s="8">
        <v>42.5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t="s">
        <v>8321</v>
      </c>
      <c r="R3898" s="15" t="s">
        <v>8322</v>
      </c>
      <c r="S3898" s="15">
        <v>41807.191875000004</v>
      </c>
      <c r="T3898" s="16">
        <f t="shared" si="60"/>
        <v>41793.191875000004</v>
      </c>
    </row>
    <row r="3899" spans="1:20" ht="15" customHeight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9">
        <v>0.17599999999999999</v>
      </c>
      <c r="G3899" t="s">
        <v>8220</v>
      </c>
      <c r="H3899" s="8">
        <v>44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t="s">
        <v>8321</v>
      </c>
      <c r="R3899" s="15" t="s">
        <v>8322</v>
      </c>
      <c r="S3899" s="15">
        <v>42012.87364583333</v>
      </c>
      <c r="T3899" s="16">
        <f t="shared" si="60"/>
        <v>41982.87364583333</v>
      </c>
    </row>
    <row r="3900" spans="1:20" ht="15" customHeight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9">
        <v>0.3256</v>
      </c>
      <c r="G3900" t="s">
        <v>8220</v>
      </c>
      <c r="H3900" s="8">
        <v>50.875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t="s">
        <v>8321</v>
      </c>
      <c r="R3900" s="15" t="s">
        <v>8322</v>
      </c>
      <c r="S3900" s="15">
        <v>42233.666666666672</v>
      </c>
      <c r="T3900" s="16">
        <f t="shared" si="60"/>
        <v>42193.482291666667</v>
      </c>
    </row>
    <row r="3901" spans="1:20" ht="15" customHeight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9">
        <v>1.2500000000000001E-2</v>
      </c>
      <c r="G3901" t="s">
        <v>8220</v>
      </c>
      <c r="H3901" s="8">
        <v>62.5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t="s">
        <v>8321</v>
      </c>
      <c r="R3901" s="15" t="s">
        <v>8322</v>
      </c>
      <c r="S3901" s="15">
        <v>41863.775011574071</v>
      </c>
      <c r="T3901" s="16">
        <f t="shared" si="60"/>
        <v>41843.775011574071</v>
      </c>
    </row>
    <row r="3902" spans="1:20" ht="15" customHeight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9">
        <v>5.3999999999999999E-2</v>
      </c>
      <c r="G3902" t="s">
        <v>8220</v>
      </c>
      <c r="H3902" s="8">
        <v>27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t="s">
        <v>8321</v>
      </c>
      <c r="R3902" s="15" t="s">
        <v>8322</v>
      </c>
      <c r="S3902" s="15">
        <v>42166.092488425929</v>
      </c>
      <c r="T3902" s="16">
        <f t="shared" si="60"/>
        <v>42136.092488425929</v>
      </c>
    </row>
    <row r="3903" spans="1:20" ht="15" customHeight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9">
        <v>8.3333333333333332E-3</v>
      </c>
      <c r="G3903" t="s">
        <v>8220</v>
      </c>
      <c r="H3903" s="8">
        <v>25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t="s">
        <v>8321</v>
      </c>
      <c r="R3903" s="15" t="s">
        <v>8322</v>
      </c>
      <c r="S3903" s="15">
        <v>42357.826377314821</v>
      </c>
      <c r="T3903" s="16">
        <f t="shared" si="60"/>
        <v>42317.826377314821</v>
      </c>
    </row>
    <row r="3904" spans="1:20" ht="15" customHeight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9">
        <v>0.48833333333333334</v>
      </c>
      <c r="G3904" t="s">
        <v>8220</v>
      </c>
      <c r="H3904" s="8">
        <v>47.258064516129032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t="s">
        <v>8321</v>
      </c>
      <c r="R3904" s="15" t="s">
        <v>8322</v>
      </c>
      <c r="S3904" s="15">
        <v>42688.509745370371</v>
      </c>
      <c r="T3904" s="16">
        <f t="shared" si="60"/>
        <v>42663.468078703707</v>
      </c>
    </row>
    <row r="3905" spans="1:20" ht="15" customHeight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9">
        <v>0</v>
      </c>
      <c r="G3905" t="s">
        <v>8220</v>
      </c>
      <c r="H3905" s="8" t="e">
        <v>#DIV/0!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t="s">
        <v>8321</v>
      </c>
      <c r="R3905" s="15" t="s">
        <v>8322</v>
      </c>
      <c r="S3905" s="15">
        <v>42230.818055555559</v>
      </c>
      <c r="T3905" s="16">
        <f t="shared" si="60"/>
        <v>42186.01116898148</v>
      </c>
    </row>
    <row r="3906" spans="1:20" ht="15" customHeight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9">
        <v>2.9999999999999997E-4</v>
      </c>
      <c r="G3906" t="s">
        <v>8220</v>
      </c>
      <c r="H3906" s="8">
        <v>1.5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t="s">
        <v>8321</v>
      </c>
      <c r="R3906" s="15" t="s">
        <v>8322</v>
      </c>
      <c r="S3906" s="15">
        <v>42109.211111111115</v>
      </c>
      <c r="T3906" s="16">
        <f t="shared" si="60"/>
        <v>42095.229166666672</v>
      </c>
    </row>
    <row r="3907" spans="1:20" ht="15" customHeight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9">
        <v>0.11533333333333333</v>
      </c>
      <c r="G3907" t="s">
        <v>8220</v>
      </c>
      <c r="H3907" s="8">
        <v>24.714285714285715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t="s">
        <v>8321</v>
      </c>
      <c r="R3907" s="15" t="s">
        <v>8322</v>
      </c>
      <c r="S3907" s="15">
        <v>42166.958333333328</v>
      </c>
      <c r="T3907" s="16">
        <f t="shared" ref="T3907:T3970" si="61">(((L3907/60)/60)/24)+DATE(1970,1,1)</f>
        <v>42124.623877314814</v>
      </c>
    </row>
    <row r="3908" spans="1:20" ht="15" customHeight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9">
        <v>0.67333333333333334</v>
      </c>
      <c r="G3908" t="s">
        <v>8220</v>
      </c>
      <c r="H3908" s="8">
        <v>63.125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t="s">
        <v>8321</v>
      </c>
      <c r="R3908" s="15" t="s">
        <v>8322</v>
      </c>
      <c r="S3908" s="15">
        <v>42181.559027777781</v>
      </c>
      <c r="T3908" s="16">
        <f t="shared" si="61"/>
        <v>42143.917743055557</v>
      </c>
    </row>
    <row r="3909" spans="1:20" ht="15" customHeight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9">
        <v>0.153</v>
      </c>
      <c r="G3909" t="s">
        <v>8220</v>
      </c>
      <c r="H3909" s="8">
        <v>38.25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t="s">
        <v>8321</v>
      </c>
      <c r="R3909" s="15" t="s">
        <v>8322</v>
      </c>
      <c r="S3909" s="15">
        <v>41938.838888888888</v>
      </c>
      <c r="T3909" s="16">
        <f t="shared" si="61"/>
        <v>41906.819513888891</v>
      </c>
    </row>
    <row r="3910" spans="1:20" ht="15" customHeight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9">
        <v>8.666666666666667E-2</v>
      </c>
      <c r="G3910" t="s">
        <v>8220</v>
      </c>
      <c r="H3910" s="8">
        <v>16.25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t="s">
        <v>8321</v>
      </c>
      <c r="R3910" s="15" t="s">
        <v>8322</v>
      </c>
      <c r="S3910" s="15">
        <v>41849.135370370372</v>
      </c>
      <c r="T3910" s="16">
        <f t="shared" si="61"/>
        <v>41834.135370370372</v>
      </c>
    </row>
    <row r="3911" spans="1:20" ht="15" customHeight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9">
        <v>2.2499999999999998E-3</v>
      </c>
      <c r="G3911" t="s">
        <v>8220</v>
      </c>
      <c r="H3911" s="8">
        <v>33.75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t="s">
        <v>8321</v>
      </c>
      <c r="R3911" s="15" t="s">
        <v>8322</v>
      </c>
      <c r="S3911" s="15">
        <v>41893.359282407408</v>
      </c>
      <c r="T3911" s="16">
        <f t="shared" si="61"/>
        <v>41863.359282407408</v>
      </c>
    </row>
    <row r="3912" spans="1:20" ht="15" customHeight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9">
        <v>3.0833333333333334E-2</v>
      </c>
      <c r="G3912" t="s">
        <v>8220</v>
      </c>
      <c r="H3912" s="8">
        <v>61.666666666666664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t="s">
        <v>8321</v>
      </c>
      <c r="R3912" s="15" t="s">
        <v>8322</v>
      </c>
      <c r="S3912" s="15">
        <v>42254.756909722222</v>
      </c>
      <c r="T3912" s="16">
        <f t="shared" si="61"/>
        <v>42224.756909722222</v>
      </c>
    </row>
    <row r="3913" spans="1:20" ht="15" customHeight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9">
        <v>0.37412499999999999</v>
      </c>
      <c r="G3913" t="s">
        <v>8220</v>
      </c>
      <c r="H3913" s="8">
        <v>83.138888888888886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t="s">
        <v>8321</v>
      </c>
      <c r="R3913" s="15" t="s">
        <v>8322</v>
      </c>
      <c r="S3913" s="15">
        <v>41969.853900462964</v>
      </c>
      <c r="T3913" s="16">
        <f t="shared" si="61"/>
        <v>41939.8122337963</v>
      </c>
    </row>
    <row r="3914" spans="1:20" ht="15" customHeight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9">
        <v>6.666666666666667E-5</v>
      </c>
      <c r="G3914" t="s">
        <v>8220</v>
      </c>
      <c r="H3914" s="8">
        <v>1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t="s">
        <v>8321</v>
      </c>
      <c r="R3914" s="15" t="s">
        <v>8322</v>
      </c>
      <c r="S3914" s="15">
        <v>42119.190972222219</v>
      </c>
      <c r="T3914" s="16">
        <f t="shared" si="61"/>
        <v>42059.270023148143</v>
      </c>
    </row>
    <row r="3915" spans="1:20" ht="15" customHeight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9">
        <v>0.1</v>
      </c>
      <c r="G3915" t="s">
        <v>8220</v>
      </c>
      <c r="H3915" s="8">
        <v>142.85714285714286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t="s">
        <v>8321</v>
      </c>
      <c r="R3915" s="15" t="s">
        <v>8322</v>
      </c>
      <c r="S3915" s="15">
        <v>42338.252881944441</v>
      </c>
      <c r="T3915" s="16">
        <f t="shared" si="61"/>
        <v>42308.211215277777</v>
      </c>
    </row>
    <row r="3916" spans="1:20" ht="15" customHeight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9">
        <v>0.36359999999999998</v>
      </c>
      <c r="G3916" t="s">
        <v>8220</v>
      </c>
      <c r="H3916" s="8">
        <v>33.666666666666664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t="s">
        <v>8321</v>
      </c>
      <c r="R3916" s="15" t="s">
        <v>8322</v>
      </c>
      <c r="S3916" s="15">
        <v>42134.957638888889</v>
      </c>
      <c r="T3916" s="16">
        <f t="shared" si="61"/>
        <v>42114.818935185183</v>
      </c>
    </row>
    <row r="3917" spans="1:20" ht="15" customHeight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9">
        <v>3.3333333333333335E-3</v>
      </c>
      <c r="G3917" t="s">
        <v>8220</v>
      </c>
      <c r="H3917" s="8">
        <v>5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t="s">
        <v>8321</v>
      </c>
      <c r="R3917" s="15" t="s">
        <v>8322</v>
      </c>
      <c r="S3917" s="15">
        <v>42522.98505787037</v>
      </c>
      <c r="T3917" s="16">
        <f t="shared" si="61"/>
        <v>42492.98505787037</v>
      </c>
    </row>
    <row r="3918" spans="1:20" ht="15" customHeight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9">
        <v>0</v>
      </c>
      <c r="G3918" t="s">
        <v>8220</v>
      </c>
      <c r="H3918" s="8" t="e">
        <v>#DIV/0!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t="s">
        <v>8321</v>
      </c>
      <c r="R3918" s="15" t="s">
        <v>8322</v>
      </c>
      <c r="S3918" s="15">
        <v>42524.471666666665</v>
      </c>
      <c r="T3918" s="16">
        <f t="shared" si="61"/>
        <v>42494.471666666665</v>
      </c>
    </row>
    <row r="3919" spans="1:20" ht="15" customHeight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9">
        <v>2.8571428571428571E-3</v>
      </c>
      <c r="G3919" t="s">
        <v>8220</v>
      </c>
      <c r="H3919" s="8">
        <v>10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t="s">
        <v>8321</v>
      </c>
      <c r="R3919" s="15" t="s">
        <v>8322</v>
      </c>
      <c r="S3919" s="15">
        <v>41893.527326388888</v>
      </c>
      <c r="T3919" s="16">
        <f t="shared" si="61"/>
        <v>41863.527326388888</v>
      </c>
    </row>
    <row r="3920" spans="1:20" ht="15" customHeight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9">
        <v>2E-3</v>
      </c>
      <c r="G3920" t="s">
        <v>8220</v>
      </c>
      <c r="H3920" s="8">
        <v>40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t="s">
        <v>8321</v>
      </c>
      <c r="R3920" s="15" t="s">
        <v>8322</v>
      </c>
      <c r="S3920" s="15">
        <v>41855.666666666664</v>
      </c>
      <c r="T3920" s="16">
        <f t="shared" si="61"/>
        <v>41843.664618055554</v>
      </c>
    </row>
    <row r="3921" spans="1:20" ht="15" customHeight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9">
        <v>1.7999999999999999E-2</v>
      </c>
      <c r="G3921" t="s">
        <v>8220</v>
      </c>
      <c r="H3921" s="8">
        <v>30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t="s">
        <v>8321</v>
      </c>
      <c r="R3921" s="15" t="s">
        <v>8322</v>
      </c>
      <c r="S3921" s="15">
        <v>42387</v>
      </c>
      <c r="T3921" s="16">
        <f t="shared" si="61"/>
        <v>42358.684872685189</v>
      </c>
    </row>
    <row r="3922" spans="1:20" ht="15" customHeight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9">
        <v>5.3999999999999999E-2</v>
      </c>
      <c r="G3922" t="s">
        <v>8220</v>
      </c>
      <c r="H3922" s="8">
        <v>45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t="s">
        <v>8321</v>
      </c>
      <c r="R3922" s="15" t="s">
        <v>8322</v>
      </c>
      <c r="S3922" s="15">
        <v>42687.428935185191</v>
      </c>
      <c r="T3922" s="16">
        <f t="shared" si="61"/>
        <v>42657.38726851852</v>
      </c>
    </row>
    <row r="3923" spans="1:20" ht="15" customHeight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9">
        <v>0</v>
      </c>
      <c r="G3923" t="s">
        <v>8220</v>
      </c>
      <c r="H3923" s="8" t="e">
        <v>#DIV/0!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t="s">
        <v>8321</v>
      </c>
      <c r="R3923" s="15" t="s">
        <v>8322</v>
      </c>
      <c r="S3923" s="15">
        <v>41938.75</v>
      </c>
      <c r="T3923" s="16">
        <f t="shared" si="61"/>
        <v>41926.542303240742</v>
      </c>
    </row>
    <row r="3924" spans="1:20" ht="15" customHeight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9">
        <v>8.1333333333333327E-2</v>
      </c>
      <c r="G3924" t="s">
        <v>8220</v>
      </c>
      <c r="H3924" s="8">
        <v>10.166666666666666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t="s">
        <v>8321</v>
      </c>
      <c r="R3924" s="15" t="s">
        <v>8322</v>
      </c>
      <c r="S3924" s="15">
        <v>42065.958333333328</v>
      </c>
      <c r="T3924" s="16">
        <f t="shared" si="61"/>
        <v>42020.768634259264</v>
      </c>
    </row>
    <row r="3925" spans="1:20" ht="15" customHeight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9">
        <v>0.12034782608695652</v>
      </c>
      <c r="G3925" t="s">
        <v>8220</v>
      </c>
      <c r="H3925" s="8">
        <v>81.411764705882348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t="s">
        <v>8321</v>
      </c>
      <c r="R3925" s="15" t="s">
        <v>8322</v>
      </c>
      <c r="S3925" s="15">
        <v>42103.979988425926</v>
      </c>
      <c r="T3925" s="16">
        <f t="shared" si="61"/>
        <v>42075.979988425926</v>
      </c>
    </row>
    <row r="3926" spans="1:20" ht="15" customHeight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9">
        <v>0.15266666666666667</v>
      </c>
      <c r="G3926" t="s">
        <v>8220</v>
      </c>
      <c r="H3926" s="8">
        <v>57.25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t="s">
        <v>8321</v>
      </c>
      <c r="R3926" s="15" t="s">
        <v>8322</v>
      </c>
      <c r="S3926" s="15">
        <v>41816.959745370368</v>
      </c>
      <c r="T3926" s="16">
        <f t="shared" si="61"/>
        <v>41786.959745370368</v>
      </c>
    </row>
    <row r="3927" spans="1:20" ht="15" customHeight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9">
        <v>0.1</v>
      </c>
      <c r="G3927" t="s">
        <v>8220</v>
      </c>
      <c r="H3927" s="8">
        <v>5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t="s">
        <v>8321</v>
      </c>
      <c r="R3927" s="15" t="s">
        <v>8322</v>
      </c>
      <c r="S3927" s="15">
        <v>41850.870821759258</v>
      </c>
      <c r="T3927" s="16">
        <f t="shared" si="61"/>
        <v>41820.870821759258</v>
      </c>
    </row>
    <row r="3928" spans="1:20" ht="15" customHeight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9">
        <v>3.0000000000000001E-3</v>
      </c>
      <c r="G3928" t="s">
        <v>8220</v>
      </c>
      <c r="H3928" s="8">
        <v>15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t="s">
        <v>8321</v>
      </c>
      <c r="R3928" s="15" t="s">
        <v>8322</v>
      </c>
      <c r="S3928" s="15">
        <v>42000.085046296299</v>
      </c>
      <c r="T3928" s="16">
        <f t="shared" si="61"/>
        <v>41970.085046296299</v>
      </c>
    </row>
    <row r="3929" spans="1:20" ht="15" customHeight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9">
        <v>0.01</v>
      </c>
      <c r="G3929" t="s">
        <v>8220</v>
      </c>
      <c r="H3929" s="8">
        <v>12.5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t="s">
        <v>8321</v>
      </c>
      <c r="R3929" s="15" t="s">
        <v>8322</v>
      </c>
      <c r="S3929" s="15">
        <v>41860.267407407409</v>
      </c>
      <c r="T3929" s="16">
        <f t="shared" si="61"/>
        <v>41830.267407407409</v>
      </c>
    </row>
    <row r="3930" spans="1:20" ht="15" customHeight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9">
        <v>0.13020000000000001</v>
      </c>
      <c r="G3930" t="s">
        <v>8220</v>
      </c>
      <c r="H3930" s="8">
        <v>93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t="s">
        <v>8321</v>
      </c>
      <c r="R3930" s="15" t="s">
        <v>8322</v>
      </c>
      <c r="S3930" s="15">
        <v>42293.207638888889</v>
      </c>
      <c r="T3930" s="16">
        <f t="shared" si="61"/>
        <v>42265.683182870373</v>
      </c>
    </row>
    <row r="3931" spans="1:20" ht="15" customHeight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9">
        <v>2.265E-2</v>
      </c>
      <c r="G3931" t="s">
        <v>8220</v>
      </c>
      <c r="H3931" s="8">
        <v>32.357142857142854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t="s">
        <v>8321</v>
      </c>
      <c r="R3931" s="15" t="s">
        <v>8322</v>
      </c>
      <c r="S3931" s="15">
        <v>42631.827141203699</v>
      </c>
      <c r="T3931" s="16">
        <f t="shared" si="61"/>
        <v>42601.827141203699</v>
      </c>
    </row>
    <row r="3932" spans="1:20" ht="15" customHeight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9">
        <v>0</v>
      </c>
      <c r="G3932" t="s">
        <v>8220</v>
      </c>
      <c r="H3932" s="8" t="e">
        <v>#DIV/0!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t="s">
        <v>8321</v>
      </c>
      <c r="R3932" s="15" t="s">
        <v>8322</v>
      </c>
      <c r="S3932" s="15">
        <v>42461.25</v>
      </c>
      <c r="T3932" s="16">
        <f t="shared" si="61"/>
        <v>42433.338749999995</v>
      </c>
    </row>
    <row r="3933" spans="1:20" ht="15" customHeight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9">
        <v>0</v>
      </c>
      <c r="G3933" t="s">
        <v>8220</v>
      </c>
      <c r="H3933" s="8" t="e">
        <v>#DIV/0!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t="s">
        <v>8321</v>
      </c>
      <c r="R3933" s="15" t="s">
        <v>8322</v>
      </c>
      <c r="S3933" s="15">
        <v>42253.151701388888</v>
      </c>
      <c r="T3933" s="16">
        <f t="shared" si="61"/>
        <v>42228.151701388888</v>
      </c>
    </row>
    <row r="3934" spans="1:20" ht="15" customHeight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9">
        <v>8.3333333333333331E-5</v>
      </c>
      <c r="G3934" t="s">
        <v>8220</v>
      </c>
      <c r="H3934" s="8">
        <v>1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t="s">
        <v>8321</v>
      </c>
      <c r="R3934" s="15" t="s">
        <v>8322</v>
      </c>
      <c r="S3934" s="15">
        <v>42445.126898148148</v>
      </c>
      <c r="T3934" s="16">
        <f t="shared" si="61"/>
        <v>42415.168564814812</v>
      </c>
    </row>
    <row r="3935" spans="1:20" ht="15" customHeight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9">
        <v>0.15742857142857142</v>
      </c>
      <c r="G3935" t="s">
        <v>8220</v>
      </c>
      <c r="H3935" s="8">
        <v>91.833333333333329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t="s">
        <v>8321</v>
      </c>
      <c r="R3935" s="15" t="s">
        <v>8322</v>
      </c>
      <c r="S3935" s="15">
        <v>42568.029861111107</v>
      </c>
      <c r="T3935" s="16">
        <f t="shared" si="61"/>
        <v>42538.968310185184</v>
      </c>
    </row>
    <row r="3936" spans="1:20" ht="15" customHeight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9">
        <v>0.11</v>
      </c>
      <c r="G3936" t="s">
        <v>8220</v>
      </c>
      <c r="H3936" s="8">
        <v>45.833333333333336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t="s">
        <v>8321</v>
      </c>
      <c r="R3936" s="15" t="s">
        <v>8322</v>
      </c>
      <c r="S3936" s="15">
        <v>42278.541666666672</v>
      </c>
      <c r="T3936" s="16">
        <f t="shared" si="61"/>
        <v>42233.671747685185</v>
      </c>
    </row>
    <row r="3937" spans="1:20" ht="15" customHeight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9">
        <v>0.43833333333333335</v>
      </c>
      <c r="G3937" t="s">
        <v>8220</v>
      </c>
      <c r="H3937" s="8">
        <v>57.173913043478258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t="s">
        <v>8321</v>
      </c>
      <c r="R3937" s="15" t="s">
        <v>8322</v>
      </c>
      <c r="S3937" s="15">
        <v>42281.656782407401</v>
      </c>
      <c r="T3937" s="16">
        <f t="shared" si="61"/>
        <v>42221.656782407401</v>
      </c>
    </row>
    <row r="3938" spans="1:20" ht="15" customHeight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9">
        <v>0</v>
      </c>
      <c r="G3938" t="s">
        <v>8220</v>
      </c>
      <c r="H3938" s="8" t="e">
        <v>#DIV/0!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t="s">
        <v>8321</v>
      </c>
      <c r="R3938" s="15" t="s">
        <v>8322</v>
      </c>
      <c r="S3938" s="15">
        <v>42705.304629629631</v>
      </c>
      <c r="T3938" s="16">
        <f t="shared" si="61"/>
        <v>42675.262962962966</v>
      </c>
    </row>
    <row r="3939" spans="1:20" ht="15" customHeight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9">
        <v>0.86135181975736563</v>
      </c>
      <c r="G3939" t="s">
        <v>8220</v>
      </c>
      <c r="H3939" s="8">
        <v>248.5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t="s">
        <v>8321</v>
      </c>
      <c r="R3939" s="15" t="s">
        <v>8322</v>
      </c>
      <c r="S3939" s="15">
        <v>42562.631481481483</v>
      </c>
      <c r="T3939" s="16">
        <f t="shared" si="61"/>
        <v>42534.631481481483</v>
      </c>
    </row>
    <row r="3940" spans="1:20" ht="15" customHeight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9">
        <v>0.12196620583717357</v>
      </c>
      <c r="G3940" t="s">
        <v>8220</v>
      </c>
      <c r="H3940" s="8">
        <v>79.400000000000006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t="s">
        <v>8321</v>
      </c>
      <c r="R3940" s="15" t="s">
        <v>8322</v>
      </c>
      <c r="S3940" s="15">
        <v>42182.905717592599</v>
      </c>
      <c r="T3940" s="16">
        <f t="shared" si="61"/>
        <v>42151.905717592599</v>
      </c>
    </row>
    <row r="3941" spans="1:20" ht="15" customHeight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9">
        <v>1E-3</v>
      </c>
      <c r="G3941" t="s">
        <v>8220</v>
      </c>
      <c r="H3941" s="8">
        <v>5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t="s">
        <v>8321</v>
      </c>
      <c r="R3941" s="15" t="s">
        <v>8322</v>
      </c>
      <c r="S3941" s="15">
        <v>41919.1875</v>
      </c>
      <c r="T3941" s="16">
        <f t="shared" si="61"/>
        <v>41915.400219907409</v>
      </c>
    </row>
    <row r="3942" spans="1:20" ht="15" customHeight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9">
        <v>2.2000000000000001E-3</v>
      </c>
      <c r="G3942" t="s">
        <v>8220</v>
      </c>
      <c r="H3942" s="8">
        <v>5.5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t="s">
        <v>8321</v>
      </c>
      <c r="R3942" s="15" t="s">
        <v>8322</v>
      </c>
      <c r="S3942" s="15">
        <v>42006.492488425924</v>
      </c>
      <c r="T3942" s="16">
        <f t="shared" si="61"/>
        <v>41961.492488425924</v>
      </c>
    </row>
    <row r="3943" spans="1:20" ht="15" customHeight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9">
        <v>9.0909090909090905E-3</v>
      </c>
      <c r="G3943" t="s">
        <v>8220</v>
      </c>
      <c r="H3943" s="8">
        <v>25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t="s">
        <v>8321</v>
      </c>
      <c r="R3943" s="15" t="s">
        <v>8322</v>
      </c>
      <c r="S3943" s="15">
        <v>41968.041666666672</v>
      </c>
      <c r="T3943" s="16">
        <f t="shared" si="61"/>
        <v>41940.587233796294</v>
      </c>
    </row>
    <row r="3944" spans="1:20" ht="15" customHeight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9">
        <v>0</v>
      </c>
      <c r="G3944" t="s">
        <v>8220</v>
      </c>
      <c r="H3944" s="8" t="e">
        <v>#DIV/0!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t="s">
        <v>8321</v>
      </c>
      <c r="R3944" s="15" t="s">
        <v>8322</v>
      </c>
      <c r="S3944" s="15">
        <v>42171.904097222221</v>
      </c>
      <c r="T3944" s="16">
        <f t="shared" si="61"/>
        <v>42111.904097222221</v>
      </c>
    </row>
    <row r="3945" spans="1:20" ht="15" customHeight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9">
        <v>0.35639999999999999</v>
      </c>
      <c r="G3945" t="s">
        <v>8220</v>
      </c>
      <c r="H3945" s="8">
        <v>137.07692307692307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t="s">
        <v>8321</v>
      </c>
      <c r="R3945" s="15" t="s">
        <v>8322</v>
      </c>
      <c r="S3945" s="15">
        <v>42310.701388888891</v>
      </c>
      <c r="T3945" s="16">
        <f t="shared" si="61"/>
        <v>42279.778564814813</v>
      </c>
    </row>
    <row r="3946" spans="1:20" ht="15" customHeight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9">
        <v>0</v>
      </c>
      <c r="G3946" t="s">
        <v>8220</v>
      </c>
      <c r="H3946" s="8" t="e">
        <v>#DIV/0!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t="s">
        <v>8321</v>
      </c>
      <c r="R3946" s="15" t="s">
        <v>8322</v>
      </c>
      <c r="S3946" s="15">
        <v>42243.662905092591</v>
      </c>
      <c r="T3946" s="16">
        <f t="shared" si="61"/>
        <v>42213.662905092591</v>
      </c>
    </row>
    <row r="3947" spans="1:20" ht="15" customHeight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9">
        <v>2.5000000000000001E-3</v>
      </c>
      <c r="G3947" t="s">
        <v>8220</v>
      </c>
      <c r="H3947" s="8">
        <v>5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t="s">
        <v>8321</v>
      </c>
      <c r="R3947" s="15" t="s">
        <v>8322</v>
      </c>
      <c r="S3947" s="15">
        <v>42139.801712962959</v>
      </c>
      <c r="T3947" s="16">
        <f t="shared" si="61"/>
        <v>42109.801712962959</v>
      </c>
    </row>
    <row r="3948" spans="1:20" ht="15" customHeight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9">
        <v>3.2500000000000001E-2</v>
      </c>
      <c r="G3948" t="s">
        <v>8220</v>
      </c>
      <c r="H3948" s="8">
        <v>39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t="s">
        <v>8321</v>
      </c>
      <c r="R3948" s="15" t="s">
        <v>8322</v>
      </c>
      <c r="S3948" s="15">
        <v>42063.333333333328</v>
      </c>
      <c r="T3948" s="16">
        <f t="shared" si="61"/>
        <v>42031.833587962959</v>
      </c>
    </row>
    <row r="3949" spans="1:20" ht="15" customHeight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9">
        <v>3.3666666666666664E-2</v>
      </c>
      <c r="G3949" t="s">
        <v>8220</v>
      </c>
      <c r="H3949" s="8">
        <v>50.5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t="s">
        <v>8321</v>
      </c>
      <c r="R3949" s="15" t="s">
        <v>8322</v>
      </c>
      <c r="S3949" s="15">
        <v>42645.142870370371</v>
      </c>
      <c r="T3949" s="16">
        <f t="shared" si="61"/>
        <v>42615.142870370371</v>
      </c>
    </row>
    <row r="3950" spans="1:20" ht="15" customHeight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9">
        <v>0</v>
      </c>
      <c r="G3950" t="s">
        <v>8220</v>
      </c>
      <c r="H3950" s="8" t="e">
        <v>#DIV/0!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t="s">
        <v>8321</v>
      </c>
      <c r="R3950" s="15" t="s">
        <v>8322</v>
      </c>
      <c r="S3950" s="15">
        <v>41889.325497685182</v>
      </c>
      <c r="T3950" s="16">
        <f t="shared" si="61"/>
        <v>41829.325497685182</v>
      </c>
    </row>
    <row r="3951" spans="1:20" ht="15" customHeight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9">
        <v>0.15770000000000001</v>
      </c>
      <c r="G3951" t="s">
        <v>8220</v>
      </c>
      <c r="H3951" s="8">
        <v>49.28125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t="s">
        <v>8321</v>
      </c>
      <c r="R3951" s="15" t="s">
        <v>8322</v>
      </c>
      <c r="S3951" s="15">
        <v>42046.120613425926</v>
      </c>
      <c r="T3951" s="16">
        <f t="shared" si="61"/>
        <v>42016.120613425926</v>
      </c>
    </row>
    <row r="3952" spans="1:20" ht="15" customHeight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9">
        <v>6.2500000000000003E-3</v>
      </c>
      <c r="G3952" t="s">
        <v>8220</v>
      </c>
      <c r="H3952" s="8">
        <v>25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t="s">
        <v>8321</v>
      </c>
      <c r="R3952" s="15" t="s">
        <v>8322</v>
      </c>
      <c r="S3952" s="15">
        <v>42468.774305555555</v>
      </c>
      <c r="T3952" s="16">
        <f t="shared" si="61"/>
        <v>42439.702314814815</v>
      </c>
    </row>
    <row r="3953" spans="1:20" ht="15" customHeight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9">
        <v>5.0000000000000004E-6</v>
      </c>
      <c r="G3953" t="s">
        <v>8220</v>
      </c>
      <c r="H3953" s="8">
        <v>1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t="s">
        <v>8321</v>
      </c>
      <c r="R3953" s="15" t="s">
        <v>8322</v>
      </c>
      <c r="S3953" s="15">
        <v>42493.784050925926</v>
      </c>
      <c r="T3953" s="16">
        <f t="shared" si="61"/>
        <v>42433.825717592597</v>
      </c>
    </row>
    <row r="3954" spans="1:20" ht="15" customHeight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9">
        <v>9.6153846153846159E-4</v>
      </c>
      <c r="G3954" t="s">
        <v>8220</v>
      </c>
      <c r="H3954" s="8">
        <v>25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t="s">
        <v>8321</v>
      </c>
      <c r="R3954" s="15" t="s">
        <v>8322</v>
      </c>
      <c r="S3954" s="15">
        <v>42303.790393518517</v>
      </c>
      <c r="T3954" s="16">
        <f t="shared" si="61"/>
        <v>42243.790393518517</v>
      </c>
    </row>
    <row r="3955" spans="1:20" ht="15" customHeight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9">
        <v>0</v>
      </c>
      <c r="G3955" t="s">
        <v>8220</v>
      </c>
      <c r="H3955" s="8" t="e">
        <v>#DIV/0!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t="s">
        <v>8321</v>
      </c>
      <c r="R3955" s="15" t="s">
        <v>8322</v>
      </c>
      <c r="S3955" s="15">
        <v>42580.978472222225</v>
      </c>
      <c r="T3955" s="16">
        <f t="shared" si="61"/>
        <v>42550.048449074078</v>
      </c>
    </row>
    <row r="3956" spans="1:20" ht="15" customHeight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9">
        <v>0</v>
      </c>
      <c r="G3956" t="s">
        <v>8220</v>
      </c>
      <c r="H3956" s="8" t="e">
        <v>#DIV/0!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t="s">
        <v>8321</v>
      </c>
      <c r="R3956" s="15" t="s">
        <v>8322</v>
      </c>
      <c r="S3956" s="15">
        <v>41834.651203703703</v>
      </c>
      <c r="T3956" s="16">
        <f t="shared" si="61"/>
        <v>41774.651203703703</v>
      </c>
    </row>
    <row r="3957" spans="1:20" ht="15" customHeight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9">
        <v>0.24285714285714285</v>
      </c>
      <c r="G3957" t="s">
        <v>8220</v>
      </c>
      <c r="H3957" s="8">
        <v>53.125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t="s">
        <v>8321</v>
      </c>
      <c r="R3957" s="15" t="s">
        <v>8322</v>
      </c>
      <c r="S3957" s="15">
        <v>42336.890520833331</v>
      </c>
      <c r="T3957" s="16">
        <f t="shared" si="61"/>
        <v>42306.848854166667</v>
      </c>
    </row>
    <row r="3958" spans="1:20" ht="15" customHeight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9">
        <v>0</v>
      </c>
      <c r="G3958" t="s">
        <v>8220</v>
      </c>
      <c r="H3958" s="8" t="e">
        <v>#DIV/0!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t="s">
        <v>8321</v>
      </c>
      <c r="R3958" s="15" t="s">
        <v>8322</v>
      </c>
      <c r="S3958" s="15">
        <v>42485.013888888891</v>
      </c>
      <c r="T3958" s="16">
        <f t="shared" si="61"/>
        <v>42457.932025462964</v>
      </c>
    </row>
    <row r="3959" spans="1:20" ht="15" customHeight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9">
        <v>2.5000000000000001E-4</v>
      </c>
      <c r="G3959" t="s">
        <v>8220</v>
      </c>
      <c r="H3959" s="8">
        <v>7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t="s">
        <v>8321</v>
      </c>
      <c r="R3959" s="15" t="s">
        <v>8322</v>
      </c>
      <c r="S3959" s="15">
        <v>42559.976319444439</v>
      </c>
      <c r="T3959" s="16">
        <f t="shared" si="61"/>
        <v>42513.976319444439</v>
      </c>
    </row>
    <row r="3960" spans="1:20" ht="15" customHeight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9">
        <v>0.32050000000000001</v>
      </c>
      <c r="G3960" t="s">
        <v>8220</v>
      </c>
      <c r="H3960" s="8">
        <v>40.0625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t="s">
        <v>8321</v>
      </c>
      <c r="R3960" s="15" t="s">
        <v>8322</v>
      </c>
      <c r="S3960" s="15">
        <v>41853.583333333336</v>
      </c>
      <c r="T3960" s="16">
        <f t="shared" si="61"/>
        <v>41816.950370370374</v>
      </c>
    </row>
    <row r="3961" spans="1:20" ht="15" customHeight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9">
        <v>0.24333333333333335</v>
      </c>
      <c r="G3961" t="s">
        <v>8220</v>
      </c>
      <c r="H3961" s="8">
        <v>24.333333333333332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t="s">
        <v>8321</v>
      </c>
      <c r="R3961" s="15" t="s">
        <v>8322</v>
      </c>
      <c r="S3961" s="15">
        <v>41910.788842592592</v>
      </c>
      <c r="T3961" s="16">
        <f t="shared" si="61"/>
        <v>41880.788842592592</v>
      </c>
    </row>
    <row r="3962" spans="1:20" ht="15" customHeight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9">
        <v>1.4999999999999999E-2</v>
      </c>
      <c r="G3962" t="s">
        <v>8220</v>
      </c>
      <c r="H3962" s="8">
        <v>11.25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t="s">
        <v>8321</v>
      </c>
      <c r="R3962" s="15" t="s">
        <v>8322</v>
      </c>
      <c r="S3962" s="15">
        <v>42372.845555555556</v>
      </c>
      <c r="T3962" s="16">
        <f t="shared" si="61"/>
        <v>42342.845555555556</v>
      </c>
    </row>
    <row r="3963" spans="1:20" ht="15" customHeight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9">
        <v>4.1999999999999997E-3</v>
      </c>
      <c r="G3963" t="s">
        <v>8220</v>
      </c>
      <c r="H3963" s="8">
        <v>10.5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t="s">
        <v>8321</v>
      </c>
      <c r="R3963" s="15" t="s">
        <v>8322</v>
      </c>
      <c r="S3963" s="15">
        <v>41767.891319444447</v>
      </c>
      <c r="T3963" s="16">
        <f t="shared" si="61"/>
        <v>41745.891319444447</v>
      </c>
    </row>
    <row r="3964" spans="1:20" ht="15" customHeight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9">
        <v>3.214285714285714E-2</v>
      </c>
      <c r="G3964" t="s">
        <v>8220</v>
      </c>
      <c r="H3964" s="8">
        <v>15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t="s">
        <v>8321</v>
      </c>
      <c r="R3964" s="15" t="s">
        <v>8322</v>
      </c>
      <c r="S3964" s="15">
        <v>42336.621458333335</v>
      </c>
      <c r="T3964" s="16">
        <f t="shared" si="61"/>
        <v>42311.621458333335</v>
      </c>
    </row>
    <row r="3965" spans="1:20" ht="15" customHeight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9">
        <v>0</v>
      </c>
      <c r="G3965" t="s">
        <v>8220</v>
      </c>
      <c r="H3965" s="8" t="e">
        <v>#DIV/0!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t="s">
        <v>8321</v>
      </c>
      <c r="R3965" s="15" t="s">
        <v>8322</v>
      </c>
      <c r="S3965" s="15">
        <v>42326.195798611108</v>
      </c>
      <c r="T3965" s="16">
        <f t="shared" si="61"/>
        <v>42296.154131944444</v>
      </c>
    </row>
    <row r="3966" spans="1:20" ht="15" customHeight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9">
        <v>6.3E-2</v>
      </c>
      <c r="G3966" t="s">
        <v>8220</v>
      </c>
      <c r="H3966" s="8">
        <v>42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t="s">
        <v>8321</v>
      </c>
      <c r="R3966" s="15" t="s">
        <v>8322</v>
      </c>
      <c r="S3966" s="15">
        <v>42113.680393518516</v>
      </c>
      <c r="T3966" s="16">
        <f t="shared" si="61"/>
        <v>42053.722060185188</v>
      </c>
    </row>
    <row r="3967" spans="1:20" ht="15" customHeight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9">
        <v>0.14249999999999999</v>
      </c>
      <c r="G3967" t="s">
        <v>8220</v>
      </c>
      <c r="H3967" s="8">
        <v>71.25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t="s">
        <v>8321</v>
      </c>
      <c r="R3967" s="15" t="s">
        <v>8322</v>
      </c>
      <c r="S3967" s="15">
        <v>42474.194212962961</v>
      </c>
      <c r="T3967" s="16">
        <f t="shared" si="61"/>
        <v>42414.235879629632</v>
      </c>
    </row>
    <row r="3968" spans="1:20" ht="15" customHeight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9">
        <v>6.0000000000000001E-3</v>
      </c>
      <c r="G3968" t="s">
        <v>8220</v>
      </c>
      <c r="H3968" s="8">
        <v>22.5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t="s">
        <v>8321</v>
      </c>
      <c r="R3968" s="15" t="s">
        <v>8322</v>
      </c>
      <c r="S3968" s="15">
        <v>41844.124305555553</v>
      </c>
      <c r="T3968" s="16">
        <f t="shared" si="61"/>
        <v>41801.711550925924</v>
      </c>
    </row>
    <row r="3969" spans="1:20" ht="15" customHeight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9">
        <v>0.2411764705882353</v>
      </c>
      <c r="G3969" t="s">
        <v>8220</v>
      </c>
      <c r="H3969" s="8">
        <v>41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t="s">
        <v>8321</v>
      </c>
      <c r="R3969" s="15" t="s">
        <v>8322</v>
      </c>
      <c r="S3969" s="15">
        <v>42800.290590277778</v>
      </c>
      <c r="T3969" s="16">
        <f t="shared" si="61"/>
        <v>42770.290590277778</v>
      </c>
    </row>
    <row r="3970" spans="1:20" ht="15" customHeight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9">
        <v>0.10539999999999999</v>
      </c>
      <c r="G3970" t="s">
        <v>8220</v>
      </c>
      <c r="H3970" s="8">
        <v>47.909090909090907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t="s">
        <v>8321</v>
      </c>
      <c r="R3970" s="15" t="s">
        <v>8322</v>
      </c>
      <c r="S3970" s="15">
        <v>42512.815659722226</v>
      </c>
      <c r="T3970" s="16">
        <f t="shared" si="61"/>
        <v>42452.815659722226</v>
      </c>
    </row>
    <row r="3971" spans="1:20" ht="15" customHeight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9">
        <v>7.4690265486725665E-2</v>
      </c>
      <c r="G3971" t="s">
        <v>8220</v>
      </c>
      <c r="H3971" s="8">
        <v>35.166666666666664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t="s">
        <v>8321</v>
      </c>
      <c r="R3971" s="15" t="s">
        <v>8322</v>
      </c>
      <c r="S3971" s="15">
        <v>42611.163194444445</v>
      </c>
      <c r="T3971" s="16">
        <f t="shared" ref="T3971:T4034" si="62">(((L3971/60)/60)/24)+DATE(1970,1,1)</f>
        <v>42601.854699074072</v>
      </c>
    </row>
    <row r="3972" spans="1:20" ht="15" customHeight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9">
        <v>7.3333333333333334E-4</v>
      </c>
      <c r="G3972" t="s">
        <v>8220</v>
      </c>
      <c r="H3972" s="8">
        <v>5.5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t="s">
        <v>8321</v>
      </c>
      <c r="R3972" s="15" t="s">
        <v>8322</v>
      </c>
      <c r="S3972" s="15">
        <v>42477.863553240735</v>
      </c>
      <c r="T3972" s="16">
        <f t="shared" si="62"/>
        <v>42447.863553240735</v>
      </c>
    </row>
    <row r="3973" spans="1:20" ht="15" customHeight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9">
        <v>9.7142857142857135E-3</v>
      </c>
      <c r="G3973" t="s">
        <v>8220</v>
      </c>
      <c r="H3973" s="8">
        <v>22.666666666666668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t="s">
        <v>8321</v>
      </c>
      <c r="R3973" s="15" t="s">
        <v>8322</v>
      </c>
      <c r="S3973" s="15">
        <v>41841.536180555559</v>
      </c>
      <c r="T3973" s="16">
        <f t="shared" si="62"/>
        <v>41811.536180555559</v>
      </c>
    </row>
    <row r="3974" spans="1:20" ht="15" customHeight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9">
        <v>0.21099999999999999</v>
      </c>
      <c r="G3974" t="s">
        <v>8220</v>
      </c>
      <c r="H3974" s="8">
        <v>26.375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t="s">
        <v>8321</v>
      </c>
      <c r="R3974" s="15" t="s">
        <v>8322</v>
      </c>
      <c r="S3974" s="15">
        <v>42041.067523148144</v>
      </c>
      <c r="T3974" s="16">
        <f t="shared" si="62"/>
        <v>41981.067523148144</v>
      </c>
    </row>
    <row r="3975" spans="1:20" ht="15" customHeight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9">
        <v>0.78100000000000003</v>
      </c>
      <c r="G3975" t="s">
        <v>8220</v>
      </c>
      <c r="H3975" s="8">
        <v>105.54054054054055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t="s">
        <v>8321</v>
      </c>
      <c r="R3975" s="15" t="s">
        <v>8322</v>
      </c>
      <c r="S3975" s="15">
        <v>42499.166666666672</v>
      </c>
      <c r="T3975" s="16">
        <f t="shared" si="62"/>
        <v>42469.68414351852</v>
      </c>
    </row>
    <row r="3976" spans="1:20" ht="15" customHeight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9">
        <v>0.32</v>
      </c>
      <c r="G3976" t="s">
        <v>8220</v>
      </c>
      <c r="H3976" s="8">
        <v>29.09090909090909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t="s">
        <v>8321</v>
      </c>
      <c r="R3976" s="15" t="s">
        <v>8322</v>
      </c>
      <c r="S3976" s="15">
        <v>42523.546851851846</v>
      </c>
      <c r="T3976" s="16">
        <f t="shared" si="62"/>
        <v>42493.546851851846</v>
      </c>
    </row>
    <row r="3977" spans="1:20" ht="15" customHeight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9">
        <v>0</v>
      </c>
      <c r="G3977" t="s">
        <v>8220</v>
      </c>
      <c r="H3977" s="8" t="e">
        <v>#DIV/0!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t="s">
        <v>8321</v>
      </c>
      <c r="R3977" s="15" t="s">
        <v>8322</v>
      </c>
      <c r="S3977" s="15">
        <v>42564.866875</v>
      </c>
      <c r="T3977" s="16">
        <f t="shared" si="62"/>
        <v>42534.866875</v>
      </c>
    </row>
    <row r="3978" spans="1:20" ht="15" customHeight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9">
        <v>0.47692307692307695</v>
      </c>
      <c r="G3978" t="s">
        <v>8220</v>
      </c>
      <c r="H3978" s="8">
        <v>62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t="s">
        <v>8321</v>
      </c>
      <c r="R3978" s="15" t="s">
        <v>8322</v>
      </c>
      <c r="S3978" s="15">
        <v>41852.291666666664</v>
      </c>
      <c r="T3978" s="16">
        <f t="shared" si="62"/>
        <v>41830.858344907407</v>
      </c>
    </row>
    <row r="3979" spans="1:20" ht="15" customHeight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9">
        <v>1.4500000000000001E-2</v>
      </c>
      <c r="G3979" t="s">
        <v>8220</v>
      </c>
      <c r="H3979" s="8">
        <v>217.5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t="s">
        <v>8321</v>
      </c>
      <c r="R3979" s="15" t="s">
        <v>8322</v>
      </c>
      <c r="S3979" s="15">
        <v>42573.788564814815</v>
      </c>
      <c r="T3979" s="16">
        <f t="shared" si="62"/>
        <v>42543.788564814815</v>
      </c>
    </row>
    <row r="3980" spans="1:20" ht="15" customHeight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9">
        <v>0.107</v>
      </c>
      <c r="G3980" t="s">
        <v>8220</v>
      </c>
      <c r="H3980" s="8">
        <v>26.75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t="s">
        <v>8321</v>
      </c>
      <c r="R3980" s="15" t="s">
        <v>8322</v>
      </c>
      <c r="S3980" s="15">
        <v>42035.642974537041</v>
      </c>
      <c r="T3980" s="16">
        <f t="shared" si="62"/>
        <v>41975.642974537041</v>
      </c>
    </row>
    <row r="3981" spans="1:20" ht="15" customHeight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9">
        <v>1.8333333333333333E-2</v>
      </c>
      <c r="G3981" t="s">
        <v>8220</v>
      </c>
      <c r="H3981" s="8">
        <v>18.333333333333332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t="s">
        <v>8321</v>
      </c>
      <c r="R3981" s="15" t="s">
        <v>8322</v>
      </c>
      <c r="S3981" s="15">
        <v>42092.833333333328</v>
      </c>
      <c r="T3981" s="16">
        <f t="shared" si="62"/>
        <v>42069.903437500005</v>
      </c>
    </row>
    <row r="3982" spans="1:20" ht="15" customHeight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9">
        <v>0.18</v>
      </c>
      <c r="G3982" t="s">
        <v>8220</v>
      </c>
      <c r="H3982" s="8">
        <v>64.285714285714292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t="s">
        <v>8321</v>
      </c>
      <c r="R3982" s="15" t="s">
        <v>8322</v>
      </c>
      <c r="S3982" s="15">
        <v>41825.598923611113</v>
      </c>
      <c r="T3982" s="16">
        <f t="shared" si="62"/>
        <v>41795.598923611113</v>
      </c>
    </row>
    <row r="3983" spans="1:20" ht="15" customHeight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9">
        <v>4.0833333333333333E-2</v>
      </c>
      <c r="G3983" t="s">
        <v>8220</v>
      </c>
      <c r="H3983" s="8">
        <v>175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t="s">
        <v>8321</v>
      </c>
      <c r="R3983" s="15" t="s">
        <v>8322</v>
      </c>
      <c r="S3983" s="15">
        <v>42568.179965277777</v>
      </c>
      <c r="T3983" s="16">
        <f t="shared" si="62"/>
        <v>42508.179965277777</v>
      </c>
    </row>
    <row r="3984" spans="1:20" ht="15" customHeight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9">
        <v>0.2</v>
      </c>
      <c r="G3984" t="s">
        <v>8220</v>
      </c>
      <c r="H3984" s="8">
        <v>34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t="s">
        <v>8321</v>
      </c>
      <c r="R3984" s="15" t="s">
        <v>8322</v>
      </c>
      <c r="S3984" s="15">
        <v>42192.809953703705</v>
      </c>
      <c r="T3984" s="16">
        <f t="shared" si="62"/>
        <v>42132.809953703705</v>
      </c>
    </row>
    <row r="3985" spans="1:20" ht="15" customHeight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9">
        <v>0.34802513464991025</v>
      </c>
      <c r="G3985" t="s">
        <v>8220</v>
      </c>
      <c r="H3985" s="8">
        <v>84.282608695652172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t="s">
        <v>8321</v>
      </c>
      <c r="R3985" s="15" t="s">
        <v>8322</v>
      </c>
      <c r="S3985" s="15">
        <v>41779.290972222225</v>
      </c>
      <c r="T3985" s="16">
        <f t="shared" si="62"/>
        <v>41747.86986111111</v>
      </c>
    </row>
    <row r="3986" spans="1:20" ht="15" customHeight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9">
        <v>6.3333333333333339E-2</v>
      </c>
      <c r="G3986" t="s">
        <v>8220</v>
      </c>
      <c r="H3986" s="8">
        <v>9.5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t="s">
        <v>8321</v>
      </c>
      <c r="R3986" s="15" t="s">
        <v>8322</v>
      </c>
      <c r="S3986" s="15">
        <v>41951</v>
      </c>
      <c r="T3986" s="16">
        <f t="shared" si="62"/>
        <v>41920.963472222218</v>
      </c>
    </row>
    <row r="3987" spans="1:20" ht="15" customHeight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9">
        <v>0.32050000000000001</v>
      </c>
      <c r="G3987" t="s">
        <v>8220</v>
      </c>
      <c r="H3987" s="8">
        <v>33.736842105263158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t="s">
        <v>8321</v>
      </c>
      <c r="R3987" s="15" t="s">
        <v>8322</v>
      </c>
      <c r="S3987" s="15">
        <v>42420.878472222219</v>
      </c>
      <c r="T3987" s="16">
        <f t="shared" si="62"/>
        <v>42399.707407407404</v>
      </c>
    </row>
    <row r="3988" spans="1:20" ht="15" customHeight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9">
        <v>9.7600000000000006E-2</v>
      </c>
      <c r="G3988" t="s">
        <v>8220</v>
      </c>
      <c r="H3988" s="8">
        <v>37.53846153846154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t="s">
        <v>8321</v>
      </c>
      <c r="R3988" s="15" t="s">
        <v>8322</v>
      </c>
      <c r="S3988" s="15">
        <v>42496.544444444444</v>
      </c>
      <c r="T3988" s="16">
        <f t="shared" si="62"/>
        <v>42467.548541666663</v>
      </c>
    </row>
    <row r="3989" spans="1:20" ht="15" customHeight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9">
        <v>0.3775</v>
      </c>
      <c r="G3989" t="s">
        <v>8220</v>
      </c>
      <c r="H3989" s="8">
        <v>11.615384615384615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t="s">
        <v>8321</v>
      </c>
      <c r="R3989" s="15" t="s">
        <v>8322</v>
      </c>
      <c r="S3989" s="15">
        <v>41775.92465277778</v>
      </c>
      <c r="T3989" s="16">
        <f t="shared" si="62"/>
        <v>41765.92465277778</v>
      </c>
    </row>
    <row r="3990" spans="1:20" ht="15" customHeight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9">
        <v>2.1333333333333333E-2</v>
      </c>
      <c r="G3990" t="s">
        <v>8220</v>
      </c>
      <c r="H3990" s="8">
        <v>8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t="s">
        <v>8321</v>
      </c>
      <c r="R3990" s="15" t="s">
        <v>8322</v>
      </c>
      <c r="S3990" s="15">
        <v>42245.08116898148</v>
      </c>
      <c r="T3990" s="16">
        <f t="shared" si="62"/>
        <v>42230.08116898148</v>
      </c>
    </row>
    <row r="3991" spans="1:20" ht="15" customHeight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9">
        <v>0</v>
      </c>
      <c r="G3991" t="s">
        <v>8220</v>
      </c>
      <c r="H3991" s="8" t="e">
        <v>#DIV/0!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t="s">
        <v>8321</v>
      </c>
      <c r="R3991" s="15" t="s">
        <v>8322</v>
      </c>
      <c r="S3991" s="15">
        <v>42316.791446759264</v>
      </c>
      <c r="T3991" s="16">
        <f t="shared" si="62"/>
        <v>42286.749780092592</v>
      </c>
    </row>
    <row r="3992" spans="1:20" ht="15" customHeight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9">
        <v>4.1818181818181817E-2</v>
      </c>
      <c r="G3992" t="s">
        <v>8220</v>
      </c>
      <c r="H3992" s="8">
        <v>23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t="s">
        <v>8321</v>
      </c>
      <c r="R3992" s="15" t="s">
        <v>8322</v>
      </c>
      <c r="S3992" s="15">
        <v>42431.672372685185</v>
      </c>
      <c r="T3992" s="16">
        <f t="shared" si="62"/>
        <v>42401.672372685185</v>
      </c>
    </row>
    <row r="3993" spans="1:20" ht="15" customHeight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9">
        <v>0.2</v>
      </c>
      <c r="G3993" t="s">
        <v>8220</v>
      </c>
      <c r="H3993" s="8">
        <v>100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t="s">
        <v>8321</v>
      </c>
      <c r="R3993" s="15" t="s">
        <v>8322</v>
      </c>
      <c r="S3993" s="15">
        <v>42155.644467592589</v>
      </c>
      <c r="T3993" s="16">
        <f t="shared" si="62"/>
        <v>42125.644467592589</v>
      </c>
    </row>
    <row r="3994" spans="1:20" ht="15" customHeight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9">
        <v>5.4100000000000002E-2</v>
      </c>
      <c r="G3994" t="s">
        <v>8220</v>
      </c>
      <c r="H3994" s="8">
        <v>60.111111111111114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t="s">
        <v>8321</v>
      </c>
      <c r="R3994" s="15" t="s">
        <v>8322</v>
      </c>
      <c r="S3994" s="15">
        <v>42349.982164351852</v>
      </c>
      <c r="T3994" s="16">
        <f t="shared" si="62"/>
        <v>42289.94049768518</v>
      </c>
    </row>
    <row r="3995" spans="1:20" ht="15" customHeight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9">
        <v>6.0000000000000002E-5</v>
      </c>
      <c r="G3995" t="s">
        <v>8220</v>
      </c>
      <c r="H3995" s="8">
        <v>3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t="s">
        <v>8321</v>
      </c>
      <c r="R3995" s="15" t="s">
        <v>8322</v>
      </c>
      <c r="S3995" s="15">
        <v>42137.864722222221</v>
      </c>
      <c r="T3995" s="16">
        <f t="shared" si="62"/>
        <v>42107.864722222221</v>
      </c>
    </row>
    <row r="3996" spans="1:20" ht="15" customHeight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9">
        <v>2.5000000000000001E-3</v>
      </c>
      <c r="G3996" t="s">
        <v>8220</v>
      </c>
      <c r="H3996" s="8">
        <v>5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t="s">
        <v>8321</v>
      </c>
      <c r="R3996" s="15" t="s">
        <v>8322</v>
      </c>
      <c r="S3996" s="15">
        <v>41839.389930555553</v>
      </c>
      <c r="T3996" s="16">
        <f t="shared" si="62"/>
        <v>41809.389930555553</v>
      </c>
    </row>
    <row r="3997" spans="1:20" ht="15" customHeight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9">
        <v>0.35</v>
      </c>
      <c r="G3997" t="s">
        <v>8220</v>
      </c>
      <c r="H3997" s="8">
        <v>17.5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t="s">
        <v>8321</v>
      </c>
      <c r="R3997" s="15" t="s">
        <v>8322</v>
      </c>
      <c r="S3997" s="15">
        <v>42049.477083333331</v>
      </c>
      <c r="T3997" s="16">
        <f t="shared" si="62"/>
        <v>42019.683761574073</v>
      </c>
    </row>
    <row r="3998" spans="1:20" ht="15" customHeight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9">
        <v>0.16566666666666666</v>
      </c>
      <c r="G3998" t="s">
        <v>8220</v>
      </c>
      <c r="H3998" s="8">
        <v>29.235294117647058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t="s">
        <v>8321</v>
      </c>
      <c r="R3998" s="15" t="s">
        <v>8322</v>
      </c>
      <c r="S3998" s="15">
        <v>41963.669444444444</v>
      </c>
      <c r="T3998" s="16">
        <f t="shared" si="62"/>
        <v>41950.26694444444</v>
      </c>
    </row>
    <row r="3999" spans="1:20" ht="15" customHeight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9">
        <v>0</v>
      </c>
      <c r="G3999" t="s">
        <v>8220</v>
      </c>
      <c r="H3999" s="8" t="e">
        <v>#DIV/0!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t="s">
        <v>8321</v>
      </c>
      <c r="R3999" s="15" t="s">
        <v>8322</v>
      </c>
      <c r="S3999" s="15">
        <v>42099.349780092598</v>
      </c>
      <c r="T3999" s="16">
        <f t="shared" si="62"/>
        <v>42069.391446759255</v>
      </c>
    </row>
    <row r="4000" spans="1:20" ht="15" customHeight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9">
        <v>0.57199999999999995</v>
      </c>
      <c r="G4000" t="s">
        <v>8220</v>
      </c>
      <c r="H4000" s="8">
        <v>59.583333333333336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t="s">
        <v>8321</v>
      </c>
      <c r="R4000" s="15" t="s">
        <v>8322</v>
      </c>
      <c r="S4000" s="15">
        <v>42091.921597222223</v>
      </c>
      <c r="T4000" s="16">
        <f t="shared" si="62"/>
        <v>42061.963263888887</v>
      </c>
    </row>
    <row r="4001" spans="1:20" ht="15" customHeight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9">
        <v>0.16514285714285715</v>
      </c>
      <c r="G4001" t="s">
        <v>8220</v>
      </c>
      <c r="H4001" s="8">
        <v>82.571428571428569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t="s">
        <v>8321</v>
      </c>
      <c r="R4001" s="15" t="s">
        <v>8322</v>
      </c>
      <c r="S4001" s="15">
        <v>41882.827650462961</v>
      </c>
      <c r="T4001" s="16">
        <f t="shared" si="62"/>
        <v>41842.828680555554</v>
      </c>
    </row>
    <row r="4002" spans="1:20" ht="15" customHeight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9">
        <v>1.25E-3</v>
      </c>
      <c r="G4002" t="s">
        <v>8220</v>
      </c>
      <c r="H4002" s="8">
        <v>10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t="s">
        <v>8321</v>
      </c>
      <c r="R4002" s="15" t="s">
        <v>8322</v>
      </c>
      <c r="S4002" s="15">
        <v>42497.603680555556</v>
      </c>
      <c r="T4002" s="16">
        <f t="shared" si="62"/>
        <v>42437.64534722222</v>
      </c>
    </row>
    <row r="4003" spans="1:20" ht="15" customHeight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9">
        <v>0.3775</v>
      </c>
      <c r="G4003" t="s">
        <v>8220</v>
      </c>
      <c r="H4003" s="8">
        <v>32.357142857142854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t="s">
        <v>8321</v>
      </c>
      <c r="R4003" s="15" t="s">
        <v>8322</v>
      </c>
      <c r="S4003" s="15">
        <v>42795.791666666672</v>
      </c>
      <c r="T4003" s="16">
        <f t="shared" si="62"/>
        <v>42775.964212962965</v>
      </c>
    </row>
    <row r="4004" spans="1:20" ht="15" customHeight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9">
        <v>1.84E-2</v>
      </c>
      <c r="G4004" t="s">
        <v>8220</v>
      </c>
      <c r="H4004" s="8">
        <v>5.75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t="s">
        <v>8321</v>
      </c>
      <c r="R4004" s="15" t="s">
        <v>8322</v>
      </c>
      <c r="S4004" s="15">
        <v>41909.043530092589</v>
      </c>
      <c r="T4004" s="16">
        <f t="shared" si="62"/>
        <v>41879.043530092589</v>
      </c>
    </row>
    <row r="4005" spans="1:20" ht="15" customHeight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9">
        <v>0.10050000000000001</v>
      </c>
      <c r="G4005" t="s">
        <v>8220</v>
      </c>
      <c r="H4005" s="8">
        <v>100.5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t="s">
        <v>8321</v>
      </c>
      <c r="R4005" s="15" t="s">
        <v>8322</v>
      </c>
      <c r="S4005" s="15">
        <v>42050.587349537032</v>
      </c>
      <c r="T4005" s="16">
        <f t="shared" si="62"/>
        <v>42020.587349537032</v>
      </c>
    </row>
    <row r="4006" spans="1:20" ht="15" customHeight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9">
        <v>2E-3</v>
      </c>
      <c r="G4006" t="s">
        <v>8220</v>
      </c>
      <c r="H4006" s="8">
        <v>1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t="s">
        <v>8321</v>
      </c>
      <c r="R4006" s="15" t="s">
        <v>8322</v>
      </c>
      <c r="S4006" s="15">
        <v>41920.16269675926</v>
      </c>
      <c r="T4006" s="16">
        <f t="shared" si="62"/>
        <v>41890.16269675926</v>
      </c>
    </row>
    <row r="4007" spans="1:20" ht="15" customHeight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9">
        <v>1.3333333333333334E-2</v>
      </c>
      <c r="G4007" t="s">
        <v>8220</v>
      </c>
      <c r="H4007" s="8">
        <v>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t="s">
        <v>8321</v>
      </c>
      <c r="R4007" s="15" t="s">
        <v>8322</v>
      </c>
      <c r="S4007" s="15">
        <v>41932.807696759257</v>
      </c>
      <c r="T4007" s="16">
        <f t="shared" si="62"/>
        <v>41872.807696759257</v>
      </c>
    </row>
    <row r="4008" spans="1:20" ht="15" customHeight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9">
        <v>6.666666666666667E-5</v>
      </c>
      <c r="G4008" t="s">
        <v>8220</v>
      </c>
      <c r="H4008" s="8">
        <v>2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t="s">
        <v>8321</v>
      </c>
      <c r="R4008" s="15" t="s">
        <v>8322</v>
      </c>
      <c r="S4008" s="15">
        <v>42416.772997685184</v>
      </c>
      <c r="T4008" s="16">
        <f t="shared" si="62"/>
        <v>42391.772997685184</v>
      </c>
    </row>
    <row r="4009" spans="1:20" ht="15" customHeight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9">
        <v>2.5000000000000001E-3</v>
      </c>
      <c r="G4009" t="s">
        <v>8220</v>
      </c>
      <c r="H4009" s="8">
        <v>5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t="s">
        <v>8321</v>
      </c>
      <c r="R4009" s="15" t="s">
        <v>8322</v>
      </c>
      <c r="S4009" s="15">
        <v>41877.686111111114</v>
      </c>
      <c r="T4009" s="16">
        <f t="shared" si="62"/>
        <v>41848.772928240738</v>
      </c>
    </row>
    <row r="4010" spans="1:20" ht="15" customHeight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9">
        <v>0.06</v>
      </c>
      <c r="G4010" t="s">
        <v>8220</v>
      </c>
      <c r="H4010" s="8">
        <v>15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t="s">
        <v>8321</v>
      </c>
      <c r="R4010" s="15" t="s">
        <v>8322</v>
      </c>
      <c r="S4010" s="15">
        <v>42207.964201388888</v>
      </c>
      <c r="T4010" s="16">
        <f t="shared" si="62"/>
        <v>42177.964201388888</v>
      </c>
    </row>
    <row r="4011" spans="1:20" ht="15" customHeight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9">
        <v>3.8860103626943004E-2</v>
      </c>
      <c r="G4011" t="s">
        <v>8220</v>
      </c>
      <c r="H4011" s="8">
        <v>25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t="s">
        <v>8321</v>
      </c>
      <c r="R4011" s="15" t="s">
        <v>8322</v>
      </c>
      <c r="S4011" s="15">
        <v>41891.700925925928</v>
      </c>
      <c r="T4011" s="16">
        <f t="shared" si="62"/>
        <v>41851.700925925928</v>
      </c>
    </row>
    <row r="4012" spans="1:20" ht="15" customHeight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9">
        <v>0.24194444444444443</v>
      </c>
      <c r="G4012" t="s">
        <v>8220</v>
      </c>
      <c r="H4012" s="8">
        <v>45.842105263157897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t="s">
        <v>8321</v>
      </c>
      <c r="R4012" s="15" t="s">
        <v>8322</v>
      </c>
      <c r="S4012" s="15">
        <v>41938.770439814813</v>
      </c>
      <c r="T4012" s="16">
        <f t="shared" si="62"/>
        <v>41921.770439814813</v>
      </c>
    </row>
    <row r="4013" spans="1:20" ht="15" customHeight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9">
        <v>7.5999999999999998E-2</v>
      </c>
      <c r="G4013" t="s">
        <v>8220</v>
      </c>
      <c r="H4013" s="8">
        <v>4.75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t="s">
        <v>8321</v>
      </c>
      <c r="R4013" s="15" t="s">
        <v>8322</v>
      </c>
      <c r="S4013" s="15">
        <v>42032.54488425926</v>
      </c>
      <c r="T4013" s="16">
        <f t="shared" si="62"/>
        <v>42002.54488425926</v>
      </c>
    </row>
    <row r="4014" spans="1:20" ht="15" customHeight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9">
        <v>0</v>
      </c>
      <c r="G4014" t="s">
        <v>8220</v>
      </c>
      <c r="H4014" s="8" t="e">
        <v>#DIV/0!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t="s">
        <v>8321</v>
      </c>
      <c r="R4014" s="15" t="s">
        <v>8322</v>
      </c>
      <c r="S4014" s="15">
        <v>42126.544548611113</v>
      </c>
      <c r="T4014" s="16">
        <f t="shared" si="62"/>
        <v>42096.544548611113</v>
      </c>
    </row>
    <row r="4015" spans="1:20" ht="15" customHeight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9">
        <v>1.2999999999999999E-2</v>
      </c>
      <c r="G4015" t="s">
        <v>8220</v>
      </c>
      <c r="H4015" s="8">
        <v>13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t="s">
        <v>8321</v>
      </c>
      <c r="R4015" s="15" t="s">
        <v>8322</v>
      </c>
      <c r="S4015" s="15">
        <v>42051.301192129627</v>
      </c>
      <c r="T4015" s="16">
        <f t="shared" si="62"/>
        <v>42021.301192129627</v>
      </c>
    </row>
    <row r="4016" spans="1:20" ht="15" customHeight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9">
        <v>0</v>
      </c>
      <c r="G4016" t="s">
        <v>8220</v>
      </c>
      <c r="H4016" s="8" t="e">
        <v>#DIV/0!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t="s">
        <v>8321</v>
      </c>
      <c r="R4016" s="15" t="s">
        <v>8322</v>
      </c>
      <c r="S4016" s="15">
        <v>42434.246168981481</v>
      </c>
      <c r="T4016" s="16">
        <f t="shared" si="62"/>
        <v>42419.246168981481</v>
      </c>
    </row>
    <row r="4017" spans="1:20" ht="15" customHeight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9">
        <v>1.4285714285714287E-4</v>
      </c>
      <c r="G4017" t="s">
        <v>8220</v>
      </c>
      <c r="H4017" s="8">
        <v>1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t="s">
        <v>8321</v>
      </c>
      <c r="R4017" s="15" t="s">
        <v>8322</v>
      </c>
      <c r="S4017" s="15">
        <v>42204.780821759254</v>
      </c>
      <c r="T4017" s="16">
        <f t="shared" si="62"/>
        <v>42174.780821759254</v>
      </c>
    </row>
    <row r="4018" spans="1:20" ht="15" customHeight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9">
        <v>0.14000000000000001</v>
      </c>
      <c r="G4018" t="s">
        <v>8220</v>
      </c>
      <c r="H4018" s="8">
        <v>10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t="s">
        <v>8321</v>
      </c>
      <c r="R4018" s="15" t="s">
        <v>8322</v>
      </c>
      <c r="S4018" s="15">
        <v>41899.872685185182</v>
      </c>
      <c r="T4018" s="16">
        <f t="shared" si="62"/>
        <v>41869.872685185182</v>
      </c>
    </row>
    <row r="4019" spans="1:20" ht="15" customHeight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9">
        <v>1.0500000000000001E-2</v>
      </c>
      <c r="G4019" t="s">
        <v>8220</v>
      </c>
      <c r="H4019" s="8">
        <v>52.5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t="s">
        <v>8321</v>
      </c>
      <c r="R4019" s="15" t="s">
        <v>8322</v>
      </c>
      <c r="S4019" s="15">
        <v>41886.672152777777</v>
      </c>
      <c r="T4019" s="16">
        <f t="shared" si="62"/>
        <v>41856.672152777777</v>
      </c>
    </row>
    <row r="4020" spans="1:20" ht="15" customHeight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9">
        <v>8.666666666666667E-2</v>
      </c>
      <c r="G4020" t="s">
        <v>8220</v>
      </c>
      <c r="H4020" s="8">
        <v>32.5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t="s">
        <v>8321</v>
      </c>
      <c r="R4020" s="15" t="s">
        <v>8322</v>
      </c>
      <c r="S4020" s="15">
        <v>42650.91097222222</v>
      </c>
      <c r="T4020" s="16">
        <f t="shared" si="62"/>
        <v>42620.91097222222</v>
      </c>
    </row>
    <row r="4021" spans="1:20" ht="15" customHeight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9">
        <v>8.2857142857142851E-3</v>
      </c>
      <c r="G4021" t="s">
        <v>8220</v>
      </c>
      <c r="H4021" s="8">
        <v>7.25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t="s">
        <v>8321</v>
      </c>
      <c r="R4021" s="15" t="s">
        <v>8322</v>
      </c>
      <c r="S4021" s="15">
        <v>42475.686111111107</v>
      </c>
      <c r="T4021" s="16">
        <f t="shared" si="62"/>
        <v>42417.675879629634</v>
      </c>
    </row>
    <row r="4022" spans="1:20" ht="15" customHeight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9">
        <v>0.16666666666666666</v>
      </c>
      <c r="G4022" t="s">
        <v>8220</v>
      </c>
      <c r="H4022" s="8">
        <v>33.333333333333336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t="s">
        <v>8321</v>
      </c>
      <c r="R4022" s="15" t="s">
        <v>8322</v>
      </c>
      <c r="S4022" s="15">
        <v>42087.149293981478</v>
      </c>
      <c r="T4022" s="16">
        <f t="shared" si="62"/>
        <v>42057.190960648149</v>
      </c>
    </row>
    <row r="4023" spans="1:20" ht="15" customHeight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9">
        <v>8.3333333333333332E-3</v>
      </c>
      <c r="G4023" t="s">
        <v>8220</v>
      </c>
      <c r="H4023" s="8">
        <v>62.5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t="s">
        <v>8321</v>
      </c>
      <c r="R4023" s="15" t="s">
        <v>8322</v>
      </c>
      <c r="S4023" s="15">
        <v>41938.911550925928</v>
      </c>
      <c r="T4023" s="16">
        <f t="shared" si="62"/>
        <v>41878.911550925928</v>
      </c>
    </row>
    <row r="4024" spans="1:20" ht="15" customHeight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9">
        <v>0.69561111111111107</v>
      </c>
      <c r="G4024" t="s">
        <v>8220</v>
      </c>
      <c r="H4024" s="8">
        <v>63.558375634517766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t="s">
        <v>8321</v>
      </c>
      <c r="R4024" s="15" t="s">
        <v>8322</v>
      </c>
      <c r="S4024" s="15">
        <v>42036.120833333334</v>
      </c>
      <c r="T4024" s="16">
        <f t="shared" si="62"/>
        <v>41990.584108796291</v>
      </c>
    </row>
    <row r="4025" spans="1:20" ht="15" customHeight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9">
        <v>0</v>
      </c>
      <c r="G4025" t="s">
        <v>8220</v>
      </c>
      <c r="H4025" s="8" t="e">
        <v>#DIV/0!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t="s">
        <v>8321</v>
      </c>
      <c r="R4025" s="15" t="s">
        <v>8322</v>
      </c>
      <c r="S4025" s="15">
        <v>42453.957905092597</v>
      </c>
      <c r="T4025" s="16">
        <f t="shared" si="62"/>
        <v>42408.999571759254</v>
      </c>
    </row>
    <row r="4026" spans="1:20" ht="15" customHeight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9">
        <v>1.2500000000000001E-2</v>
      </c>
      <c r="G4026" t="s">
        <v>8220</v>
      </c>
      <c r="H4026" s="8">
        <v>10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t="s">
        <v>8321</v>
      </c>
      <c r="R4026" s="15" t="s">
        <v>8322</v>
      </c>
      <c r="S4026" s="15">
        <v>42247.670104166667</v>
      </c>
      <c r="T4026" s="16">
        <f t="shared" si="62"/>
        <v>42217.670104166667</v>
      </c>
    </row>
    <row r="4027" spans="1:20" ht="15" customHeight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9">
        <v>0.05</v>
      </c>
      <c r="G4027" t="s">
        <v>8220</v>
      </c>
      <c r="H4027" s="8">
        <v>62.5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t="s">
        <v>8321</v>
      </c>
      <c r="R4027" s="15" t="s">
        <v>8322</v>
      </c>
      <c r="S4027" s="15">
        <v>42211.237685185188</v>
      </c>
      <c r="T4027" s="16">
        <f t="shared" si="62"/>
        <v>42151.237685185188</v>
      </c>
    </row>
    <row r="4028" spans="1:20" ht="15" customHeight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9">
        <v>0</v>
      </c>
      <c r="G4028" t="s">
        <v>8220</v>
      </c>
      <c r="H4028" s="8" t="e">
        <v>#DIV/0!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t="s">
        <v>8321</v>
      </c>
      <c r="R4028" s="15" t="s">
        <v>8322</v>
      </c>
      <c r="S4028" s="15">
        <v>42342.697210648148</v>
      </c>
      <c r="T4028" s="16">
        <f t="shared" si="62"/>
        <v>42282.655543981484</v>
      </c>
    </row>
    <row r="4029" spans="1:20" ht="15" customHeight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9">
        <v>7.166666666666667E-2</v>
      </c>
      <c r="G4029" t="s">
        <v>8220</v>
      </c>
      <c r="H4029" s="8">
        <v>30.714285714285715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t="s">
        <v>8321</v>
      </c>
      <c r="R4029" s="15" t="s">
        <v>8322</v>
      </c>
      <c r="S4029" s="15">
        <v>42789.041666666672</v>
      </c>
      <c r="T4029" s="16">
        <f t="shared" si="62"/>
        <v>42768.97084490741</v>
      </c>
    </row>
    <row r="4030" spans="1:20" ht="15" customHeight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9">
        <v>0.28050000000000003</v>
      </c>
      <c r="G4030" t="s">
        <v>8220</v>
      </c>
      <c r="H4030" s="8">
        <v>51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t="s">
        <v>8321</v>
      </c>
      <c r="R4030" s="15" t="s">
        <v>8322</v>
      </c>
      <c r="S4030" s="15">
        <v>41795.938657407409</v>
      </c>
      <c r="T4030" s="16">
        <f t="shared" si="62"/>
        <v>41765.938657407409</v>
      </c>
    </row>
    <row r="4031" spans="1:20" ht="15" customHeight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9">
        <v>0</v>
      </c>
      <c r="G4031" t="s">
        <v>8220</v>
      </c>
      <c r="H4031" s="8" t="e">
        <v>#DIV/0!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t="s">
        <v>8321</v>
      </c>
      <c r="R4031" s="15" t="s">
        <v>8322</v>
      </c>
      <c r="S4031" s="15">
        <v>42352.025115740747</v>
      </c>
      <c r="T4031" s="16">
        <f t="shared" si="62"/>
        <v>42322.025115740747</v>
      </c>
    </row>
    <row r="4032" spans="1:20" ht="15" customHeight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9">
        <v>0.16</v>
      </c>
      <c r="G4032" t="s">
        <v>8220</v>
      </c>
      <c r="H4032" s="8">
        <v>66.666666666666671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t="s">
        <v>8321</v>
      </c>
      <c r="R4032" s="15" t="s">
        <v>8322</v>
      </c>
      <c r="S4032" s="15">
        <v>42403.784027777772</v>
      </c>
      <c r="T4032" s="16">
        <f t="shared" si="62"/>
        <v>42374.655081018514</v>
      </c>
    </row>
    <row r="4033" spans="1:20" ht="15" customHeight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9">
        <v>0</v>
      </c>
      <c r="G4033" t="s">
        <v>8220</v>
      </c>
      <c r="H4033" s="8" t="e">
        <v>#DIV/0!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t="s">
        <v>8321</v>
      </c>
      <c r="R4033" s="15" t="s">
        <v>8322</v>
      </c>
      <c r="S4033" s="15">
        <v>41991.626898148148</v>
      </c>
      <c r="T4033" s="16">
        <f t="shared" si="62"/>
        <v>41941.585231481484</v>
      </c>
    </row>
    <row r="4034" spans="1:20" ht="15" customHeight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9">
        <v>6.8287037037037035E-2</v>
      </c>
      <c r="G4034" t="s">
        <v>8220</v>
      </c>
      <c r="H4034" s="8">
        <v>59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t="s">
        <v>8321</v>
      </c>
      <c r="R4034" s="15" t="s">
        <v>8322</v>
      </c>
      <c r="S4034" s="15">
        <v>42353.85087962963</v>
      </c>
      <c r="T4034" s="16">
        <f t="shared" si="62"/>
        <v>42293.809212962966</v>
      </c>
    </row>
    <row r="4035" spans="1:20" ht="15" customHeight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9">
        <v>0.25698702928870293</v>
      </c>
      <c r="G4035" t="s">
        <v>8220</v>
      </c>
      <c r="H4035" s="8">
        <v>65.340319148936175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t="s">
        <v>8321</v>
      </c>
      <c r="R4035" s="15" t="s">
        <v>8322</v>
      </c>
      <c r="S4035" s="15">
        <v>42645.375</v>
      </c>
      <c r="T4035" s="16">
        <f t="shared" ref="T4035:T4098" si="63">(((L4035/60)/60)/24)+DATE(1970,1,1)</f>
        <v>42614.268796296295</v>
      </c>
    </row>
    <row r="4036" spans="1:20" ht="15" customHeight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9">
        <v>1.4814814814814815E-2</v>
      </c>
      <c r="G4036" t="s">
        <v>8220</v>
      </c>
      <c r="H4036" s="8">
        <v>100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t="s">
        <v>8321</v>
      </c>
      <c r="R4036" s="15" t="s">
        <v>8322</v>
      </c>
      <c r="S4036" s="15">
        <v>42097.905671296292</v>
      </c>
      <c r="T4036" s="16">
        <f t="shared" si="63"/>
        <v>42067.947337962964</v>
      </c>
    </row>
    <row r="4037" spans="1:20" ht="15" customHeight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9">
        <v>0.36849999999999999</v>
      </c>
      <c r="G4037" t="s">
        <v>8220</v>
      </c>
      <c r="H4037" s="8">
        <v>147.4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t="s">
        <v>8321</v>
      </c>
      <c r="R4037" s="15" t="s">
        <v>8322</v>
      </c>
      <c r="S4037" s="15">
        <v>41933.882951388885</v>
      </c>
      <c r="T4037" s="16">
        <f t="shared" si="63"/>
        <v>41903.882951388885</v>
      </c>
    </row>
    <row r="4038" spans="1:20" ht="15" customHeight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9">
        <v>0.47049999999999997</v>
      </c>
      <c r="G4038" t="s">
        <v>8220</v>
      </c>
      <c r="H4038" s="8">
        <v>166.05882352941177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t="s">
        <v>8321</v>
      </c>
      <c r="R4038" s="15" t="s">
        <v>8322</v>
      </c>
      <c r="S4038" s="15">
        <v>41821.9375</v>
      </c>
      <c r="T4038" s="16">
        <f t="shared" si="63"/>
        <v>41804.937083333331</v>
      </c>
    </row>
    <row r="4039" spans="1:20" ht="15" customHeight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9">
        <v>0.11428571428571428</v>
      </c>
      <c r="G4039" t="s">
        <v>8220</v>
      </c>
      <c r="H4039" s="8">
        <v>40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t="s">
        <v>8321</v>
      </c>
      <c r="R4039" s="15" t="s">
        <v>8322</v>
      </c>
      <c r="S4039" s="15">
        <v>42514.600694444445</v>
      </c>
      <c r="T4039" s="16">
        <f t="shared" si="63"/>
        <v>42497.070775462969</v>
      </c>
    </row>
    <row r="4040" spans="1:20" ht="15" customHeight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9">
        <v>0.12039999999999999</v>
      </c>
      <c r="G4040" t="s">
        <v>8220</v>
      </c>
      <c r="H4040" s="8">
        <v>75.25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t="s">
        <v>8321</v>
      </c>
      <c r="R4040" s="15" t="s">
        <v>8322</v>
      </c>
      <c r="S4040" s="15">
        <v>41929.798726851855</v>
      </c>
      <c r="T4040" s="16">
        <f t="shared" si="63"/>
        <v>41869.798726851855</v>
      </c>
    </row>
    <row r="4041" spans="1:20" ht="15" customHeight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9">
        <v>0.6</v>
      </c>
      <c r="G4041" t="s">
        <v>8220</v>
      </c>
      <c r="H4041" s="8">
        <v>60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t="s">
        <v>8321</v>
      </c>
      <c r="R4041" s="15" t="s">
        <v>8322</v>
      </c>
      <c r="S4041" s="15">
        <v>42339.249305555553</v>
      </c>
      <c r="T4041" s="16">
        <f t="shared" si="63"/>
        <v>42305.670914351853</v>
      </c>
    </row>
    <row r="4042" spans="1:20" ht="15" customHeight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9">
        <v>0.3125</v>
      </c>
      <c r="G4042" t="s">
        <v>8220</v>
      </c>
      <c r="H4042" s="8">
        <v>1250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t="s">
        <v>8321</v>
      </c>
      <c r="R4042" s="15" t="s">
        <v>8322</v>
      </c>
      <c r="S4042" s="15">
        <v>42203.125</v>
      </c>
      <c r="T4042" s="16">
        <f t="shared" si="63"/>
        <v>42144.231527777782</v>
      </c>
    </row>
    <row r="4043" spans="1:20" ht="15" customHeight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9">
        <v>4.1999999999999997E-3</v>
      </c>
      <c r="G4043" t="s">
        <v>8220</v>
      </c>
      <c r="H4043" s="8">
        <v>10.5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t="s">
        <v>8321</v>
      </c>
      <c r="R4043" s="15" t="s">
        <v>8322</v>
      </c>
      <c r="S4043" s="15">
        <v>42619.474004629628</v>
      </c>
      <c r="T4043" s="16">
        <f t="shared" si="63"/>
        <v>42559.474004629628</v>
      </c>
    </row>
    <row r="4044" spans="1:20" ht="15" customHeight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9">
        <v>2.0999999999999999E-3</v>
      </c>
      <c r="G4044" t="s">
        <v>8220</v>
      </c>
      <c r="H4044" s="8">
        <v>7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t="s">
        <v>8321</v>
      </c>
      <c r="R4044" s="15" t="s">
        <v>8322</v>
      </c>
      <c r="S4044" s="15">
        <v>42024.802777777775</v>
      </c>
      <c r="T4044" s="16">
        <f t="shared" si="63"/>
        <v>41995.084074074075</v>
      </c>
    </row>
    <row r="4045" spans="1:20" ht="15" customHeight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9">
        <v>0</v>
      </c>
      <c r="G4045" t="s">
        <v>8220</v>
      </c>
      <c r="H4045" s="8" t="e">
        <v>#DIV/0!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t="s">
        <v>8321</v>
      </c>
      <c r="R4045" s="15" t="s">
        <v>8322</v>
      </c>
      <c r="S4045" s="15">
        <v>41963.957465277781</v>
      </c>
      <c r="T4045" s="16">
        <f t="shared" si="63"/>
        <v>41948.957465277781</v>
      </c>
    </row>
    <row r="4046" spans="1:20" ht="15" customHeight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9">
        <v>0.375</v>
      </c>
      <c r="G4046" t="s">
        <v>8220</v>
      </c>
      <c r="H4046" s="8">
        <v>56.25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t="s">
        <v>8321</v>
      </c>
      <c r="R4046" s="15" t="s">
        <v>8322</v>
      </c>
      <c r="S4046" s="15">
        <v>42104.208333333328</v>
      </c>
      <c r="T4046" s="16">
        <f t="shared" si="63"/>
        <v>42074.219699074078</v>
      </c>
    </row>
    <row r="4047" spans="1:20" ht="15" customHeight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9">
        <v>2.0000000000000001E-4</v>
      </c>
      <c r="G4047" t="s">
        <v>8220</v>
      </c>
      <c r="H4047" s="8">
        <v>1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t="s">
        <v>8321</v>
      </c>
      <c r="R4047" s="15" t="s">
        <v>8322</v>
      </c>
      <c r="S4047" s="15">
        <v>41872.201261574075</v>
      </c>
      <c r="T4047" s="16">
        <f t="shared" si="63"/>
        <v>41842.201261574075</v>
      </c>
    </row>
    <row r="4048" spans="1:20" ht="15" customHeight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9">
        <v>8.2142857142857142E-2</v>
      </c>
      <c r="G4048" t="s">
        <v>8220</v>
      </c>
      <c r="H4048" s="8">
        <v>38.333333333333336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t="s">
        <v>8321</v>
      </c>
      <c r="R4048" s="15" t="s">
        <v>8322</v>
      </c>
      <c r="S4048" s="15">
        <v>41934.650578703702</v>
      </c>
      <c r="T4048" s="16">
        <f t="shared" si="63"/>
        <v>41904.650578703702</v>
      </c>
    </row>
    <row r="4049" spans="1:20" ht="15" customHeight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9">
        <v>2.1999999999999999E-2</v>
      </c>
      <c r="G4049" t="s">
        <v>8220</v>
      </c>
      <c r="H4049" s="8">
        <v>27.5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t="s">
        <v>8321</v>
      </c>
      <c r="R4049" s="15" t="s">
        <v>8322</v>
      </c>
      <c r="S4049" s="15">
        <v>42015.041666666672</v>
      </c>
      <c r="T4049" s="16">
        <f t="shared" si="63"/>
        <v>41991.022488425922</v>
      </c>
    </row>
    <row r="4050" spans="1:20" ht="15" customHeight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9">
        <v>0.17652941176470588</v>
      </c>
      <c r="G4050" t="s">
        <v>8220</v>
      </c>
      <c r="H4050" s="8">
        <v>32.978021978021978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t="s">
        <v>8321</v>
      </c>
      <c r="R4050" s="15" t="s">
        <v>8322</v>
      </c>
      <c r="S4050" s="15">
        <v>42471.467442129629</v>
      </c>
      <c r="T4050" s="16">
        <f t="shared" si="63"/>
        <v>42436.509108796294</v>
      </c>
    </row>
    <row r="4051" spans="1:20" ht="15" customHeight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9">
        <v>8.0000000000000004E-4</v>
      </c>
      <c r="G4051" t="s">
        <v>8220</v>
      </c>
      <c r="H4051" s="8">
        <v>16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t="s">
        <v>8321</v>
      </c>
      <c r="R4051" s="15" t="s">
        <v>8322</v>
      </c>
      <c r="S4051" s="15">
        <v>42199.958506944444</v>
      </c>
      <c r="T4051" s="16">
        <f t="shared" si="63"/>
        <v>42169.958506944444</v>
      </c>
    </row>
    <row r="4052" spans="1:20" ht="15" customHeight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9">
        <v>6.6666666666666664E-4</v>
      </c>
      <c r="G4052" t="s">
        <v>8220</v>
      </c>
      <c r="H4052" s="8">
        <v>1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t="s">
        <v>8321</v>
      </c>
      <c r="R4052" s="15" t="s">
        <v>8322</v>
      </c>
      <c r="S4052" s="15">
        <v>41935.636469907404</v>
      </c>
      <c r="T4052" s="16">
        <f t="shared" si="63"/>
        <v>41905.636469907404</v>
      </c>
    </row>
    <row r="4053" spans="1:20" ht="15" customHeight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9">
        <v>0</v>
      </c>
      <c r="G4053" t="s">
        <v>8220</v>
      </c>
      <c r="H4053" s="8" t="e">
        <v>#DIV/0!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t="s">
        <v>8321</v>
      </c>
      <c r="R4053" s="15" t="s">
        <v>8322</v>
      </c>
      <c r="S4053" s="15">
        <v>41768.286805555559</v>
      </c>
      <c r="T4053" s="16">
        <f t="shared" si="63"/>
        <v>41761.810150462967</v>
      </c>
    </row>
    <row r="4054" spans="1:20" ht="15" customHeight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9">
        <v>0.37533333333333335</v>
      </c>
      <c r="G4054" t="s">
        <v>8220</v>
      </c>
      <c r="H4054" s="8">
        <v>86.615384615384613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t="s">
        <v>8321</v>
      </c>
      <c r="R4054" s="15" t="s">
        <v>8322</v>
      </c>
      <c r="S4054" s="15">
        <v>41925.878657407404</v>
      </c>
      <c r="T4054" s="16">
        <f t="shared" si="63"/>
        <v>41865.878657407404</v>
      </c>
    </row>
    <row r="4055" spans="1:20" ht="15" customHeight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9">
        <v>0.22</v>
      </c>
      <c r="G4055" t="s">
        <v>8220</v>
      </c>
      <c r="H4055" s="8">
        <v>55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t="s">
        <v>8321</v>
      </c>
      <c r="R4055" s="15" t="s">
        <v>8322</v>
      </c>
      <c r="S4055" s="15">
        <v>41958.833333333328</v>
      </c>
      <c r="T4055" s="16">
        <f t="shared" si="63"/>
        <v>41928.690138888887</v>
      </c>
    </row>
    <row r="4056" spans="1:20" ht="15" customHeight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9">
        <v>0</v>
      </c>
      <c r="G4056" t="s">
        <v>8220</v>
      </c>
      <c r="H4056" s="8" t="e">
        <v>#DIV/0!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t="s">
        <v>8321</v>
      </c>
      <c r="R4056" s="15" t="s">
        <v>8322</v>
      </c>
      <c r="S4056" s="15">
        <v>42644.166666666672</v>
      </c>
      <c r="T4056" s="16">
        <f t="shared" si="63"/>
        <v>42613.841261574074</v>
      </c>
    </row>
    <row r="4057" spans="1:20" ht="15" customHeight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9">
        <v>0.1762</v>
      </c>
      <c r="G4057" t="s">
        <v>8220</v>
      </c>
      <c r="H4057" s="8">
        <v>41.952380952380949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t="s">
        <v>8321</v>
      </c>
      <c r="R4057" s="15" t="s">
        <v>8322</v>
      </c>
      <c r="S4057" s="15">
        <v>41809.648506944446</v>
      </c>
      <c r="T4057" s="16">
        <f t="shared" si="63"/>
        <v>41779.648506944446</v>
      </c>
    </row>
    <row r="4058" spans="1:20" ht="15" customHeight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9">
        <v>0.53</v>
      </c>
      <c r="G4058" t="s">
        <v>8220</v>
      </c>
      <c r="H4058" s="8">
        <v>88.333333333333329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t="s">
        <v>8321</v>
      </c>
      <c r="R4058" s="15" t="s">
        <v>8322</v>
      </c>
      <c r="S4058" s="15">
        <v>42554.832638888889</v>
      </c>
      <c r="T4058" s="16">
        <f t="shared" si="63"/>
        <v>42534.933321759265</v>
      </c>
    </row>
    <row r="4059" spans="1:20" ht="15" customHeight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9">
        <v>0.22142857142857142</v>
      </c>
      <c r="G4059" t="s">
        <v>8220</v>
      </c>
      <c r="H4059" s="8">
        <v>129.16666666666666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t="s">
        <v>8321</v>
      </c>
      <c r="R4059" s="15" t="s">
        <v>8322</v>
      </c>
      <c r="S4059" s="15">
        <v>42333.958333333328</v>
      </c>
      <c r="T4059" s="16">
        <f t="shared" si="63"/>
        <v>42310.968518518523</v>
      </c>
    </row>
    <row r="4060" spans="1:20" ht="15" customHeight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9">
        <v>2.5333333333333333E-2</v>
      </c>
      <c r="G4060" t="s">
        <v>8220</v>
      </c>
      <c r="H4060" s="8">
        <v>23.75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t="s">
        <v>8321</v>
      </c>
      <c r="R4060" s="15" t="s">
        <v>8322</v>
      </c>
      <c r="S4060" s="15">
        <v>42461.165972222225</v>
      </c>
      <c r="T4060" s="16">
        <f t="shared" si="63"/>
        <v>42446.060694444444</v>
      </c>
    </row>
    <row r="4061" spans="1:20" ht="15" customHeight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9">
        <v>2.5000000000000001E-2</v>
      </c>
      <c r="G4061" t="s">
        <v>8220</v>
      </c>
      <c r="H4061" s="8">
        <v>35.714285714285715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t="s">
        <v>8321</v>
      </c>
      <c r="R4061" s="15" t="s">
        <v>8322</v>
      </c>
      <c r="S4061" s="15">
        <v>41898.125</v>
      </c>
      <c r="T4061" s="16">
        <f t="shared" si="63"/>
        <v>41866.640648148146</v>
      </c>
    </row>
    <row r="4062" spans="1:20" ht="15" customHeight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9">
        <v>2.8500000000000001E-2</v>
      </c>
      <c r="G4062" t="s">
        <v>8220</v>
      </c>
      <c r="H4062" s="8">
        <v>57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t="s">
        <v>8321</v>
      </c>
      <c r="R4062" s="15" t="s">
        <v>8322</v>
      </c>
      <c r="S4062" s="15">
        <v>41813.666666666664</v>
      </c>
      <c r="T4062" s="16">
        <f t="shared" si="63"/>
        <v>41779.695092592592</v>
      </c>
    </row>
    <row r="4063" spans="1:20" ht="15" customHeight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9">
        <v>0</v>
      </c>
      <c r="G4063" t="s">
        <v>8220</v>
      </c>
      <c r="H4063" s="8" t="e">
        <v>#DIV/0!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t="s">
        <v>8321</v>
      </c>
      <c r="R4063" s="15" t="s">
        <v>8322</v>
      </c>
      <c r="S4063" s="15">
        <v>42481.099803240737</v>
      </c>
      <c r="T4063" s="16">
        <f t="shared" si="63"/>
        <v>42421.141469907408</v>
      </c>
    </row>
    <row r="4064" spans="1:20" ht="15" customHeight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9">
        <v>2.4500000000000001E-2</v>
      </c>
      <c r="G4064" t="s">
        <v>8220</v>
      </c>
      <c r="H4064" s="8">
        <v>163.33333333333334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t="s">
        <v>8321</v>
      </c>
      <c r="R4064" s="15" t="s">
        <v>8322</v>
      </c>
      <c r="S4064" s="15">
        <v>42553.739212962959</v>
      </c>
      <c r="T4064" s="16">
        <f t="shared" si="63"/>
        <v>42523.739212962959</v>
      </c>
    </row>
    <row r="4065" spans="1:20" ht="15" customHeight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9">
        <v>1.4210526315789474E-2</v>
      </c>
      <c r="G4065" t="s">
        <v>8220</v>
      </c>
      <c r="H4065" s="8">
        <v>15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t="s">
        <v>8321</v>
      </c>
      <c r="R4065" s="15" t="s">
        <v>8322</v>
      </c>
      <c r="S4065" s="15">
        <v>41817.681527777779</v>
      </c>
      <c r="T4065" s="16">
        <f t="shared" si="63"/>
        <v>41787.681527777779</v>
      </c>
    </row>
    <row r="4066" spans="1:20" ht="15" customHeight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9">
        <v>0.1925</v>
      </c>
      <c r="G4066" t="s">
        <v>8220</v>
      </c>
      <c r="H4066" s="8">
        <v>64.166666666666671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t="s">
        <v>8321</v>
      </c>
      <c r="R4066" s="15" t="s">
        <v>8322</v>
      </c>
      <c r="S4066" s="15">
        <v>42123.588263888887</v>
      </c>
      <c r="T4066" s="16">
        <f t="shared" si="63"/>
        <v>42093.588263888887</v>
      </c>
    </row>
    <row r="4067" spans="1:20" ht="15" customHeight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9">
        <v>6.7499999999999999E-3</v>
      </c>
      <c r="G4067" t="s">
        <v>8220</v>
      </c>
      <c r="H4067" s="8">
        <v>6.75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t="s">
        <v>8321</v>
      </c>
      <c r="R4067" s="15" t="s">
        <v>8322</v>
      </c>
      <c r="S4067" s="15">
        <v>41863.951516203706</v>
      </c>
      <c r="T4067" s="16">
        <f t="shared" si="63"/>
        <v>41833.951516203706</v>
      </c>
    </row>
    <row r="4068" spans="1:20" ht="15" customHeight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9">
        <v>1.6666666666666668E-3</v>
      </c>
      <c r="G4068" t="s">
        <v>8220</v>
      </c>
      <c r="H4068" s="8">
        <v>25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t="s">
        <v>8321</v>
      </c>
      <c r="R4068" s="15" t="s">
        <v>8322</v>
      </c>
      <c r="S4068" s="15">
        <v>42509.039212962962</v>
      </c>
      <c r="T4068" s="16">
        <f t="shared" si="63"/>
        <v>42479.039212962962</v>
      </c>
    </row>
    <row r="4069" spans="1:20" ht="15" customHeight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9">
        <v>0.60899999999999999</v>
      </c>
      <c r="G4069" t="s">
        <v>8220</v>
      </c>
      <c r="H4069" s="8">
        <v>179.11764705882354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t="s">
        <v>8321</v>
      </c>
      <c r="R4069" s="15" t="s">
        <v>8322</v>
      </c>
      <c r="S4069" s="15">
        <v>42275.117476851854</v>
      </c>
      <c r="T4069" s="16">
        <f t="shared" si="63"/>
        <v>42235.117476851854</v>
      </c>
    </row>
    <row r="4070" spans="1:20" ht="15" customHeight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9">
        <v>0.01</v>
      </c>
      <c r="G4070" t="s">
        <v>8220</v>
      </c>
      <c r="H4070" s="8">
        <v>34.950000000000003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t="s">
        <v>8321</v>
      </c>
      <c r="R4070" s="15" t="s">
        <v>8322</v>
      </c>
      <c r="S4070" s="15">
        <v>42748.961805555555</v>
      </c>
      <c r="T4070" s="16">
        <f t="shared" si="63"/>
        <v>42718.963599537034</v>
      </c>
    </row>
    <row r="4071" spans="1:20" ht="15" customHeight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9">
        <v>0.34399999999999997</v>
      </c>
      <c r="G4071" t="s">
        <v>8220</v>
      </c>
      <c r="H4071" s="8">
        <v>33.07692307692308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t="s">
        <v>8321</v>
      </c>
      <c r="R4071" s="15" t="s">
        <v>8322</v>
      </c>
      <c r="S4071" s="15">
        <v>42063.5</v>
      </c>
      <c r="T4071" s="16">
        <f t="shared" si="63"/>
        <v>42022.661527777775</v>
      </c>
    </row>
    <row r="4072" spans="1:20" ht="15" customHeight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9">
        <v>0.16500000000000001</v>
      </c>
      <c r="G4072" t="s">
        <v>8220</v>
      </c>
      <c r="H4072" s="8">
        <v>27.5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t="s">
        <v>8321</v>
      </c>
      <c r="R4072" s="15" t="s">
        <v>8322</v>
      </c>
      <c r="S4072" s="15">
        <v>42064.125</v>
      </c>
      <c r="T4072" s="16">
        <f t="shared" si="63"/>
        <v>42031.666898148149</v>
      </c>
    </row>
    <row r="4073" spans="1:20" ht="15" customHeight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9">
        <v>0</v>
      </c>
      <c r="G4073" t="s">
        <v>8220</v>
      </c>
      <c r="H4073" s="8" t="e">
        <v>#DIV/0!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t="s">
        <v>8321</v>
      </c>
      <c r="R4073" s="15" t="s">
        <v>8322</v>
      </c>
      <c r="S4073" s="15">
        <v>42730.804756944446</v>
      </c>
      <c r="T4073" s="16">
        <f t="shared" si="63"/>
        <v>42700.804756944446</v>
      </c>
    </row>
    <row r="4074" spans="1:20" ht="15" customHeight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9">
        <v>4.0000000000000001E-3</v>
      </c>
      <c r="G4074" t="s">
        <v>8220</v>
      </c>
      <c r="H4074" s="8">
        <v>2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t="s">
        <v>8321</v>
      </c>
      <c r="R4074" s="15" t="s">
        <v>8322</v>
      </c>
      <c r="S4074" s="15">
        <v>41872.77443287037</v>
      </c>
      <c r="T4074" s="16">
        <f t="shared" si="63"/>
        <v>41812.77443287037</v>
      </c>
    </row>
    <row r="4075" spans="1:20" ht="15" customHeight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9">
        <v>1.0571428571428572E-2</v>
      </c>
      <c r="G4075" t="s">
        <v>8220</v>
      </c>
      <c r="H4075" s="8">
        <v>18.5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t="s">
        <v>8321</v>
      </c>
      <c r="R4075" s="15" t="s">
        <v>8322</v>
      </c>
      <c r="S4075" s="15">
        <v>42133.166666666672</v>
      </c>
      <c r="T4075" s="16">
        <f t="shared" si="63"/>
        <v>42078.34520833334</v>
      </c>
    </row>
    <row r="4076" spans="1:20" ht="15" customHeight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9">
        <v>0.26727272727272727</v>
      </c>
      <c r="G4076" t="s">
        <v>8220</v>
      </c>
      <c r="H4076" s="8">
        <v>35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t="s">
        <v>8321</v>
      </c>
      <c r="R4076" s="15" t="s">
        <v>8322</v>
      </c>
      <c r="S4076" s="15">
        <v>42313.594618055555</v>
      </c>
      <c r="T4076" s="16">
        <f t="shared" si="63"/>
        <v>42283.552951388891</v>
      </c>
    </row>
    <row r="4077" spans="1:20" ht="15" customHeight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9">
        <v>0.28799999999999998</v>
      </c>
      <c r="G4077" t="s">
        <v>8220</v>
      </c>
      <c r="H4077" s="8">
        <v>44.307692307692307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t="s">
        <v>8321</v>
      </c>
      <c r="R4077" s="15" t="s">
        <v>8322</v>
      </c>
      <c r="S4077" s="15">
        <v>41820.727777777778</v>
      </c>
      <c r="T4077" s="16">
        <f t="shared" si="63"/>
        <v>41779.045937499999</v>
      </c>
    </row>
    <row r="4078" spans="1:20" ht="15" customHeight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9">
        <v>0</v>
      </c>
      <c r="G4078" t="s">
        <v>8220</v>
      </c>
      <c r="H4078" s="8" t="e">
        <v>#DIV/0!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t="s">
        <v>8321</v>
      </c>
      <c r="R4078" s="15" t="s">
        <v>8322</v>
      </c>
      <c r="S4078" s="15">
        <v>41933.82708333333</v>
      </c>
      <c r="T4078" s="16">
        <f t="shared" si="63"/>
        <v>41905.795706018522</v>
      </c>
    </row>
    <row r="4079" spans="1:20" ht="15" customHeight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9">
        <v>8.8999999999999996E-2</v>
      </c>
      <c r="G4079" t="s">
        <v>8220</v>
      </c>
      <c r="H4079" s="8">
        <v>222.5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t="s">
        <v>8321</v>
      </c>
      <c r="R4079" s="15" t="s">
        <v>8322</v>
      </c>
      <c r="S4079" s="15">
        <v>42725.7105787037</v>
      </c>
      <c r="T4079" s="16">
        <f t="shared" si="63"/>
        <v>42695.7105787037</v>
      </c>
    </row>
    <row r="4080" spans="1:20" ht="15" customHeight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9">
        <v>0</v>
      </c>
      <c r="G4080" t="s">
        <v>8220</v>
      </c>
      <c r="H4080" s="8" t="e">
        <v>#DIV/0!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t="s">
        <v>8321</v>
      </c>
      <c r="R4080" s="15" t="s">
        <v>8322</v>
      </c>
      <c r="S4080" s="15">
        <v>42762.787523148145</v>
      </c>
      <c r="T4080" s="16">
        <f t="shared" si="63"/>
        <v>42732.787523148145</v>
      </c>
    </row>
    <row r="4081" spans="1:20" ht="15" customHeight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9">
        <v>1.6666666666666668E-3</v>
      </c>
      <c r="G4081" t="s">
        <v>8220</v>
      </c>
      <c r="H4081" s="8">
        <v>5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t="s">
        <v>8321</v>
      </c>
      <c r="R4081" s="15" t="s">
        <v>8322</v>
      </c>
      <c r="S4081" s="15">
        <v>42540.938900462963</v>
      </c>
      <c r="T4081" s="16">
        <f t="shared" si="63"/>
        <v>42510.938900462963</v>
      </c>
    </row>
    <row r="4082" spans="1:20" ht="15" customHeight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9">
        <v>0</v>
      </c>
      <c r="G4082" t="s">
        <v>8220</v>
      </c>
      <c r="H4082" s="8" t="e">
        <v>#DIV/0!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t="s">
        <v>8321</v>
      </c>
      <c r="R4082" s="15" t="s">
        <v>8322</v>
      </c>
      <c r="S4082" s="15">
        <v>42535.787500000006</v>
      </c>
      <c r="T4082" s="16">
        <f t="shared" si="63"/>
        <v>42511.698101851856</v>
      </c>
    </row>
    <row r="4083" spans="1:20" ht="15" customHeight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9">
        <v>0.15737410071942445</v>
      </c>
      <c r="G4083" t="s">
        <v>8220</v>
      </c>
      <c r="H4083" s="8">
        <v>29.166666666666668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t="s">
        <v>8321</v>
      </c>
      <c r="R4083" s="15" t="s">
        <v>8322</v>
      </c>
      <c r="S4083" s="15">
        <v>42071.539641203708</v>
      </c>
      <c r="T4083" s="16">
        <f t="shared" si="63"/>
        <v>42041.581307870365</v>
      </c>
    </row>
    <row r="4084" spans="1:20" ht="15" customHeight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9">
        <v>0.02</v>
      </c>
      <c r="G4084" t="s">
        <v>8220</v>
      </c>
      <c r="H4084" s="8">
        <v>1.5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t="s">
        <v>8321</v>
      </c>
      <c r="R4084" s="15" t="s">
        <v>8322</v>
      </c>
      <c r="S4084" s="15">
        <v>42322.958333333328</v>
      </c>
      <c r="T4084" s="16">
        <f t="shared" si="63"/>
        <v>42307.189270833333</v>
      </c>
    </row>
    <row r="4085" spans="1:20" ht="15" customHeight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9">
        <v>0.21685714285714286</v>
      </c>
      <c r="G4085" t="s">
        <v>8220</v>
      </c>
      <c r="H4085" s="8">
        <v>126.5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t="s">
        <v>8321</v>
      </c>
      <c r="R4085" s="15" t="s">
        <v>8322</v>
      </c>
      <c r="S4085" s="15">
        <v>42383.761759259258</v>
      </c>
      <c r="T4085" s="16">
        <f t="shared" si="63"/>
        <v>42353.761759259258</v>
      </c>
    </row>
    <row r="4086" spans="1:20" ht="15" customHeight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9">
        <v>3.3333333333333335E-3</v>
      </c>
      <c r="G4086" t="s">
        <v>8220</v>
      </c>
      <c r="H4086" s="8">
        <v>10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t="s">
        <v>8321</v>
      </c>
      <c r="R4086" s="15" t="s">
        <v>8322</v>
      </c>
      <c r="S4086" s="15">
        <v>42652.436412037037</v>
      </c>
      <c r="T4086" s="16">
        <f t="shared" si="63"/>
        <v>42622.436412037037</v>
      </c>
    </row>
    <row r="4087" spans="1:20" ht="15" customHeight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9">
        <v>2.8571428571428571E-3</v>
      </c>
      <c r="G4087" t="s">
        <v>8220</v>
      </c>
      <c r="H4087" s="8">
        <v>10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t="s">
        <v>8321</v>
      </c>
      <c r="R4087" s="15" t="s">
        <v>8322</v>
      </c>
      <c r="S4087" s="15">
        <v>42087.165972222225</v>
      </c>
      <c r="T4087" s="16">
        <f t="shared" si="63"/>
        <v>42058.603877314818</v>
      </c>
    </row>
    <row r="4088" spans="1:20" ht="15" customHeight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9">
        <v>4.7E-2</v>
      </c>
      <c r="G4088" t="s">
        <v>8220</v>
      </c>
      <c r="H4088" s="8">
        <v>9.4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t="s">
        <v>8321</v>
      </c>
      <c r="R4088" s="15" t="s">
        <v>8322</v>
      </c>
      <c r="S4088" s="15">
        <v>42329.166666666672</v>
      </c>
      <c r="T4088" s="16">
        <f t="shared" si="63"/>
        <v>42304.940960648149</v>
      </c>
    </row>
    <row r="4089" spans="1:20" ht="15" customHeight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9">
        <v>0</v>
      </c>
      <c r="G4089" t="s">
        <v>8220</v>
      </c>
      <c r="H4089" s="8" t="e">
        <v>#DIV/0!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t="s">
        <v>8321</v>
      </c>
      <c r="R4089" s="15" t="s">
        <v>8322</v>
      </c>
      <c r="S4089" s="15">
        <v>42568.742893518516</v>
      </c>
      <c r="T4089" s="16">
        <f t="shared" si="63"/>
        <v>42538.742893518516</v>
      </c>
    </row>
    <row r="4090" spans="1:20" ht="15" customHeight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9">
        <v>0.108</v>
      </c>
      <c r="G4090" t="s">
        <v>8220</v>
      </c>
      <c r="H4090" s="8">
        <v>72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t="s">
        <v>8321</v>
      </c>
      <c r="R4090" s="15" t="s">
        <v>8322</v>
      </c>
      <c r="S4090" s="15">
        <v>42020.434722222228</v>
      </c>
      <c r="T4090" s="16">
        <f t="shared" si="63"/>
        <v>41990.612546296295</v>
      </c>
    </row>
    <row r="4091" spans="1:20" ht="15" customHeight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9">
        <v>4.8000000000000001E-2</v>
      </c>
      <c r="G4091" t="s">
        <v>8220</v>
      </c>
      <c r="H4091" s="8">
        <v>30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t="s">
        <v>8321</v>
      </c>
      <c r="R4091" s="15" t="s">
        <v>8322</v>
      </c>
      <c r="S4091" s="15">
        <v>42155.732638888891</v>
      </c>
      <c r="T4091" s="16">
        <f t="shared" si="63"/>
        <v>42122.732499999998</v>
      </c>
    </row>
    <row r="4092" spans="1:20" ht="15" customHeight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9">
        <v>3.2000000000000001E-2</v>
      </c>
      <c r="G4092" t="s">
        <v>8220</v>
      </c>
      <c r="H4092" s="8">
        <v>10.666666666666666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t="s">
        <v>8321</v>
      </c>
      <c r="R4092" s="15" t="s">
        <v>8322</v>
      </c>
      <c r="S4092" s="15">
        <v>42223.625</v>
      </c>
      <c r="T4092" s="16">
        <f t="shared" si="63"/>
        <v>42209.67288194444</v>
      </c>
    </row>
    <row r="4093" spans="1:20" ht="15" customHeight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9">
        <v>0.1275</v>
      </c>
      <c r="G4093" t="s">
        <v>8220</v>
      </c>
      <c r="H4093" s="8">
        <v>25.5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t="s">
        <v>8321</v>
      </c>
      <c r="R4093" s="15" t="s">
        <v>8322</v>
      </c>
      <c r="S4093" s="15">
        <v>42020.506377314814</v>
      </c>
      <c r="T4093" s="16">
        <f t="shared" si="63"/>
        <v>41990.506377314814</v>
      </c>
    </row>
    <row r="4094" spans="1:20" ht="15" customHeight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9">
        <v>1.8181818181818181E-4</v>
      </c>
      <c r="G4094" t="s">
        <v>8220</v>
      </c>
      <c r="H4094" s="8">
        <v>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t="s">
        <v>8321</v>
      </c>
      <c r="R4094" s="15" t="s">
        <v>8322</v>
      </c>
      <c r="S4094" s="15">
        <v>42099.153321759266</v>
      </c>
      <c r="T4094" s="16">
        <f t="shared" si="63"/>
        <v>42039.194988425923</v>
      </c>
    </row>
    <row r="4095" spans="1:20" ht="15" customHeight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9">
        <v>2.4E-2</v>
      </c>
      <c r="G4095" t="s">
        <v>8220</v>
      </c>
      <c r="H4095" s="8">
        <v>15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t="s">
        <v>8321</v>
      </c>
      <c r="R4095" s="15" t="s">
        <v>8322</v>
      </c>
      <c r="S4095" s="15">
        <v>42238.815891203703</v>
      </c>
      <c r="T4095" s="16">
        <f t="shared" si="63"/>
        <v>42178.815891203703</v>
      </c>
    </row>
    <row r="4096" spans="1:20" ht="15" customHeight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9">
        <v>0.36499999999999999</v>
      </c>
      <c r="G4096" t="s">
        <v>8220</v>
      </c>
      <c r="H4096" s="8">
        <v>91.25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t="s">
        <v>8321</v>
      </c>
      <c r="R4096" s="15" t="s">
        <v>8322</v>
      </c>
      <c r="S4096" s="15">
        <v>41934.207638888889</v>
      </c>
      <c r="T4096" s="16">
        <f t="shared" si="63"/>
        <v>41890.086805555555</v>
      </c>
    </row>
    <row r="4097" spans="1:20" ht="15" customHeight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9">
        <v>2.6666666666666668E-2</v>
      </c>
      <c r="G4097" t="s">
        <v>8220</v>
      </c>
      <c r="H4097" s="8">
        <v>800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t="s">
        <v>8321</v>
      </c>
      <c r="R4097" s="15" t="s">
        <v>8322</v>
      </c>
      <c r="S4097" s="15">
        <v>42723.031828703708</v>
      </c>
      <c r="T4097" s="16">
        <f t="shared" si="63"/>
        <v>42693.031828703708</v>
      </c>
    </row>
    <row r="4098" spans="1:20" ht="15" customHeight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9">
        <v>0.11428571428571428</v>
      </c>
      <c r="G4098" t="s">
        <v>8220</v>
      </c>
      <c r="H4098" s="8">
        <v>80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t="s">
        <v>8321</v>
      </c>
      <c r="R4098" s="15" t="s">
        <v>8322</v>
      </c>
      <c r="S4098" s="15">
        <v>42794.368749999994</v>
      </c>
      <c r="T4098" s="16">
        <f t="shared" si="63"/>
        <v>42750.530312499999</v>
      </c>
    </row>
    <row r="4099" spans="1:20" ht="15" customHeight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9">
        <v>0</v>
      </c>
      <c r="G4099" t="s">
        <v>8220</v>
      </c>
      <c r="H4099" s="8" t="e">
        <v>#DIV/0!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t="s">
        <v>8321</v>
      </c>
      <c r="R4099" s="15" t="s">
        <v>8322</v>
      </c>
      <c r="S4099" s="15">
        <v>42400.996527777781</v>
      </c>
      <c r="T4099" s="16">
        <f t="shared" ref="T4099:T4115" si="64">(((L4099/60)/60)/24)+DATE(1970,1,1)</f>
        <v>42344.824502314819</v>
      </c>
    </row>
    <row r="4100" spans="1:20" ht="15" customHeight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9">
        <v>0</v>
      </c>
      <c r="G4100" t="s">
        <v>8220</v>
      </c>
      <c r="H4100" s="8" t="e">
        <v>#DIV/0!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t="s">
        <v>8321</v>
      </c>
      <c r="R4100" s="15" t="s">
        <v>8322</v>
      </c>
      <c r="S4100" s="15">
        <v>42525.722187499996</v>
      </c>
      <c r="T4100" s="16">
        <f t="shared" si="64"/>
        <v>42495.722187499996</v>
      </c>
    </row>
    <row r="4101" spans="1:20" ht="15" customHeight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9">
        <v>1.1111111111111112E-2</v>
      </c>
      <c r="G4101" t="s">
        <v>8220</v>
      </c>
      <c r="H4101" s="8">
        <v>50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t="s">
        <v>8321</v>
      </c>
      <c r="R4101" s="15" t="s">
        <v>8322</v>
      </c>
      <c r="S4101" s="15">
        <v>42615.850381944445</v>
      </c>
      <c r="T4101" s="16">
        <f t="shared" si="64"/>
        <v>42570.850381944445</v>
      </c>
    </row>
    <row r="4102" spans="1:20" ht="15" customHeight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9">
        <v>0</v>
      </c>
      <c r="G4102" t="s">
        <v>8220</v>
      </c>
      <c r="H4102" s="8" t="e">
        <v>#DIV/0!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t="s">
        <v>8321</v>
      </c>
      <c r="R4102" s="15" t="s">
        <v>8322</v>
      </c>
      <c r="S4102" s="15">
        <v>41937.124884259261</v>
      </c>
      <c r="T4102" s="16">
        <f t="shared" si="64"/>
        <v>41927.124884259261</v>
      </c>
    </row>
    <row r="4103" spans="1:20" ht="15" customHeight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9">
        <v>0</v>
      </c>
      <c r="G4103" t="s">
        <v>8220</v>
      </c>
      <c r="H4103" s="8" t="e">
        <v>#DIV/0!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t="s">
        <v>8321</v>
      </c>
      <c r="R4103" s="15" t="s">
        <v>8322</v>
      </c>
      <c r="S4103" s="15">
        <v>42760.903726851851</v>
      </c>
      <c r="T4103" s="16">
        <f t="shared" si="64"/>
        <v>42730.903726851851</v>
      </c>
    </row>
    <row r="4104" spans="1:20" ht="15" customHeight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9">
        <v>0.27400000000000002</v>
      </c>
      <c r="G4104" t="s">
        <v>8220</v>
      </c>
      <c r="H4104" s="8">
        <v>22.833333333333332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t="s">
        <v>8321</v>
      </c>
      <c r="R4104" s="15" t="s">
        <v>8322</v>
      </c>
      <c r="S4104" s="15">
        <v>42505.848067129627</v>
      </c>
      <c r="T4104" s="16">
        <f t="shared" si="64"/>
        <v>42475.848067129627</v>
      </c>
    </row>
    <row r="4105" spans="1:20" ht="15" customHeight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9">
        <v>0.1</v>
      </c>
      <c r="G4105" t="s">
        <v>8220</v>
      </c>
      <c r="H4105" s="8">
        <v>16.666666666666668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t="s">
        <v>8321</v>
      </c>
      <c r="R4105" s="15" t="s">
        <v>8322</v>
      </c>
      <c r="S4105" s="15">
        <v>42242.772222222222</v>
      </c>
      <c r="T4105" s="16">
        <f t="shared" si="64"/>
        <v>42188.83293981482</v>
      </c>
    </row>
    <row r="4106" spans="1:20" ht="15" customHeight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9">
        <v>0.21366666666666667</v>
      </c>
      <c r="G4106" t="s">
        <v>8220</v>
      </c>
      <c r="H4106" s="8">
        <v>45.785714285714285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t="s">
        <v>8321</v>
      </c>
      <c r="R4106" s="15" t="s">
        <v>8322</v>
      </c>
      <c r="S4106" s="15">
        <v>42670.278171296297</v>
      </c>
      <c r="T4106" s="16">
        <f t="shared" si="64"/>
        <v>42640.278171296297</v>
      </c>
    </row>
    <row r="4107" spans="1:20" ht="15" customHeight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9">
        <v>6.9696969696969702E-2</v>
      </c>
      <c r="G4107" t="s">
        <v>8220</v>
      </c>
      <c r="H4107" s="8">
        <v>383.33333333333331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t="s">
        <v>8321</v>
      </c>
      <c r="R4107" s="15" t="s">
        <v>8322</v>
      </c>
      <c r="S4107" s="15">
        <v>42730.010520833333</v>
      </c>
      <c r="T4107" s="16">
        <f t="shared" si="64"/>
        <v>42697.010520833333</v>
      </c>
    </row>
    <row r="4108" spans="1:20" ht="15" customHeight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9">
        <v>0.70599999999999996</v>
      </c>
      <c r="G4108" t="s">
        <v>8220</v>
      </c>
      <c r="H4108" s="8">
        <v>106.96969696969697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t="s">
        <v>8321</v>
      </c>
      <c r="R4108" s="15" t="s">
        <v>8322</v>
      </c>
      <c r="S4108" s="15">
        <v>42096.041666666672</v>
      </c>
      <c r="T4108" s="16">
        <f t="shared" si="64"/>
        <v>42053.049375000002</v>
      </c>
    </row>
    <row r="4109" spans="1:20" ht="15" customHeight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9">
        <v>2.0500000000000001E-2</v>
      </c>
      <c r="G4109" t="s">
        <v>8220</v>
      </c>
      <c r="H4109" s="8">
        <v>10.25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t="s">
        <v>8321</v>
      </c>
      <c r="R4109" s="15" t="s">
        <v>8322</v>
      </c>
      <c r="S4109" s="15">
        <v>41906.916678240741</v>
      </c>
      <c r="T4109" s="16">
        <f t="shared" si="64"/>
        <v>41883.916678240741</v>
      </c>
    </row>
    <row r="4110" spans="1:20" ht="15" customHeight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9">
        <v>1.9666666666666666E-2</v>
      </c>
      <c r="G4110" t="s">
        <v>8220</v>
      </c>
      <c r="H4110" s="8">
        <v>59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t="s">
        <v>8321</v>
      </c>
      <c r="R4110" s="15" t="s">
        <v>8322</v>
      </c>
      <c r="S4110" s="15">
        <v>42797.208333333328</v>
      </c>
      <c r="T4110" s="16">
        <f t="shared" si="64"/>
        <v>42767.031678240746</v>
      </c>
    </row>
    <row r="4111" spans="1:20" ht="15" customHeight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9">
        <v>0</v>
      </c>
      <c r="G4111" t="s">
        <v>8220</v>
      </c>
      <c r="H4111" s="8" t="e">
        <v>#DIV/0!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t="s">
        <v>8321</v>
      </c>
      <c r="R4111" s="15" t="s">
        <v>8322</v>
      </c>
      <c r="S4111" s="15">
        <v>42337.581064814818</v>
      </c>
      <c r="T4111" s="16">
        <f t="shared" si="64"/>
        <v>42307.539398148147</v>
      </c>
    </row>
    <row r="4112" spans="1:20" ht="15" customHeight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9">
        <v>0.28666666666666668</v>
      </c>
      <c r="G4112" t="s">
        <v>8220</v>
      </c>
      <c r="H4112" s="8">
        <v>14.333333333333334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t="s">
        <v>8321</v>
      </c>
      <c r="R4112" s="15" t="s">
        <v>8322</v>
      </c>
      <c r="S4112" s="15">
        <v>42572.626747685179</v>
      </c>
      <c r="T4112" s="16">
        <f t="shared" si="64"/>
        <v>42512.626747685179</v>
      </c>
    </row>
    <row r="4113" spans="1:20" ht="15" customHeight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9">
        <v>3.1333333333333331E-2</v>
      </c>
      <c r="G4113" t="s">
        <v>8220</v>
      </c>
      <c r="H4113" s="8">
        <v>15.666666666666666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t="s">
        <v>8321</v>
      </c>
      <c r="R4113" s="15" t="s">
        <v>8322</v>
      </c>
      <c r="S4113" s="15">
        <v>42059.135879629626</v>
      </c>
      <c r="T4113" s="16">
        <f t="shared" si="64"/>
        <v>42029.135879629626</v>
      </c>
    </row>
    <row r="4114" spans="1:20" ht="15" customHeight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9">
        <v>4.0000000000000002E-4</v>
      </c>
      <c r="G4114" t="s">
        <v>8220</v>
      </c>
      <c r="H4114" s="8">
        <v>1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t="s">
        <v>8321</v>
      </c>
      <c r="R4114" s="15" t="s">
        <v>8322</v>
      </c>
      <c r="S4114" s="15">
        <v>42428</v>
      </c>
      <c r="T4114" s="16">
        <f t="shared" si="64"/>
        <v>42400.946597222224</v>
      </c>
    </row>
    <row r="4115" spans="1:20" ht="15" customHeight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9">
        <v>2E-3</v>
      </c>
      <c r="G4115" t="s">
        <v>8220</v>
      </c>
      <c r="H4115" s="8">
        <v>1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t="s">
        <v>8321</v>
      </c>
      <c r="R4115" s="15" t="s">
        <v>8322</v>
      </c>
      <c r="S4115" s="15">
        <v>42377.273611111115</v>
      </c>
      <c r="T4115" s="16">
        <f t="shared" si="64"/>
        <v>42358.573182870372</v>
      </c>
    </row>
  </sheetData>
  <conditionalFormatting sqref="G1:H1048576">
    <cfRule type="containsText" dxfId="3" priority="3" operator="containsText" text="canceled">
      <formula>NOT(ISERROR(SEARCH("canceled",G1)))</formula>
    </cfRule>
    <cfRule type="containsText" dxfId="2" priority="4" operator="containsText" text="live">
      <formula>NOT(ISERROR(SEARCH("live",G1)))</formula>
    </cfRule>
    <cfRule type="containsText" dxfId="1" priority="5" operator="containsText" text="failed">
      <formula>NOT(ISERROR(SEARCH("failed",G1)))</formula>
    </cfRule>
    <cfRule type="containsText" dxfId="0" priority="6" operator="containsText" text="successful">
      <formula>NOT(ISERROR(SEARCH("successful",G1)))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6D609-A212-344B-A873-4FEB73A5AECA}">
  <sheetPr codeName="Sheet5" filterMode="1"/>
  <dimension ref="A1:I7955"/>
  <sheetViews>
    <sheetView tabSelected="1" topLeftCell="A20" workbookViewId="0">
      <selection activeCell="I7" sqref="I7"/>
    </sheetView>
  </sheetViews>
  <sheetFormatPr baseColWidth="10" defaultRowHeight="15" x14ac:dyDescent="0.2"/>
  <cols>
    <col min="2" max="2" width="10.83203125" style="14"/>
    <col min="4" max="4" width="10.83203125" style="14"/>
  </cols>
  <sheetData>
    <row r="1" spans="1:9" x14ac:dyDescent="0.2">
      <c r="A1" t="s">
        <v>8305</v>
      </c>
      <c r="B1" s="14" t="s">
        <v>8400</v>
      </c>
      <c r="C1" t="s">
        <v>8305</v>
      </c>
      <c r="D1" s="14" t="s">
        <v>8400</v>
      </c>
    </row>
    <row r="2" spans="1:9" x14ac:dyDescent="0.2">
      <c r="A2" t="s">
        <v>8401</v>
      </c>
      <c r="B2" s="14" cm="1">
        <f t="array" ref="B2:B4115">IF(Kickstarter!G2:G4115 = "successful",Kickstarter!N2:N4115,"false")</f>
        <v>182</v>
      </c>
      <c r="C2" t="s">
        <v>8220</v>
      </c>
      <c r="D2" s="14" t="e" cm="1" vm="1">
        <f t="array" aca="1" ref="D2" ca="1">IF(Kickstarter!G2:G4115 = "failed",Kickstarter!G3N2:N4115,"false")</f>
        <v>#VALUE!</v>
      </c>
      <c r="H2" t="s">
        <v>8402</v>
      </c>
      <c r="I2" s="14">
        <f>AVERAGE(B$2:B$1048576)</f>
        <v>194.42517162471395</v>
      </c>
    </row>
    <row r="3" spans="1:9" x14ac:dyDescent="0.2">
      <c r="A3" t="s">
        <v>8401</v>
      </c>
      <c r="B3" s="14">
        <v>79</v>
      </c>
      <c r="C3" t="s">
        <v>8220</v>
      </c>
      <c r="D3" s="14" t="e" cm="1" vm="1">
        <f t="array" aca="1" ref="D3" ca="1">IF(Kickstarter!G3:G4116 = "failed",Kickstarter!N3:N4116,"false")</f>
        <v>#VALUE!</v>
      </c>
      <c r="H3" t="s">
        <v>8403</v>
      </c>
      <c r="I3" s="14">
        <f>MEDIAN(B:B)</f>
        <v>62</v>
      </c>
    </row>
    <row r="4" spans="1:9" x14ac:dyDescent="0.2">
      <c r="A4" t="s">
        <v>8401</v>
      </c>
      <c r="B4" s="14">
        <v>35</v>
      </c>
      <c r="C4" t="s">
        <v>8220</v>
      </c>
      <c r="D4" s="14" t="e" cm="1" vm="1">
        <f t="array" aca="1" ref="D4" ca="1">IF(Kickstarter!G4:G4117 = "failed",Kickstarter!N4:N4117,"false")</f>
        <v>#VALUE!</v>
      </c>
      <c r="H4" t="s">
        <v>8404</v>
      </c>
      <c r="I4" s="14">
        <f>MIN(B:B)</f>
        <v>1</v>
      </c>
    </row>
    <row r="5" spans="1:9" x14ac:dyDescent="0.2">
      <c r="A5" t="s">
        <v>8401</v>
      </c>
      <c r="B5" s="14">
        <v>150</v>
      </c>
      <c r="C5" t="s">
        <v>8220</v>
      </c>
      <c r="D5" s="14" t="e" cm="1" vm="1">
        <f t="array" aca="1" ref="D5" ca="1">IF(Kickstarter!G5:G4118 = "failed",Kickstarter!N5:N4118,"false")</f>
        <v>#VALUE!</v>
      </c>
      <c r="H5" t="s">
        <v>8405</v>
      </c>
      <c r="I5" s="14">
        <f>MAX(B:B)</f>
        <v>26457</v>
      </c>
    </row>
    <row r="6" spans="1:9" x14ac:dyDescent="0.2">
      <c r="A6" t="s">
        <v>8401</v>
      </c>
      <c r="B6" s="14">
        <v>284</v>
      </c>
      <c r="C6" t="s">
        <v>8220</v>
      </c>
      <c r="D6" s="14" t="e" cm="1" vm="1">
        <f t="array" aca="1" ref="D6" ca="1">IF(Kickstarter!G6:G4119 = "failed",Kickstarter!N6:N4119,"false")</f>
        <v>#VALUE!</v>
      </c>
      <c r="H6" t="s">
        <v>8406</v>
      </c>
      <c r="I6">
        <f>VAR(B:B)</f>
        <v>713167.37912800396</v>
      </c>
    </row>
    <row r="7" spans="1:9" x14ac:dyDescent="0.2">
      <c r="A7" t="s">
        <v>8401</v>
      </c>
      <c r="B7" s="14">
        <v>47</v>
      </c>
      <c r="C7" t="s">
        <v>8220</v>
      </c>
      <c r="D7" s="14" t="e" cm="1" vm="1">
        <f t="array" aca="1" ref="D7" ca="1">IF(Kickstarter!G7:G4120 = "failed",Kickstarter!N7:N4120,"false")</f>
        <v>#VALUE!</v>
      </c>
      <c r="H7" t="s">
        <v>8407</v>
      </c>
      <c r="I7" s="14" t="e" cm="1" vm="2">
        <f t="array" aca="1" ref="I7" ca="1">B:B</f>
        <v>#VALUE!</v>
      </c>
    </row>
    <row r="8" spans="1:9" x14ac:dyDescent="0.2">
      <c r="A8" t="s">
        <v>8401</v>
      </c>
      <c r="B8" s="14">
        <v>58</v>
      </c>
      <c r="C8" t="s">
        <v>8220</v>
      </c>
      <c r="D8" s="14" t="e" cm="1" vm="1">
        <f t="array" aca="1" ref="D8" ca="1">IF(Kickstarter!G8:G4121 = "failed",Kickstarter!N8:N4121,"false")</f>
        <v>#VALUE!</v>
      </c>
    </row>
    <row r="9" spans="1:9" x14ac:dyDescent="0.2">
      <c r="A9" t="s">
        <v>8401</v>
      </c>
      <c r="B9" s="14">
        <v>57</v>
      </c>
      <c r="C9" t="s">
        <v>8220</v>
      </c>
      <c r="D9" s="14" t="e" cm="1" vm="1">
        <f t="array" aca="1" ref="D9" ca="1">IF(Kickstarter!G9:G4122 = "failed",Kickstarter!N9:N4122,"false")</f>
        <v>#VALUE!</v>
      </c>
    </row>
    <row r="10" spans="1:9" x14ac:dyDescent="0.2">
      <c r="A10" t="s">
        <v>8401</v>
      </c>
      <c r="B10" s="14">
        <v>12</v>
      </c>
      <c r="C10" t="s">
        <v>8220</v>
      </c>
      <c r="D10" s="14" t="e" cm="1" vm="1">
        <f t="array" aca="1" ref="D10" ca="1">IF(Kickstarter!G10:G4123 = "failed",Kickstarter!N10:N4123,"false")</f>
        <v>#VALUE!</v>
      </c>
    </row>
    <row r="11" spans="1:9" x14ac:dyDescent="0.2">
      <c r="A11" t="s">
        <v>8401</v>
      </c>
      <c r="B11" s="14">
        <v>20</v>
      </c>
      <c r="C11" t="s">
        <v>8220</v>
      </c>
      <c r="D11" s="14" t="e" cm="1" vm="1">
        <f t="array" aca="1" ref="D11" ca="1">IF(Kickstarter!G11:G4124 = "failed",Kickstarter!N11:N4124,"false")</f>
        <v>#VALUE!</v>
      </c>
    </row>
    <row r="12" spans="1:9" x14ac:dyDescent="0.2">
      <c r="A12" t="s">
        <v>8401</v>
      </c>
      <c r="B12" s="14">
        <v>19</v>
      </c>
      <c r="C12" t="s">
        <v>8220</v>
      </c>
      <c r="D12" s="14" t="e" cm="1" vm="1">
        <f t="array" aca="1" ref="D12" ca="1">IF(Kickstarter!G12:G4125 = "failed",Kickstarter!N12:N4125,"false")</f>
        <v>#VALUE!</v>
      </c>
    </row>
    <row r="13" spans="1:9" x14ac:dyDescent="0.2">
      <c r="A13" t="s">
        <v>8401</v>
      </c>
      <c r="B13" s="14">
        <v>75</v>
      </c>
      <c r="C13" t="s">
        <v>8220</v>
      </c>
      <c r="D13" s="14" t="e" cm="1" vm="1">
        <f t="array" aca="1" ref="D13" ca="1">IF(Kickstarter!G13:G4126 = "failed",Kickstarter!N13:N4126,"false")</f>
        <v>#VALUE!</v>
      </c>
    </row>
    <row r="14" spans="1:9" x14ac:dyDescent="0.2">
      <c r="A14" t="s">
        <v>8401</v>
      </c>
      <c r="B14" s="14">
        <v>827</v>
      </c>
      <c r="C14" t="s">
        <v>8220</v>
      </c>
      <c r="D14" s="14" t="e" cm="1" vm="1">
        <f t="array" aca="1" ref="D14" ca="1">IF(Kickstarter!G14:G4127 = "failed",Kickstarter!N14:N4127,"false")</f>
        <v>#VALUE!</v>
      </c>
    </row>
    <row r="15" spans="1:9" x14ac:dyDescent="0.2">
      <c r="A15" t="s">
        <v>8401</v>
      </c>
      <c r="B15" s="14">
        <v>51</v>
      </c>
      <c r="C15" t="s">
        <v>8220</v>
      </c>
      <c r="D15" s="14" t="e" cm="1" vm="1">
        <f t="array" aca="1" ref="D15" ca="1">IF(Kickstarter!G15:G4128 = "failed",Kickstarter!N15:N4128,"false")</f>
        <v>#VALUE!</v>
      </c>
    </row>
    <row r="16" spans="1:9" x14ac:dyDescent="0.2">
      <c r="A16" t="s">
        <v>8401</v>
      </c>
      <c r="B16" s="14">
        <v>41</v>
      </c>
      <c r="C16" t="s">
        <v>8220</v>
      </c>
      <c r="D16" s="14" t="e" cm="1" vm="1">
        <f t="array" aca="1" ref="D16" ca="1">IF(Kickstarter!G16:G4129 = "failed",Kickstarter!N16:N4129,"false")</f>
        <v>#VALUE!</v>
      </c>
    </row>
    <row r="17" spans="1:4" x14ac:dyDescent="0.2">
      <c r="A17" t="s">
        <v>8401</v>
      </c>
      <c r="B17" s="14">
        <v>98</v>
      </c>
      <c r="C17" t="s">
        <v>8220</v>
      </c>
      <c r="D17" s="14" t="e" cm="1" vm="1">
        <f t="array" aca="1" ref="D17" ca="1">IF(Kickstarter!G17:G4130 = "failed",Kickstarter!N17:N4130,"false")</f>
        <v>#VALUE!</v>
      </c>
    </row>
    <row r="18" spans="1:4" x14ac:dyDescent="0.2">
      <c r="A18" t="s">
        <v>8401</v>
      </c>
      <c r="B18" s="14">
        <v>70</v>
      </c>
      <c r="C18" t="s">
        <v>8220</v>
      </c>
      <c r="D18" s="14" t="e" cm="1" vm="1">
        <f t="array" aca="1" ref="D18" ca="1">IF(Kickstarter!G18:G4131 = "failed",Kickstarter!N18:N4131,"false")</f>
        <v>#VALUE!</v>
      </c>
    </row>
    <row r="19" spans="1:4" x14ac:dyDescent="0.2">
      <c r="A19" t="s">
        <v>8401</v>
      </c>
      <c r="B19" s="14">
        <v>36</v>
      </c>
      <c r="C19" t="s">
        <v>8220</v>
      </c>
      <c r="D19" s="14" t="e" cm="1" vm="1">
        <f t="array" aca="1" ref="D19" ca="1">IF(Kickstarter!G19:G4132 = "failed",Kickstarter!N19:N4132,"false")</f>
        <v>#VALUE!</v>
      </c>
    </row>
    <row r="20" spans="1:4" x14ac:dyDescent="0.2">
      <c r="A20" t="s">
        <v>8401</v>
      </c>
      <c r="B20" s="14">
        <v>342</v>
      </c>
      <c r="C20" t="s">
        <v>8220</v>
      </c>
      <c r="D20" s="14" t="e" cm="1" vm="1">
        <f t="array" aca="1" ref="D20" ca="1">IF(Kickstarter!G20:G4133 = "failed",Kickstarter!N20:N4133,"false")</f>
        <v>#VALUE!</v>
      </c>
    </row>
    <row r="21" spans="1:4" x14ac:dyDescent="0.2">
      <c r="A21" t="s">
        <v>8401</v>
      </c>
      <c r="B21" s="14">
        <v>22</v>
      </c>
      <c r="C21" t="s">
        <v>8220</v>
      </c>
      <c r="D21" s="14" t="e" cm="1" vm="1">
        <f t="array" aca="1" ref="D21" ca="1">IF(Kickstarter!G21:G4134 = "failed",Kickstarter!N21:N4134,"false")</f>
        <v>#VALUE!</v>
      </c>
    </row>
    <row r="22" spans="1:4" x14ac:dyDescent="0.2">
      <c r="A22" t="s">
        <v>8401</v>
      </c>
      <c r="B22" s="14">
        <v>25</v>
      </c>
      <c r="C22" t="s">
        <v>8220</v>
      </c>
      <c r="D22" s="14" t="e" cm="1" vm="1">
        <f t="array" aca="1" ref="D22" ca="1">IF(Kickstarter!G22:G4135 = "failed",Kickstarter!N22:N4135,"false")</f>
        <v>#VALUE!</v>
      </c>
    </row>
    <row r="23" spans="1:4" x14ac:dyDescent="0.2">
      <c r="A23" t="s">
        <v>8401</v>
      </c>
      <c r="B23" s="14">
        <v>101</v>
      </c>
      <c r="C23" t="s">
        <v>8220</v>
      </c>
      <c r="D23" s="14" t="e" cm="1" vm="1">
        <f t="array" aca="1" ref="D23" ca="1">IF(Kickstarter!G23:G4136 = "failed",Kickstarter!N23:N4136,"false")</f>
        <v>#VALUE!</v>
      </c>
    </row>
    <row r="24" spans="1:4" x14ac:dyDescent="0.2">
      <c r="A24" t="s">
        <v>8401</v>
      </c>
      <c r="B24" s="14">
        <v>8</v>
      </c>
      <c r="C24" t="s">
        <v>8220</v>
      </c>
      <c r="D24" s="14" t="e" cm="1" vm="1">
        <f t="array" aca="1" ref="D24" ca="1">IF(Kickstarter!G24:G4137 = "failed",Kickstarter!N24:N4137,"false")</f>
        <v>#VALUE!</v>
      </c>
    </row>
    <row r="25" spans="1:4" x14ac:dyDescent="0.2">
      <c r="A25" t="s">
        <v>8401</v>
      </c>
      <c r="B25" s="14">
        <v>23</v>
      </c>
      <c r="C25" t="s">
        <v>8220</v>
      </c>
      <c r="D25" s="14" t="e" cm="1" vm="1">
        <f t="array" aca="1" ref="D25" ca="1">IF(Kickstarter!G25:G4138 = "failed",Kickstarter!N25:N4138,"false")</f>
        <v>#VALUE!</v>
      </c>
    </row>
    <row r="26" spans="1:4" x14ac:dyDescent="0.2">
      <c r="A26" t="s">
        <v>8401</v>
      </c>
      <c r="B26" s="14">
        <v>574</v>
      </c>
      <c r="C26" t="s">
        <v>8220</v>
      </c>
      <c r="D26" s="14" t="e" cm="1" vm="1">
        <f t="array" aca="1" ref="D26" ca="1">IF(Kickstarter!G26:G4139 = "failed",Kickstarter!N26:N4139,"false")</f>
        <v>#VALUE!</v>
      </c>
    </row>
    <row r="27" spans="1:4" x14ac:dyDescent="0.2">
      <c r="A27" t="s">
        <v>8401</v>
      </c>
      <c r="B27" s="14">
        <v>14</v>
      </c>
      <c r="C27" t="s">
        <v>8220</v>
      </c>
      <c r="D27" s="14" t="e" cm="1" vm="1">
        <f t="array" aca="1" ref="D27" ca="1">IF(Kickstarter!G27:G4140 = "failed",Kickstarter!N27:N4140,"false")</f>
        <v>#VALUE!</v>
      </c>
    </row>
    <row r="28" spans="1:4" x14ac:dyDescent="0.2">
      <c r="A28" t="s">
        <v>8401</v>
      </c>
      <c r="B28" s="14">
        <v>19</v>
      </c>
      <c r="C28" t="s">
        <v>8220</v>
      </c>
      <c r="D28" s="14" t="e" cm="1" vm="1">
        <f t="array" aca="1" ref="D28" ca="1">IF(Kickstarter!G28:G4141 = "failed",Kickstarter!N28:N4141,"false")</f>
        <v>#VALUE!</v>
      </c>
    </row>
    <row r="29" spans="1:4" x14ac:dyDescent="0.2">
      <c r="A29" t="s">
        <v>8401</v>
      </c>
      <c r="B29" s="14">
        <v>150</v>
      </c>
      <c r="C29" t="s">
        <v>8220</v>
      </c>
      <c r="D29" s="14" t="e" cm="1" vm="1">
        <f t="array" aca="1" ref="D29" ca="1">IF(Kickstarter!G29:G4142 = "failed",Kickstarter!N29:N4142,"false")</f>
        <v>#VALUE!</v>
      </c>
    </row>
    <row r="30" spans="1:4" x14ac:dyDescent="0.2">
      <c r="A30" t="s">
        <v>8401</v>
      </c>
      <c r="B30" s="14">
        <v>71</v>
      </c>
      <c r="C30" t="s">
        <v>8220</v>
      </c>
      <c r="D30" s="14" t="e" cm="1" vm="1">
        <f t="array" aca="1" ref="D30" ca="1">IF(Kickstarter!G30:G4143 = "failed",Kickstarter!N30:N4143,"false")</f>
        <v>#VALUE!</v>
      </c>
    </row>
    <row r="31" spans="1:4" x14ac:dyDescent="0.2">
      <c r="A31" t="s">
        <v>8401</v>
      </c>
      <c r="B31" s="14">
        <v>117</v>
      </c>
      <c r="C31" t="s">
        <v>8220</v>
      </c>
      <c r="D31" s="14" t="e" cm="1" vm="1">
        <f t="array" aca="1" ref="D31" ca="1">IF(Kickstarter!G31:G4144 = "failed",Kickstarter!N31:N4144,"false")</f>
        <v>#VALUE!</v>
      </c>
    </row>
    <row r="32" spans="1:4" x14ac:dyDescent="0.2">
      <c r="A32" t="s">
        <v>8401</v>
      </c>
      <c r="B32" s="14">
        <v>53</v>
      </c>
      <c r="C32" t="s">
        <v>8220</v>
      </c>
      <c r="D32" s="14" t="e" cm="1" vm="1">
        <f t="array" aca="1" ref="D32" ca="1">IF(Kickstarter!G32:G4145 = "failed",Kickstarter!N32:N4145,"false")</f>
        <v>#VALUE!</v>
      </c>
    </row>
    <row r="33" spans="1:4" x14ac:dyDescent="0.2">
      <c r="A33" t="s">
        <v>8401</v>
      </c>
      <c r="B33" s="14">
        <v>1</v>
      </c>
      <c r="C33" t="s">
        <v>8220</v>
      </c>
      <c r="D33" s="14" t="e" cm="1" vm="1">
        <f t="array" aca="1" ref="D33" ca="1">IF(Kickstarter!G33:G4146 = "failed",Kickstarter!N33:N4146,"false")</f>
        <v>#VALUE!</v>
      </c>
    </row>
    <row r="34" spans="1:4" x14ac:dyDescent="0.2">
      <c r="A34" t="s">
        <v>8401</v>
      </c>
      <c r="B34" s="14">
        <v>89</v>
      </c>
      <c r="C34" t="s">
        <v>8220</v>
      </c>
      <c r="D34" s="14" t="e" cm="1" vm="1">
        <f t="array" aca="1" ref="D34" ca="1">IF(Kickstarter!G34:G4147 = "failed",Kickstarter!N34:N4147,"false")</f>
        <v>#VALUE!</v>
      </c>
    </row>
    <row r="35" spans="1:4" x14ac:dyDescent="0.2">
      <c r="A35" t="s">
        <v>8401</v>
      </c>
      <c r="B35" s="14">
        <v>64</v>
      </c>
      <c r="C35" t="s">
        <v>8220</v>
      </c>
      <c r="D35" s="14" t="e" cm="1" vm="1">
        <f t="array" aca="1" ref="D35" ca="1">IF(Kickstarter!G35:G4148 = "failed",Kickstarter!N35:N4148,"false")</f>
        <v>#VALUE!</v>
      </c>
    </row>
    <row r="36" spans="1:4" x14ac:dyDescent="0.2">
      <c r="A36" t="s">
        <v>8401</v>
      </c>
      <c r="B36" s="14">
        <v>68</v>
      </c>
      <c r="C36" t="s">
        <v>8220</v>
      </c>
      <c r="D36" s="14" t="e" cm="1" vm="1">
        <f t="array" aca="1" ref="D36" ca="1">IF(Kickstarter!G36:G4149 = "failed",Kickstarter!N36:N4149,"false")</f>
        <v>#VALUE!</v>
      </c>
    </row>
    <row r="37" spans="1:4" x14ac:dyDescent="0.2">
      <c r="A37" t="s">
        <v>8401</v>
      </c>
      <c r="B37" s="14">
        <v>28</v>
      </c>
      <c r="C37" t="s">
        <v>8220</v>
      </c>
      <c r="D37" s="14" t="e" cm="1" vm="1">
        <f t="array" aca="1" ref="D37" ca="1">IF(Kickstarter!G37:G4150 = "failed",Kickstarter!N37:N4150,"false")</f>
        <v>#VALUE!</v>
      </c>
    </row>
    <row r="38" spans="1:4" x14ac:dyDescent="0.2">
      <c r="A38" t="s">
        <v>8401</v>
      </c>
      <c r="B38" s="14">
        <v>44</v>
      </c>
      <c r="C38" t="s">
        <v>8220</v>
      </c>
      <c r="D38" s="14" t="e" cm="1" vm="1">
        <f t="array" aca="1" ref="D38" ca="1">IF(Kickstarter!G38:G4151 = "failed",Kickstarter!N38:N4151,"false")</f>
        <v>#VALUE!</v>
      </c>
    </row>
    <row r="39" spans="1:4" x14ac:dyDescent="0.2">
      <c r="A39" t="s">
        <v>8401</v>
      </c>
      <c r="B39" s="14">
        <v>253</v>
      </c>
      <c r="C39" t="s">
        <v>8220</v>
      </c>
      <c r="D39" s="14" t="e" cm="1" vm="1">
        <f t="array" aca="1" ref="D39" ca="1">IF(Kickstarter!G39:G4152 = "failed",Kickstarter!N39:N4152,"false")</f>
        <v>#VALUE!</v>
      </c>
    </row>
    <row r="40" spans="1:4" x14ac:dyDescent="0.2">
      <c r="A40" t="s">
        <v>8401</v>
      </c>
      <c r="B40" s="14">
        <v>66</v>
      </c>
      <c r="C40" t="s">
        <v>8220</v>
      </c>
      <c r="D40" s="14" t="e" cm="1" vm="1">
        <f t="array" aca="1" ref="D40" ca="1">IF(Kickstarter!G40:G4153 = "failed",Kickstarter!N40:N4153,"false")</f>
        <v>#VALUE!</v>
      </c>
    </row>
    <row r="41" spans="1:4" x14ac:dyDescent="0.2">
      <c r="A41" t="s">
        <v>8401</v>
      </c>
      <c r="B41" s="14">
        <v>217</v>
      </c>
      <c r="C41" t="s">
        <v>8220</v>
      </c>
      <c r="D41" s="14" t="e" cm="1" vm="1">
        <f t="array" aca="1" ref="D41" ca="1">IF(Kickstarter!G41:G4154 = "failed",Kickstarter!N41:N4154,"false")</f>
        <v>#VALUE!</v>
      </c>
    </row>
    <row r="42" spans="1:4" x14ac:dyDescent="0.2">
      <c r="A42" t="s">
        <v>8401</v>
      </c>
      <c r="B42" s="14">
        <v>16</v>
      </c>
      <c r="C42" t="s">
        <v>8220</v>
      </c>
      <c r="D42" s="14" t="e" cm="1" vm="1">
        <f t="array" aca="1" ref="D42" ca="1">IF(Kickstarter!G42:G4155 = "failed",Kickstarter!N42:N4155,"false")</f>
        <v>#VALUE!</v>
      </c>
    </row>
    <row r="43" spans="1:4" x14ac:dyDescent="0.2">
      <c r="A43" t="s">
        <v>8401</v>
      </c>
      <c r="B43" s="14">
        <v>19</v>
      </c>
      <c r="C43" t="s">
        <v>8220</v>
      </c>
      <c r="D43" s="14" t="e" cm="1" vm="1">
        <f t="array" aca="1" ref="D43" ca="1">IF(Kickstarter!G43:G4156 = "failed",Kickstarter!N43:N4156,"false")</f>
        <v>#VALUE!</v>
      </c>
    </row>
    <row r="44" spans="1:4" x14ac:dyDescent="0.2">
      <c r="A44" t="s">
        <v>8401</v>
      </c>
      <c r="B44" s="14">
        <v>169</v>
      </c>
      <c r="C44" t="s">
        <v>8220</v>
      </c>
      <c r="D44" s="14" t="e" cm="1" vm="1">
        <f t="array" aca="1" ref="D44" ca="1">IF(Kickstarter!G44:G4157 = "failed",Kickstarter!N44:N4157,"false")</f>
        <v>#VALUE!</v>
      </c>
    </row>
    <row r="45" spans="1:4" x14ac:dyDescent="0.2">
      <c r="A45" t="s">
        <v>8401</v>
      </c>
      <c r="B45" s="14">
        <v>263</v>
      </c>
      <c r="C45" t="s">
        <v>8220</v>
      </c>
      <c r="D45" s="14" t="e" cm="1" vm="1">
        <f t="array" aca="1" ref="D45" ca="1">IF(Kickstarter!G45:G4158 = "failed",Kickstarter!N45:N4158,"false")</f>
        <v>#VALUE!</v>
      </c>
    </row>
    <row r="46" spans="1:4" x14ac:dyDescent="0.2">
      <c r="A46" t="s">
        <v>8401</v>
      </c>
      <c r="B46" s="14">
        <v>15</v>
      </c>
      <c r="C46" t="s">
        <v>8220</v>
      </c>
      <c r="D46" s="14" t="e" cm="1" vm="1">
        <f t="array" aca="1" ref="D46" ca="1">IF(Kickstarter!G46:G4159 = "failed",Kickstarter!N46:N4159,"false")</f>
        <v>#VALUE!</v>
      </c>
    </row>
    <row r="47" spans="1:4" x14ac:dyDescent="0.2">
      <c r="A47" t="s">
        <v>8401</v>
      </c>
      <c r="B47" s="14">
        <v>61</v>
      </c>
      <c r="C47" t="s">
        <v>8220</v>
      </c>
      <c r="D47" s="14" t="e" cm="1" vm="1">
        <f t="array" aca="1" ref="D47" ca="1">IF(Kickstarter!G47:G4160 = "failed",Kickstarter!N47:N4160,"false")</f>
        <v>#VALUE!</v>
      </c>
    </row>
    <row r="48" spans="1:4" x14ac:dyDescent="0.2">
      <c r="A48" t="s">
        <v>8401</v>
      </c>
      <c r="B48" s="14">
        <v>45</v>
      </c>
      <c r="C48" t="s">
        <v>8220</v>
      </c>
      <c r="D48" s="14" t="e" cm="1" vm="1">
        <f t="array" aca="1" ref="D48" ca="1">IF(Kickstarter!G48:G4161 = "failed",Kickstarter!N48:N4161,"false")</f>
        <v>#VALUE!</v>
      </c>
    </row>
    <row r="49" spans="1:4" x14ac:dyDescent="0.2">
      <c r="A49" t="s">
        <v>8401</v>
      </c>
      <c r="B49" s="14">
        <v>70</v>
      </c>
      <c r="C49" t="s">
        <v>8220</v>
      </c>
      <c r="D49" s="14" t="e" cm="1" vm="1">
        <f t="array" aca="1" ref="D49" ca="1">IF(Kickstarter!G49:G4162 = "failed",Kickstarter!N49:N4162,"false")</f>
        <v>#VALUE!</v>
      </c>
    </row>
    <row r="50" spans="1:4" x14ac:dyDescent="0.2">
      <c r="A50" t="s">
        <v>8401</v>
      </c>
      <c r="B50" s="14">
        <v>38</v>
      </c>
      <c r="C50" t="s">
        <v>8220</v>
      </c>
      <c r="D50" s="14" t="e" cm="1" vm="1">
        <f t="array" aca="1" ref="D50" ca="1">IF(Kickstarter!G50:G4163 = "failed",Kickstarter!N50:N4163,"false")</f>
        <v>#VALUE!</v>
      </c>
    </row>
    <row r="51" spans="1:4" x14ac:dyDescent="0.2">
      <c r="A51" t="s">
        <v>8401</v>
      </c>
      <c r="B51" s="14">
        <v>87</v>
      </c>
      <c r="C51" t="s">
        <v>8220</v>
      </c>
      <c r="D51" s="14" t="e" cm="1" vm="1">
        <f t="array" aca="1" ref="D51" ca="1">IF(Kickstarter!G51:G4164 = "failed",Kickstarter!N51:N4164,"false")</f>
        <v>#VALUE!</v>
      </c>
    </row>
    <row r="52" spans="1:4" x14ac:dyDescent="0.2">
      <c r="A52" t="s">
        <v>8401</v>
      </c>
      <c r="B52" s="14">
        <v>22</v>
      </c>
      <c r="C52" t="s">
        <v>8220</v>
      </c>
      <c r="D52" s="14" t="e" cm="1" vm="1">
        <f t="array" aca="1" ref="D52" ca="1">IF(Kickstarter!G52:G4165 = "failed",Kickstarter!N52:N4165,"false")</f>
        <v>#VALUE!</v>
      </c>
    </row>
    <row r="53" spans="1:4" x14ac:dyDescent="0.2">
      <c r="A53" t="s">
        <v>8401</v>
      </c>
      <c r="B53" s="14">
        <v>119</v>
      </c>
      <c r="C53" t="s">
        <v>8220</v>
      </c>
      <c r="D53" s="14" t="e" cm="1" vm="1">
        <f t="array" aca="1" ref="D53" ca="1">IF(Kickstarter!G53:G4166 = "failed",Kickstarter!N53:N4166,"false")</f>
        <v>#VALUE!</v>
      </c>
    </row>
    <row r="54" spans="1:4" x14ac:dyDescent="0.2">
      <c r="A54" t="s">
        <v>8401</v>
      </c>
      <c r="B54" s="14">
        <v>52</v>
      </c>
      <c r="C54" t="s">
        <v>8220</v>
      </c>
      <c r="D54" s="14" t="e" cm="1" vm="1">
        <f t="array" aca="1" ref="D54" ca="1">IF(Kickstarter!G54:G4167 = "failed",Kickstarter!N54:N4167,"false")</f>
        <v>#VALUE!</v>
      </c>
    </row>
    <row r="55" spans="1:4" x14ac:dyDescent="0.2">
      <c r="A55" t="s">
        <v>8401</v>
      </c>
      <c r="B55" s="14">
        <v>117</v>
      </c>
      <c r="C55" t="s">
        <v>8220</v>
      </c>
      <c r="D55" s="14" t="e" cm="1" vm="1">
        <f t="array" aca="1" ref="D55" ca="1">IF(Kickstarter!G55:G4168 = "failed",Kickstarter!N55:N4168,"false")</f>
        <v>#VALUE!</v>
      </c>
    </row>
    <row r="56" spans="1:4" x14ac:dyDescent="0.2">
      <c r="A56" t="s">
        <v>8401</v>
      </c>
      <c r="B56" s="14">
        <v>52</v>
      </c>
      <c r="C56" t="s">
        <v>8220</v>
      </c>
      <c r="D56" s="14" t="e" cm="1" vm="1">
        <f t="array" aca="1" ref="D56" ca="1">IF(Kickstarter!G56:G4169 = "failed",Kickstarter!N56:N4169,"false")</f>
        <v>#VALUE!</v>
      </c>
    </row>
    <row r="57" spans="1:4" x14ac:dyDescent="0.2">
      <c r="A57" t="s">
        <v>8401</v>
      </c>
      <c r="B57" s="14">
        <v>86</v>
      </c>
      <c r="C57" t="s">
        <v>8220</v>
      </c>
      <c r="D57" s="14" t="e" cm="1" vm="1">
        <f t="array" aca="1" ref="D57" ca="1">IF(Kickstarter!G57:G4170 = "failed",Kickstarter!N57:N4170,"false")</f>
        <v>#VALUE!</v>
      </c>
    </row>
    <row r="58" spans="1:4" x14ac:dyDescent="0.2">
      <c r="A58" t="s">
        <v>8401</v>
      </c>
      <c r="B58" s="14">
        <v>174</v>
      </c>
      <c r="C58" t="s">
        <v>8220</v>
      </c>
      <c r="D58" s="14" t="e" cm="1" vm="1">
        <f t="array" aca="1" ref="D58" ca="1">IF(Kickstarter!G58:G4171 = "failed",Kickstarter!N58:N4171,"false")</f>
        <v>#VALUE!</v>
      </c>
    </row>
    <row r="59" spans="1:4" x14ac:dyDescent="0.2">
      <c r="A59" t="s">
        <v>8401</v>
      </c>
      <c r="B59" s="14">
        <v>69</v>
      </c>
      <c r="C59" t="s">
        <v>8220</v>
      </c>
      <c r="D59" s="14" t="e" cm="1" vm="1">
        <f t="array" aca="1" ref="D59" ca="1">IF(Kickstarter!G59:G4172 = "failed",Kickstarter!N59:N4172,"false")</f>
        <v>#VALUE!</v>
      </c>
    </row>
    <row r="60" spans="1:4" x14ac:dyDescent="0.2">
      <c r="A60" t="s">
        <v>8401</v>
      </c>
      <c r="B60" s="14">
        <v>75</v>
      </c>
      <c r="C60" t="s">
        <v>8220</v>
      </c>
      <c r="D60" s="14" t="e" cm="1" vm="1">
        <f t="array" aca="1" ref="D60" ca="1">IF(Kickstarter!G60:G4173 = "failed",Kickstarter!N60:N4173,"false")</f>
        <v>#VALUE!</v>
      </c>
    </row>
    <row r="61" spans="1:4" x14ac:dyDescent="0.2">
      <c r="A61" t="s">
        <v>8401</v>
      </c>
      <c r="B61" s="14">
        <v>33</v>
      </c>
      <c r="C61" t="s">
        <v>8220</v>
      </c>
      <c r="D61" s="14" t="e" cm="1" vm="1">
        <f t="array" aca="1" ref="D61" ca="1">IF(Kickstarter!G61:G4174 = "failed",Kickstarter!N61:N4174,"false")</f>
        <v>#VALUE!</v>
      </c>
    </row>
    <row r="62" spans="1:4" x14ac:dyDescent="0.2">
      <c r="A62" t="s">
        <v>8401</v>
      </c>
      <c r="B62" s="14">
        <v>108</v>
      </c>
      <c r="C62" t="s">
        <v>8220</v>
      </c>
      <c r="D62" s="14" t="e" cm="1" vm="1">
        <f t="array" aca="1" ref="D62" ca="1">IF(Kickstarter!G62:G4175 = "failed",Kickstarter!N62:N4175,"false")</f>
        <v>#VALUE!</v>
      </c>
    </row>
    <row r="63" spans="1:4" x14ac:dyDescent="0.2">
      <c r="A63" t="s">
        <v>8401</v>
      </c>
      <c r="B63" s="14">
        <v>23</v>
      </c>
      <c r="C63" t="s">
        <v>8220</v>
      </c>
      <c r="D63" s="14" t="e" cm="1" vm="1">
        <f t="array" aca="1" ref="D63" ca="1">IF(Kickstarter!G63:G4176 = "failed",Kickstarter!N63:N4176,"false")</f>
        <v>#VALUE!</v>
      </c>
    </row>
    <row r="64" spans="1:4" x14ac:dyDescent="0.2">
      <c r="A64" t="s">
        <v>8401</v>
      </c>
      <c r="B64" s="14">
        <v>48</v>
      </c>
      <c r="C64" t="s">
        <v>8220</v>
      </c>
      <c r="D64" s="14" t="e" cm="1" vm="1">
        <f t="array" aca="1" ref="D64" ca="1">IF(Kickstarter!G64:G4177 = "failed",Kickstarter!N64:N4177,"false")</f>
        <v>#VALUE!</v>
      </c>
    </row>
    <row r="65" spans="1:4" x14ac:dyDescent="0.2">
      <c r="A65" t="s">
        <v>8401</v>
      </c>
      <c r="B65" s="14">
        <v>64</v>
      </c>
      <c r="C65" t="s">
        <v>8220</v>
      </c>
      <c r="D65" s="14" t="e" cm="1" vm="1">
        <f t="array" aca="1" ref="D65" ca="1">IF(Kickstarter!G65:G4178 = "failed",Kickstarter!N65:N4178,"false")</f>
        <v>#VALUE!</v>
      </c>
    </row>
    <row r="66" spans="1:4" x14ac:dyDescent="0.2">
      <c r="A66" t="s">
        <v>8401</v>
      </c>
      <c r="B66" s="14">
        <v>24</v>
      </c>
      <c r="C66" t="s">
        <v>8220</v>
      </c>
      <c r="D66" s="14" t="e" cm="1" vm="1">
        <f t="array" aca="1" ref="D66" ca="1">IF(Kickstarter!G66:G4179 = "failed",Kickstarter!N66:N4179,"false")</f>
        <v>#VALUE!</v>
      </c>
    </row>
    <row r="67" spans="1:4" x14ac:dyDescent="0.2">
      <c r="A67" t="s">
        <v>8401</v>
      </c>
      <c r="B67" s="14">
        <v>57</v>
      </c>
      <c r="C67" t="s">
        <v>8220</v>
      </c>
      <c r="D67" s="14" t="e" cm="1" vm="1">
        <f t="array" aca="1" ref="D67" ca="1">IF(Kickstarter!G67:G4180 = "failed",Kickstarter!N67:N4180,"false")</f>
        <v>#VALUE!</v>
      </c>
    </row>
    <row r="68" spans="1:4" x14ac:dyDescent="0.2">
      <c r="A68" t="s">
        <v>8401</v>
      </c>
      <c r="B68" s="14">
        <v>26</v>
      </c>
      <c r="C68" t="s">
        <v>8220</v>
      </c>
      <c r="D68" s="14" t="e" cm="1" vm="1">
        <f t="array" aca="1" ref="D68" ca="1">IF(Kickstarter!G68:G4181 = "failed",Kickstarter!N68:N4181,"false")</f>
        <v>#VALUE!</v>
      </c>
    </row>
    <row r="69" spans="1:4" x14ac:dyDescent="0.2">
      <c r="A69" t="s">
        <v>8401</v>
      </c>
      <c r="B69" s="14">
        <v>20</v>
      </c>
      <c r="C69" t="s">
        <v>8220</v>
      </c>
      <c r="D69" s="14" t="e" cm="1" vm="1">
        <f t="array" aca="1" ref="D69" ca="1">IF(Kickstarter!G69:G4182 = "failed",Kickstarter!N69:N4182,"false")</f>
        <v>#VALUE!</v>
      </c>
    </row>
    <row r="70" spans="1:4" x14ac:dyDescent="0.2">
      <c r="A70" t="s">
        <v>8401</v>
      </c>
      <c r="B70" s="14">
        <v>36</v>
      </c>
      <c r="C70" t="s">
        <v>8220</v>
      </c>
      <c r="D70" s="14" t="e" cm="1" vm="1">
        <f t="array" aca="1" ref="D70" ca="1">IF(Kickstarter!G70:G4183 = "failed",Kickstarter!N70:N4183,"false")</f>
        <v>#VALUE!</v>
      </c>
    </row>
    <row r="71" spans="1:4" x14ac:dyDescent="0.2">
      <c r="A71" t="s">
        <v>8401</v>
      </c>
      <c r="B71" s="14">
        <v>178</v>
      </c>
      <c r="C71" t="s">
        <v>8220</v>
      </c>
      <c r="D71" s="14" t="e" cm="1" vm="1">
        <f t="array" aca="1" ref="D71" ca="1">IF(Kickstarter!G71:G4184 = "failed",Kickstarter!N71:N4184,"false")</f>
        <v>#VALUE!</v>
      </c>
    </row>
    <row r="72" spans="1:4" x14ac:dyDescent="0.2">
      <c r="A72" t="s">
        <v>8401</v>
      </c>
      <c r="B72" s="14">
        <v>17</v>
      </c>
      <c r="C72" t="s">
        <v>8220</v>
      </c>
      <c r="D72" s="14" t="e" cm="1" vm="1">
        <f t="array" aca="1" ref="D72" ca="1">IF(Kickstarter!G72:G4185 = "failed",Kickstarter!N72:N4185,"false")</f>
        <v>#VALUE!</v>
      </c>
    </row>
    <row r="73" spans="1:4" x14ac:dyDescent="0.2">
      <c r="A73" t="s">
        <v>8401</v>
      </c>
      <c r="B73" s="14">
        <v>32</v>
      </c>
      <c r="C73" t="s">
        <v>8220</v>
      </c>
      <c r="D73" s="14" t="e" cm="1" vm="1">
        <f t="array" aca="1" ref="D73" ca="1">IF(Kickstarter!G73:G4186 = "failed",Kickstarter!N73:N4186,"false")</f>
        <v>#VALUE!</v>
      </c>
    </row>
    <row r="74" spans="1:4" x14ac:dyDescent="0.2">
      <c r="A74" t="s">
        <v>8401</v>
      </c>
      <c r="B74" s="14">
        <v>41</v>
      </c>
      <c r="C74" t="s">
        <v>8220</v>
      </c>
      <c r="D74" s="14" t="e" cm="1" vm="1">
        <f t="array" aca="1" ref="D74" ca="1">IF(Kickstarter!G74:G4187 = "failed",Kickstarter!N74:N4187,"false")</f>
        <v>#VALUE!</v>
      </c>
    </row>
    <row r="75" spans="1:4" x14ac:dyDescent="0.2">
      <c r="A75" t="s">
        <v>8401</v>
      </c>
      <c r="B75" s="14">
        <v>18</v>
      </c>
      <c r="C75" t="s">
        <v>8220</v>
      </c>
      <c r="D75" s="14" t="e" cm="1" vm="1">
        <f t="array" aca="1" ref="D75" ca="1">IF(Kickstarter!G75:G4188 = "failed",Kickstarter!N75:N4188,"false")</f>
        <v>#VALUE!</v>
      </c>
    </row>
    <row r="76" spans="1:4" x14ac:dyDescent="0.2">
      <c r="A76" t="s">
        <v>8401</v>
      </c>
      <c r="B76" s="14">
        <v>29</v>
      </c>
      <c r="C76" t="s">
        <v>8220</v>
      </c>
      <c r="D76" s="14" t="e" cm="1" vm="1">
        <f t="array" aca="1" ref="D76" ca="1">IF(Kickstarter!G76:G4189 = "failed",Kickstarter!N76:N4189,"false")</f>
        <v>#VALUE!</v>
      </c>
    </row>
    <row r="77" spans="1:4" x14ac:dyDescent="0.2">
      <c r="A77" t="s">
        <v>8401</v>
      </c>
      <c r="B77" s="14">
        <v>47</v>
      </c>
      <c r="C77" t="s">
        <v>8220</v>
      </c>
      <c r="D77" s="14" t="e" cm="1" vm="1">
        <f t="array" aca="1" ref="D77" ca="1">IF(Kickstarter!G77:G4190 = "failed",Kickstarter!N77:N4190,"false")</f>
        <v>#VALUE!</v>
      </c>
    </row>
    <row r="78" spans="1:4" x14ac:dyDescent="0.2">
      <c r="A78" t="s">
        <v>8401</v>
      </c>
      <c r="B78" s="14">
        <v>15</v>
      </c>
      <c r="C78" t="s">
        <v>8220</v>
      </c>
      <c r="D78" s="14" t="e" cm="1" vm="1">
        <f t="array" aca="1" ref="D78" ca="1">IF(Kickstarter!G78:G4191 = "failed",Kickstarter!N78:N4191,"false")</f>
        <v>#VALUE!</v>
      </c>
    </row>
    <row r="79" spans="1:4" x14ac:dyDescent="0.2">
      <c r="A79" t="s">
        <v>8401</v>
      </c>
      <c r="B79" s="14">
        <v>26</v>
      </c>
      <c r="C79" t="s">
        <v>8220</v>
      </c>
      <c r="D79" s="14" t="e" cm="1" vm="1">
        <f t="array" aca="1" ref="D79" ca="1">IF(Kickstarter!G79:G4192 = "failed",Kickstarter!N79:N4192,"false")</f>
        <v>#VALUE!</v>
      </c>
    </row>
    <row r="80" spans="1:4" x14ac:dyDescent="0.2">
      <c r="A80" t="s">
        <v>8401</v>
      </c>
      <c r="B80" s="14">
        <v>35</v>
      </c>
      <c r="C80" t="s">
        <v>8220</v>
      </c>
      <c r="D80" s="14" t="e" cm="1" vm="1">
        <f t="array" aca="1" ref="D80" ca="1">IF(Kickstarter!G80:G4193 = "failed",Kickstarter!N80:N4193,"false")</f>
        <v>#VALUE!</v>
      </c>
    </row>
    <row r="81" spans="1:4" x14ac:dyDescent="0.2">
      <c r="A81" t="s">
        <v>8401</v>
      </c>
      <c r="B81" s="14">
        <v>41</v>
      </c>
      <c r="C81" t="s">
        <v>8220</v>
      </c>
      <c r="D81" s="14" t="e" cm="1" vm="1">
        <f t="array" aca="1" ref="D81" ca="1">IF(Kickstarter!G81:G4194 = "failed",Kickstarter!N81:N4194,"false")</f>
        <v>#VALUE!</v>
      </c>
    </row>
    <row r="82" spans="1:4" x14ac:dyDescent="0.2">
      <c r="A82" t="s">
        <v>8401</v>
      </c>
      <c r="B82" s="14">
        <v>47</v>
      </c>
      <c r="C82" t="s">
        <v>8220</v>
      </c>
      <c r="D82" s="14" t="e" cm="1" vm="1">
        <f t="array" aca="1" ref="D82" ca="1">IF(Kickstarter!G82:G4195 = "failed",Kickstarter!N82:N4195,"false")</f>
        <v>#VALUE!</v>
      </c>
    </row>
    <row r="83" spans="1:4" x14ac:dyDescent="0.2">
      <c r="A83" t="s">
        <v>8401</v>
      </c>
      <c r="B83" s="14">
        <v>28</v>
      </c>
      <c r="C83" t="s">
        <v>8220</v>
      </c>
      <c r="D83" s="14" t="e" cm="1" vm="1">
        <f t="array" aca="1" ref="D83" ca="1">IF(Kickstarter!G83:G4196 = "failed",Kickstarter!N83:N4196,"false")</f>
        <v>#VALUE!</v>
      </c>
    </row>
    <row r="84" spans="1:4" x14ac:dyDescent="0.2">
      <c r="A84" t="s">
        <v>8401</v>
      </c>
      <c r="B84" s="14">
        <v>100</v>
      </c>
      <c r="C84" t="s">
        <v>8220</v>
      </c>
      <c r="D84" s="14" t="e" cm="1" vm="1">
        <f t="array" aca="1" ref="D84" ca="1">IF(Kickstarter!G84:G4197 = "failed",Kickstarter!N84:N4197,"false")</f>
        <v>#VALUE!</v>
      </c>
    </row>
    <row r="85" spans="1:4" x14ac:dyDescent="0.2">
      <c r="A85" t="s">
        <v>8401</v>
      </c>
      <c r="B85" s="14">
        <v>13</v>
      </c>
      <c r="C85" t="s">
        <v>8220</v>
      </c>
      <c r="D85" s="14" t="e" cm="1" vm="1">
        <f t="array" aca="1" ref="D85" ca="1">IF(Kickstarter!G85:G4198 = "failed",Kickstarter!N85:N4198,"false")</f>
        <v>#VALUE!</v>
      </c>
    </row>
    <row r="86" spans="1:4" x14ac:dyDescent="0.2">
      <c r="A86" t="s">
        <v>8401</v>
      </c>
      <c r="B86" s="14">
        <v>7</v>
      </c>
      <c r="C86" t="s">
        <v>8220</v>
      </c>
      <c r="D86" s="14" t="e" cm="1" vm="1">
        <f t="array" aca="1" ref="D86" ca="1">IF(Kickstarter!G86:G4199 = "failed",Kickstarter!N86:N4199,"false")</f>
        <v>#VALUE!</v>
      </c>
    </row>
    <row r="87" spans="1:4" x14ac:dyDescent="0.2">
      <c r="A87" t="s">
        <v>8401</v>
      </c>
      <c r="B87" s="14">
        <v>21</v>
      </c>
      <c r="C87" t="s">
        <v>8220</v>
      </c>
      <c r="D87" s="14" t="e" cm="1" vm="1">
        <f t="array" aca="1" ref="D87" ca="1">IF(Kickstarter!G87:G4200 = "failed",Kickstarter!N87:N4200,"false")</f>
        <v>#VALUE!</v>
      </c>
    </row>
    <row r="88" spans="1:4" x14ac:dyDescent="0.2">
      <c r="A88" t="s">
        <v>8401</v>
      </c>
      <c r="B88" s="14">
        <v>17</v>
      </c>
      <c r="C88" t="s">
        <v>8220</v>
      </c>
      <c r="D88" s="14" t="e" cm="1" vm="1">
        <f t="array" aca="1" ref="D88" ca="1">IF(Kickstarter!G88:G4201 = "failed",Kickstarter!N88:N4201,"false")</f>
        <v>#VALUE!</v>
      </c>
    </row>
    <row r="89" spans="1:4" x14ac:dyDescent="0.2">
      <c r="A89" t="s">
        <v>8401</v>
      </c>
      <c r="B89" s="14">
        <v>25</v>
      </c>
      <c r="C89" t="s">
        <v>8220</v>
      </c>
      <c r="D89" s="14" t="e" cm="1" vm="1">
        <f t="array" aca="1" ref="D89" ca="1">IF(Kickstarter!G89:G4202 = "failed",Kickstarter!N89:N4202,"false")</f>
        <v>#VALUE!</v>
      </c>
    </row>
    <row r="90" spans="1:4" x14ac:dyDescent="0.2">
      <c r="A90" t="s">
        <v>8401</v>
      </c>
      <c r="B90" s="14">
        <v>60</v>
      </c>
      <c r="C90" t="s">
        <v>8220</v>
      </c>
      <c r="D90" s="14" t="e" cm="1" vm="1">
        <f t="array" aca="1" ref="D90" ca="1">IF(Kickstarter!G90:G4203 = "failed",Kickstarter!N90:N4203,"false")</f>
        <v>#VALUE!</v>
      </c>
    </row>
    <row r="91" spans="1:4" x14ac:dyDescent="0.2">
      <c r="A91" t="s">
        <v>8401</v>
      </c>
      <c r="B91" s="14">
        <v>56</v>
      </c>
      <c r="C91" t="s">
        <v>8220</v>
      </c>
      <c r="D91" s="14" t="e" cm="1" vm="1">
        <f t="array" aca="1" ref="D91" ca="1">IF(Kickstarter!G91:G4204 = "failed",Kickstarter!N91:N4204,"false")</f>
        <v>#VALUE!</v>
      </c>
    </row>
    <row r="92" spans="1:4" x14ac:dyDescent="0.2">
      <c r="A92" t="s">
        <v>8401</v>
      </c>
      <c r="B92" s="14">
        <v>16</v>
      </c>
      <c r="C92" t="s">
        <v>8220</v>
      </c>
      <c r="D92" s="14" t="e" cm="1" vm="1">
        <f t="array" aca="1" ref="D92" ca="1">IF(Kickstarter!G92:G4205 = "failed",Kickstarter!N92:N4205,"false")</f>
        <v>#VALUE!</v>
      </c>
    </row>
    <row r="93" spans="1:4" x14ac:dyDescent="0.2">
      <c r="A93" t="s">
        <v>8401</v>
      </c>
      <c r="B93" s="14">
        <v>46</v>
      </c>
      <c r="C93" t="s">
        <v>8220</v>
      </c>
      <c r="D93" s="14" t="e" cm="1" vm="1">
        <f t="array" aca="1" ref="D93" ca="1">IF(Kickstarter!G93:G4206 = "failed",Kickstarter!N93:N4206,"false")</f>
        <v>#VALUE!</v>
      </c>
    </row>
    <row r="94" spans="1:4" x14ac:dyDescent="0.2">
      <c r="A94" t="s">
        <v>8401</v>
      </c>
      <c r="B94" s="14">
        <v>43</v>
      </c>
      <c r="C94" t="s">
        <v>8220</v>
      </c>
      <c r="D94" s="14" t="e" cm="1" vm="1">
        <f t="array" aca="1" ref="D94" ca="1">IF(Kickstarter!G94:G4207 = "failed",Kickstarter!N94:N4207,"false")</f>
        <v>#VALUE!</v>
      </c>
    </row>
    <row r="95" spans="1:4" x14ac:dyDescent="0.2">
      <c r="A95" t="s">
        <v>8401</v>
      </c>
      <c r="B95" s="14">
        <v>15</v>
      </c>
      <c r="C95" t="s">
        <v>8220</v>
      </c>
      <c r="D95" s="14" t="e" cm="1" vm="1">
        <f t="array" aca="1" ref="D95" ca="1">IF(Kickstarter!G95:G4208 = "failed",Kickstarter!N95:N4208,"false")</f>
        <v>#VALUE!</v>
      </c>
    </row>
    <row r="96" spans="1:4" x14ac:dyDescent="0.2">
      <c r="A96" t="s">
        <v>8401</v>
      </c>
      <c r="B96" s="14">
        <v>12</v>
      </c>
      <c r="C96" t="s">
        <v>8220</v>
      </c>
      <c r="D96" s="14" t="e" cm="1" vm="1">
        <f t="array" aca="1" ref="D96" ca="1">IF(Kickstarter!G96:G4209 = "failed",Kickstarter!N96:N4209,"false")</f>
        <v>#VALUE!</v>
      </c>
    </row>
    <row r="97" spans="1:4" x14ac:dyDescent="0.2">
      <c r="A97" t="s">
        <v>8401</v>
      </c>
      <c r="B97" s="14">
        <v>21</v>
      </c>
      <c r="C97" t="s">
        <v>8220</v>
      </c>
      <c r="D97" s="14" t="e" cm="1" vm="1">
        <f t="array" aca="1" ref="D97" ca="1">IF(Kickstarter!G97:G4210 = "failed",Kickstarter!N97:N4210,"false")</f>
        <v>#VALUE!</v>
      </c>
    </row>
    <row r="98" spans="1:4" x14ac:dyDescent="0.2">
      <c r="A98" t="s">
        <v>8401</v>
      </c>
      <c r="B98" s="14">
        <v>34</v>
      </c>
      <c r="C98" t="s">
        <v>8220</v>
      </c>
      <c r="D98" s="14" t="e" cm="1" vm="1">
        <f t="array" aca="1" ref="D98" ca="1">IF(Kickstarter!G98:G4211 = "failed",Kickstarter!N98:N4211,"false")</f>
        <v>#VALUE!</v>
      </c>
    </row>
    <row r="99" spans="1:4" x14ac:dyDescent="0.2">
      <c r="A99" t="s">
        <v>8401</v>
      </c>
      <c r="B99" s="14">
        <v>8</v>
      </c>
      <c r="C99" t="s">
        <v>8220</v>
      </c>
      <c r="D99" s="14" t="e" cm="1" vm="1">
        <f t="array" aca="1" ref="D99" ca="1">IF(Kickstarter!G99:G4212 = "failed",Kickstarter!N99:N4212,"false")</f>
        <v>#VALUE!</v>
      </c>
    </row>
    <row r="100" spans="1:4" x14ac:dyDescent="0.2">
      <c r="A100" t="s">
        <v>8401</v>
      </c>
      <c r="B100" s="14">
        <v>60</v>
      </c>
      <c r="C100" t="s">
        <v>8220</v>
      </c>
      <c r="D100" s="14" t="e" cm="1" vm="1">
        <f t="array" aca="1" ref="D100" ca="1">IF(Kickstarter!G100:G4213 = "failed",Kickstarter!N100:N4213,"false")</f>
        <v>#VALUE!</v>
      </c>
    </row>
    <row r="101" spans="1:4" x14ac:dyDescent="0.2">
      <c r="A101" t="s">
        <v>8401</v>
      </c>
      <c r="B101" s="14">
        <v>39</v>
      </c>
      <c r="C101" t="s">
        <v>8220</v>
      </c>
      <c r="D101" s="14" t="e" cm="1" vm="1">
        <f t="array" aca="1" ref="D101" ca="1">IF(Kickstarter!G101:G4214 = "failed",Kickstarter!N101:N4214,"false")</f>
        <v>#VALUE!</v>
      </c>
    </row>
    <row r="102" spans="1:4" x14ac:dyDescent="0.2">
      <c r="A102" t="s">
        <v>8401</v>
      </c>
      <c r="B102" s="14">
        <v>26</v>
      </c>
      <c r="C102" t="s">
        <v>8220</v>
      </c>
      <c r="D102" s="14" t="e" cm="1" vm="1">
        <f t="array" aca="1" ref="D102" ca="1">IF(Kickstarter!G102:G4215 = "failed",Kickstarter!N102:N4215,"false")</f>
        <v>#VALUE!</v>
      </c>
    </row>
    <row r="103" spans="1:4" x14ac:dyDescent="0.2">
      <c r="A103" t="s">
        <v>8401</v>
      </c>
      <c r="B103" s="14">
        <v>35</v>
      </c>
      <c r="C103" t="s">
        <v>8220</v>
      </c>
      <c r="D103" s="14" t="e" cm="1" vm="1">
        <f t="array" aca="1" ref="D103" ca="1">IF(Kickstarter!G103:G4216 = "failed",Kickstarter!N103:N4216,"false")</f>
        <v>#VALUE!</v>
      </c>
    </row>
    <row r="104" spans="1:4" x14ac:dyDescent="0.2">
      <c r="A104" t="s">
        <v>8401</v>
      </c>
      <c r="B104" s="14">
        <v>65</v>
      </c>
      <c r="C104" t="s">
        <v>8220</v>
      </c>
      <c r="D104" s="14" t="e" cm="1" vm="1">
        <f t="array" aca="1" ref="D104" ca="1">IF(Kickstarter!G104:G4217 = "failed",Kickstarter!N104:N4217,"false")</f>
        <v>#VALUE!</v>
      </c>
    </row>
    <row r="105" spans="1:4" x14ac:dyDescent="0.2">
      <c r="A105" t="s">
        <v>8401</v>
      </c>
      <c r="B105" s="14">
        <v>49</v>
      </c>
      <c r="C105" t="s">
        <v>8220</v>
      </c>
      <c r="D105" s="14" t="e" cm="1" vm="1">
        <f t="array" aca="1" ref="D105" ca="1">IF(Kickstarter!G105:G4218 = "failed",Kickstarter!N105:N4218,"false")</f>
        <v>#VALUE!</v>
      </c>
    </row>
    <row r="106" spans="1:4" x14ac:dyDescent="0.2">
      <c r="A106" t="s">
        <v>8401</v>
      </c>
      <c r="B106" s="14">
        <v>10</v>
      </c>
      <c r="C106" t="s">
        <v>8220</v>
      </c>
      <c r="D106" s="14" t="e" cm="1" vm="1">
        <f t="array" aca="1" ref="D106" ca="1">IF(Kickstarter!G106:G4219 = "failed",Kickstarter!N106:N4219,"false")</f>
        <v>#VALUE!</v>
      </c>
    </row>
    <row r="107" spans="1:4" x14ac:dyDescent="0.2">
      <c r="A107" t="s">
        <v>8401</v>
      </c>
      <c r="B107" s="14">
        <v>60</v>
      </c>
      <c r="C107" t="s">
        <v>8220</v>
      </c>
      <c r="D107" s="14" t="e" cm="1" vm="1">
        <f t="array" aca="1" ref="D107" ca="1">IF(Kickstarter!G107:G4220 = "failed",Kickstarter!N107:N4220,"false")</f>
        <v>#VALUE!</v>
      </c>
    </row>
    <row r="108" spans="1:4" x14ac:dyDescent="0.2">
      <c r="A108" t="s">
        <v>8401</v>
      </c>
      <c r="B108" s="14">
        <v>27</v>
      </c>
      <c r="C108" t="s">
        <v>8220</v>
      </c>
      <c r="D108" s="14" t="e" cm="1" vm="1">
        <f t="array" aca="1" ref="D108" ca="1">IF(Kickstarter!G108:G4221 = "failed",Kickstarter!N108:N4221,"false")</f>
        <v>#VALUE!</v>
      </c>
    </row>
    <row r="109" spans="1:4" x14ac:dyDescent="0.2">
      <c r="A109" t="s">
        <v>8401</v>
      </c>
      <c r="B109" s="14">
        <v>69</v>
      </c>
      <c r="C109" t="s">
        <v>8220</v>
      </c>
      <c r="D109" s="14" t="e" cm="1" vm="1">
        <f t="array" aca="1" ref="D109" ca="1">IF(Kickstarter!G109:G4222 = "failed",Kickstarter!N109:N4222,"false")</f>
        <v>#VALUE!</v>
      </c>
    </row>
    <row r="110" spans="1:4" x14ac:dyDescent="0.2">
      <c r="A110" t="s">
        <v>8401</v>
      </c>
      <c r="B110" s="14">
        <v>47</v>
      </c>
      <c r="C110" t="s">
        <v>8220</v>
      </c>
      <c r="D110" s="14" t="e" cm="1" vm="1">
        <f t="array" aca="1" ref="D110" ca="1">IF(Kickstarter!G110:G4223 = "failed",Kickstarter!N110:N4223,"false")</f>
        <v>#VALUE!</v>
      </c>
    </row>
    <row r="111" spans="1:4" x14ac:dyDescent="0.2">
      <c r="A111" t="s">
        <v>8401</v>
      </c>
      <c r="B111" s="14">
        <v>47</v>
      </c>
      <c r="C111" t="s">
        <v>8220</v>
      </c>
      <c r="D111" s="14" t="e" cm="1" vm="1">
        <f t="array" aca="1" ref="D111" ca="1">IF(Kickstarter!G111:G4224 = "failed",Kickstarter!N111:N4224,"false")</f>
        <v>#VALUE!</v>
      </c>
    </row>
    <row r="112" spans="1:4" x14ac:dyDescent="0.2">
      <c r="A112" t="s">
        <v>8401</v>
      </c>
      <c r="B112" s="14">
        <v>26</v>
      </c>
      <c r="C112" t="s">
        <v>8220</v>
      </c>
      <c r="D112" s="14" t="e" cm="1" vm="1">
        <f t="array" aca="1" ref="D112" ca="1">IF(Kickstarter!G112:G4225 = "failed",Kickstarter!N112:N4225,"false")</f>
        <v>#VALUE!</v>
      </c>
    </row>
    <row r="113" spans="1:4" x14ac:dyDescent="0.2">
      <c r="A113" t="s">
        <v>8401</v>
      </c>
      <c r="B113" s="14">
        <v>53</v>
      </c>
      <c r="C113" t="s">
        <v>8220</v>
      </c>
      <c r="D113" s="14" t="e" cm="1" vm="1">
        <f t="array" aca="1" ref="D113" ca="1">IF(Kickstarter!G113:G4226 = "failed",Kickstarter!N113:N4226,"false")</f>
        <v>#VALUE!</v>
      </c>
    </row>
    <row r="114" spans="1:4" x14ac:dyDescent="0.2">
      <c r="A114" t="s">
        <v>8401</v>
      </c>
      <c r="B114" s="14">
        <v>81</v>
      </c>
      <c r="C114" t="s">
        <v>8220</v>
      </c>
      <c r="D114" s="14" t="e" cm="1" vm="1">
        <f t="array" aca="1" ref="D114" ca="1">IF(Kickstarter!G114:G4227 = "failed",Kickstarter!N114:N4227,"false")</f>
        <v>#VALUE!</v>
      </c>
    </row>
    <row r="115" spans="1:4" x14ac:dyDescent="0.2">
      <c r="A115" t="s">
        <v>8401</v>
      </c>
      <c r="B115" s="14">
        <v>78</v>
      </c>
      <c r="C115" t="s">
        <v>8220</v>
      </c>
      <c r="D115" s="14" t="e" cm="1" vm="1">
        <f t="array" aca="1" ref="D115" ca="1">IF(Kickstarter!G115:G4228 = "failed",Kickstarter!N115:N4228,"false")</f>
        <v>#VALUE!</v>
      </c>
    </row>
    <row r="116" spans="1:4" x14ac:dyDescent="0.2">
      <c r="A116" t="s">
        <v>8401</v>
      </c>
      <c r="B116" s="14">
        <v>35</v>
      </c>
      <c r="C116" t="s">
        <v>8220</v>
      </c>
      <c r="D116" s="14" t="e" cm="1" vm="1">
        <f t="array" aca="1" ref="D116" ca="1">IF(Kickstarter!G116:G4229 = "failed",Kickstarter!N116:N4229,"false")</f>
        <v>#VALUE!</v>
      </c>
    </row>
    <row r="117" spans="1:4" x14ac:dyDescent="0.2">
      <c r="A117" t="s">
        <v>8401</v>
      </c>
      <c r="B117" s="14">
        <v>22</v>
      </c>
      <c r="C117" t="s">
        <v>8220</v>
      </c>
      <c r="D117" s="14" t="e" cm="1" vm="1">
        <f t="array" aca="1" ref="D117" ca="1">IF(Kickstarter!G117:G4230 = "failed",Kickstarter!N117:N4230,"false")</f>
        <v>#VALUE!</v>
      </c>
    </row>
    <row r="118" spans="1:4" x14ac:dyDescent="0.2">
      <c r="A118" t="s">
        <v>8401</v>
      </c>
      <c r="B118" s="14">
        <v>57</v>
      </c>
      <c r="C118" t="s">
        <v>8220</v>
      </c>
      <c r="D118" s="14" t="e" cm="1" vm="1">
        <f t="array" aca="1" ref="D118" ca="1">IF(Kickstarter!G118:G4231 = "failed",Kickstarter!N118:N4231,"false")</f>
        <v>#VALUE!</v>
      </c>
    </row>
    <row r="119" spans="1:4" x14ac:dyDescent="0.2">
      <c r="A119" t="s">
        <v>8401</v>
      </c>
      <c r="B119" s="14">
        <v>27</v>
      </c>
      <c r="C119" t="s">
        <v>8220</v>
      </c>
      <c r="D119" s="14" t="e" cm="1" vm="1">
        <f t="array" aca="1" ref="D119" ca="1">IF(Kickstarter!G119:G4232 = "failed",Kickstarter!N119:N4232,"false")</f>
        <v>#VALUE!</v>
      </c>
    </row>
    <row r="120" spans="1:4" x14ac:dyDescent="0.2">
      <c r="A120" t="s">
        <v>8401</v>
      </c>
      <c r="B120" s="14">
        <v>39</v>
      </c>
      <c r="C120" t="s">
        <v>8220</v>
      </c>
      <c r="D120" s="14" t="e" cm="1" vm="1">
        <f t="array" aca="1" ref="D120" ca="1">IF(Kickstarter!G120:G4233 = "failed",Kickstarter!N120:N4233,"false")</f>
        <v>#VALUE!</v>
      </c>
    </row>
    <row r="121" spans="1:4" x14ac:dyDescent="0.2">
      <c r="A121" t="s">
        <v>8401</v>
      </c>
      <c r="B121" s="14">
        <v>37</v>
      </c>
      <c r="C121" t="s">
        <v>8220</v>
      </c>
      <c r="D121" s="14" t="e" cm="1" vm="1">
        <f t="array" aca="1" ref="D121" ca="1">IF(Kickstarter!G121:G4234 = "failed",Kickstarter!N121:N4234,"false")</f>
        <v>#VALUE!</v>
      </c>
    </row>
    <row r="122" spans="1:4" hidden="1" x14ac:dyDescent="0.2">
      <c r="A122" t="s">
        <v>8401</v>
      </c>
      <c r="B122" s="14" t="str">
        <v>false</v>
      </c>
      <c r="C122" t="s">
        <v>8220</v>
      </c>
    </row>
    <row r="123" spans="1:4" hidden="1" x14ac:dyDescent="0.2">
      <c r="A123" t="s">
        <v>8401</v>
      </c>
      <c r="B123" s="14" t="str">
        <v>false</v>
      </c>
      <c r="C123" t="s">
        <v>8220</v>
      </c>
    </row>
    <row r="124" spans="1:4" hidden="1" x14ac:dyDescent="0.2">
      <c r="A124" t="s">
        <v>8401</v>
      </c>
      <c r="B124" s="14" t="str">
        <v>false</v>
      </c>
      <c r="C124" t="s">
        <v>8220</v>
      </c>
    </row>
    <row r="125" spans="1:4" hidden="1" x14ac:dyDescent="0.2">
      <c r="A125" t="s">
        <v>8401</v>
      </c>
      <c r="B125" s="14" t="str">
        <v>false</v>
      </c>
      <c r="C125" t="s">
        <v>8220</v>
      </c>
    </row>
    <row r="126" spans="1:4" hidden="1" x14ac:dyDescent="0.2">
      <c r="A126" t="s">
        <v>8401</v>
      </c>
      <c r="B126" s="14" t="str">
        <v>false</v>
      </c>
      <c r="C126" t="s">
        <v>8220</v>
      </c>
    </row>
    <row r="127" spans="1:4" hidden="1" x14ac:dyDescent="0.2">
      <c r="A127" t="s">
        <v>8401</v>
      </c>
      <c r="B127" s="14" t="str">
        <v>false</v>
      </c>
      <c r="C127" t="s">
        <v>8220</v>
      </c>
    </row>
    <row r="128" spans="1:4" hidden="1" x14ac:dyDescent="0.2">
      <c r="A128" t="s">
        <v>8401</v>
      </c>
      <c r="B128" s="14" t="str">
        <v>false</v>
      </c>
      <c r="C128" t="s">
        <v>8220</v>
      </c>
    </row>
    <row r="129" spans="1:3" hidden="1" x14ac:dyDescent="0.2">
      <c r="A129" t="s">
        <v>8401</v>
      </c>
      <c r="B129" s="14" t="str">
        <v>false</v>
      </c>
      <c r="C129" t="s">
        <v>8220</v>
      </c>
    </row>
    <row r="130" spans="1:3" hidden="1" x14ac:dyDescent="0.2">
      <c r="A130" t="s">
        <v>8401</v>
      </c>
      <c r="B130" s="14" t="str">
        <v>false</v>
      </c>
      <c r="C130" t="s">
        <v>8220</v>
      </c>
    </row>
    <row r="131" spans="1:3" hidden="1" x14ac:dyDescent="0.2">
      <c r="A131" t="s">
        <v>8401</v>
      </c>
      <c r="B131" s="14" t="str">
        <v>false</v>
      </c>
      <c r="C131" t="s">
        <v>8220</v>
      </c>
    </row>
    <row r="132" spans="1:3" hidden="1" x14ac:dyDescent="0.2">
      <c r="A132" t="s">
        <v>8401</v>
      </c>
      <c r="B132" s="14" t="str">
        <v>false</v>
      </c>
      <c r="C132" t="s">
        <v>8220</v>
      </c>
    </row>
    <row r="133" spans="1:3" hidden="1" x14ac:dyDescent="0.2">
      <c r="A133" t="s">
        <v>8401</v>
      </c>
      <c r="B133" s="14" t="str">
        <v>false</v>
      </c>
      <c r="C133" t="s">
        <v>8220</v>
      </c>
    </row>
    <row r="134" spans="1:3" hidden="1" x14ac:dyDescent="0.2">
      <c r="A134" t="s">
        <v>8401</v>
      </c>
      <c r="B134" s="14" t="str">
        <v>false</v>
      </c>
      <c r="C134" t="s">
        <v>8220</v>
      </c>
    </row>
    <row r="135" spans="1:3" hidden="1" x14ac:dyDescent="0.2">
      <c r="A135" t="s">
        <v>8401</v>
      </c>
      <c r="B135" s="14" t="str">
        <v>false</v>
      </c>
      <c r="C135" t="s">
        <v>8220</v>
      </c>
    </row>
    <row r="136" spans="1:3" hidden="1" x14ac:dyDescent="0.2">
      <c r="A136" t="s">
        <v>8401</v>
      </c>
      <c r="B136" s="14" t="str">
        <v>false</v>
      </c>
      <c r="C136" t="s">
        <v>8220</v>
      </c>
    </row>
    <row r="137" spans="1:3" hidden="1" x14ac:dyDescent="0.2">
      <c r="A137" t="s">
        <v>8401</v>
      </c>
      <c r="B137" s="14" t="str">
        <v>false</v>
      </c>
      <c r="C137" t="s">
        <v>8220</v>
      </c>
    </row>
    <row r="138" spans="1:3" hidden="1" x14ac:dyDescent="0.2">
      <c r="A138" t="s">
        <v>8401</v>
      </c>
      <c r="B138" s="14" t="str">
        <v>false</v>
      </c>
      <c r="C138" t="s">
        <v>8220</v>
      </c>
    </row>
    <row r="139" spans="1:3" hidden="1" x14ac:dyDescent="0.2">
      <c r="A139" t="s">
        <v>8401</v>
      </c>
      <c r="B139" s="14" t="str">
        <v>false</v>
      </c>
      <c r="C139" t="s">
        <v>8220</v>
      </c>
    </row>
    <row r="140" spans="1:3" hidden="1" x14ac:dyDescent="0.2">
      <c r="A140" t="s">
        <v>8401</v>
      </c>
      <c r="B140" s="14" t="str">
        <v>false</v>
      </c>
      <c r="C140" t="s">
        <v>8220</v>
      </c>
    </row>
    <row r="141" spans="1:3" hidden="1" x14ac:dyDescent="0.2">
      <c r="A141" t="s">
        <v>8401</v>
      </c>
      <c r="B141" s="14" t="str">
        <v>false</v>
      </c>
      <c r="C141" t="s">
        <v>8220</v>
      </c>
    </row>
    <row r="142" spans="1:3" hidden="1" x14ac:dyDescent="0.2">
      <c r="A142" t="s">
        <v>8401</v>
      </c>
      <c r="B142" s="14" t="str">
        <v>false</v>
      </c>
      <c r="C142" t="s">
        <v>8220</v>
      </c>
    </row>
    <row r="143" spans="1:3" hidden="1" x14ac:dyDescent="0.2">
      <c r="A143" t="s">
        <v>8401</v>
      </c>
      <c r="B143" s="14" t="str">
        <v>false</v>
      </c>
      <c r="C143" t="s">
        <v>8220</v>
      </c>
    </row>
    <row r="144" spans="1:3" hidden="1" x14ac:dyDescent="0.2">
      <c r="A144" t="s">
        <v>8401</v>
      </c>
      <c r="B144" s="14" t="str">
        <v>false</v>
      </c>
      <c r="C144" t="s">
        <v>8220</v>
      </c>
    </row>
    <row r="145" spans="1:3" hidden="1" x14ac:dyDescent="0.2">
      <c r="A145" t="s">
        <v>8401</v>
      </c>
      <c r="B145" s="14" t="str">
        <v>false</v>
      </c>
      <c r="C145" t="s">
        <v>8220</v>
      </c>
    </row>
    <row r="146" spans="1:3" hidden="1" x14ac:dyDescent="0.2">
      <c r="A146" t="s">
        <v>8401</v>
      </c>
      <c r="B146" s="14" t="str">
        <v>false</v>
      </c>
      <c r="C146" t="s">
        <v>8220</v>
      </c>
    </row>
    <row r="147" spans="1:3" hidden="1" x14ac:dyDescent="0.2">
      <c r="A147" t="s">
        <v>8401</v>
      </c>
      <c r="B147" s="14" t="str">
        <v>false</v>
      </c>
      <c r="C147" t="s">
        <v>8220</v>
      </c>
    </row>
    <row r="148" spans="1:3" hidden="1" x14ac:dyDescent="0.2">
      <c r="A148" t="s">
        <v>8401</v>
      </c>
      <c r="B148" s="14" t="str">
        <v>false</v>
      </c>
      <c r="C148" t="s">
        <v>8220</v>
      </c>
    </row>
    <row r="149" spans="1:3" hidden="1" x14ac:dyDescent="0.2">
      <c r="A149" t="s">
        <v>8401</v>
      </c>
      <c r="B149" s="14" t="str">
        <v>false</v>
      </c>
      <c r="C149" t="s">
        <v>8220</v>
      </c>
    </row>
    <row r="150" spans="1:3" hidden="1" x14ac:dyDescent="0.2">
      <c r="A150" t="s">
        <v>8401</v>
      </c>
      <c r="B150" s="14" t="str">
        <v>false</v>
      </c>
      <c r="C150" t="s">
        <v>8220</v>
      </c>
    </row>
    <row r="151" spans="1:3" hidden="1" x14ac:dyDescent="0.2">
      <c r="A151" t="s">
        <v>8401</v>
      </c>
      <c r="B151" s="14" t="str">
        <v>false</v>
      </c>
      <c r="C151" t="s">
        <v>8220</v>
      </c>
    </row>
    <row r="152" spans="1:3" hidden="1" x14ac:dyDescent="0.2">
      <c r="A152" t="s">
        <v>8401</v>
      </c>
      <c r="B152" s="14" t="str">
        <v>false</v>
      </c>
      <c r="C152" t="s">
        <v>8220</v>
      </c>
    </row>
    <row r="153" spans="1:3" hidden="1" x14ac:dyDescent="0.2">
      <c r="A153" t="s">
        <v>8401</v>
      </c>
      <c r="B153" s="14" t="str">
        <v>false</v>
      </c>
      <c r="C153" t="s">
        <v>8220</v>
      </c>
    </row>
    <row r="154" spans="1:3" hidden="1" x14ac:dyDescent="0.2">
      <c r="A154" t="s">
        <v>8401</v>
      </c>
      <c r="B154" s="14" t="str">
        <v>false</v>
      </c>
      <c r="C154" t="s">
        <v>8220</v>
      </c>
    </row>
    <row r="155" spans="1:3" hidden="1" x14ac:dyDescent="0.2">
      <c r="A155" t="s">
        <v>8401</v>
      </c>
      <c r="B155" s="14" t="str">
        <v>false</v>
      </c>
      <c r="C155" t="s">
        <v>8220</v>
      </c>
    </row>
    <row r="156" spans="1:3" hidden="1" x14ac:dyDescent="0.2">
      <c r="A156" t="s">
        <v>8401</v>
      </c>
      <c r="B156" s="14" t="str">
        <v>false</v>
      </c>
      <c r="C156" t="s">
        <v>8220</v>
      </c>
    </row>
    <row r="157" spans="1:3" hidden="1" x14ac:dyDescent="0.2">
      <c r="A157" t="s">
        <v>8401</v>
      </c>
      <c r="B157" s="14" t="str">
        <v>false</v>
      </c>
      <c r="C157" t="s">
        <v>8220</v>
      </c>
    </row>
    <row r="158" spans="1:3" hidden="1" x14ac:dyDescent="0.2">
      <c r="A158" t="s">
        <v>8401</v>
      </c>
      <c r="B158" s="14" t="str">
        <v>false</v>
      </c>
      <c r="C158" t="s">
        <v>8220</v>
      </c>
    </row>
    <row r="159" spans="1:3" hidden="1" x14ac:dyDescent="0.2">
      <c r="A159" t="s">
        <v>8401</v>
      </c>
      <c r="B159" s="14" t="str">
        <v>false</v>
      </c>
      <c r="C159" t="s">
        <v>8220</v>
      </c>
    </row>
    <row r="160" spans="1:3" hidden="1" x14ac:dyDescent="0.2">
      <c r="A160" t="s">
        <v>8401</v>
      </c>
      <c r="B160" s="14" t="str">
        <v>false</v>
      </c>
      <c r="C160" t="s">
        <v>8220</v>
      </c>
    </row>
    <row r="161" spans="1:3" hidden="1" x14ac:dyDescent="0.2">
      <c r="A161" t="s">
        <v>8401</v>
      </c>
      <c r="B161" s="14" t="str">
        <v>false</v>
      </c>
      <c r="C161" t="s">
        <v>8220</v>
      </c>
    </row>
    <row r="162" spans="1:3" hidden="1" x14ac:dyDescent="0.2">
      <c r="A162" t="s">
        <v>8401</v>
      </c>
      <c r="B162" s="14" t="str">
        <v>false</v>
      </c>
      <c r="C162" t="s">
        <v>8220</v>
      </c>
    </row>
    <row r="163" spans="1:3" hidden="1" x14ac:dyDescent="0.2">
      <c r="A163" t="s">
        <v>8401</v>
      </c>
      <c r="B163" s="14" t="str">
        <v>false</v>
      </c>
      <c r="C163" t="s">
        <v>8220</v>
      </c>
    </row>
    <row r="164" spans="1:3" hidden="1" x14ac:dyDescent="0.2">
      <c r="A164" t="s">
        <v>8401</v>
      </c>
      <c r="B164" s="14" t="str">
        <v>false</v>
      </c>
      <c r="C164" t="s">
        <v>8220</v>
      </c>
    </row>
    <row r="165" spans="1:3" hidden="1" x14ac:dyDescent="0.2">
      <c r="A165" t="s">
        <v>8401</v>
      </c>
      <c r="B165" s="14" t="str">
        <v>false</v>
      </c>
      <c r="C165" t="s">
        <v>8220</v>
      </c>
    </row>
    <row r="166" spans="1:3" hidden="1" x14ac:dyDescent="0.2">
      <c r="A166" t="s">
        <v>8401</v>
      </c>
      <c r="B166" s="14" t="str">
        <v>false</v>
      </c>
      <c r="C166" t="s">
        <v>8220</v>
      </c>
    </row>
    <row r="167" spans="1:3" hidden="1" x14ac:dyDescent="0.2">
      <c r="A167" t="s">
        <v>8401</v>
      </c>
      <c r="B167" s="14" t="str">
        <v>false</v>
      </c>
      <c r="C167" t="s">
        <v>8220</v>
      </c>
    </row>
    <row r="168" spans="1:3" hidden="1" x14ac:dyDescent="0.2">
      <c r="A168" t="s">
        <v>8401</v>
      </c>
      <c r="B168" s="14" t="str">
        <v>false</v>
      </c>
      <c r="C168" t="s">
        <v>8220</v>
      </c>
    </row>
    <row r="169" spans="1:3" hidden="1" x14ac:dyDescent="0.2">
      <c r="A169" t="s">
        <v>8401</v>
      </c>
      <c r="B169" s="14" t="str">
        <v>false</v>
      </c>
      <c r="C169" t="s">
        <v>8220</v>
      </c>
    </row>
    <row r="170" spans="1:3" hidden="1" x14ac:dyDescent="0.2">
      <c r="A170" t="s">
        <v>8401</v>
      </c>
      <c r="B170" s="14" t="str">
        <v>false</v>
      </c>
      <c r="C170" t="s">
        <v>8220</v>
      </c>
    </row>
    <row r="171" spans="1:3" hidden="1" x14ac:dyDescent="0.2">
      <c r="A171" t="s">
        <v>8401</v>
      </c>
      <c r="B171" s="14" t="str">
        <v>false</v>
      </c>
      <c r="C171" t="s">
        <v>8220</v>
      </c>
    </row>
    <row r="172" spans="1:3" hidden="1" x14ac:dyDescent="0.2">
      <c r="A172" t="s">
        <v>8401</v>
      </c>
      <c r="B172" s="14" t="str">
        <v>false</v>
      </c>
      <c r="C172" t="s">
        <v>8220</v>
      </c>
    </row>
    <row r="173" spans="1:3" hidden="1" x14ac:dyDescent="0.2">
      <c r="A173" t="s">
        <v>8401</v>
      </c>
      <c r="B173" s="14" t="str">
        <v>false</v>
      </c>
      <c r="C173" t="s">
        <v>8220</v>
      </c>
    </row>
    <row r="174" spans="1:3" hidden="1" x14ac:dyDescent="0.2">
      <c r="A174" t="s">
        <v>8401</v>
      </c>
      <c r="B174" s="14" t="str">
        <v>false</v>
      </c>
      <c r="C174" t="s">
        <v>8220</v>
      </c>
    </row>
    <row r="175" spans="1:3" hidden="1" x14ac:dyDescent="0.2">
      <c r="A175" t="s">
        <v>8401</v>
      </c>
      <c r="B175" s="14" t="str">
        <v>false</v>
      </c>
      <c r="C175" t="s">
        <v>8220</v>
      </c>
    </row>
    <row r="176" spans="1:3" hidden="1" x14ac:dyDescent="0.2">
      <c r="A176" t="s">
        <v>8401</v>
      </c>
      <c r="B176" s="14" t="str">
        <v>false</v>
      </c>
      <c r="C176" t="s">
        <v>8220</v>
      </c>
    </row>
    <row r="177" spans="1:3" hidden="1" x14ac:dyDescent="0.2">
      <c r="A177" t="s">
        <v>8401</v>
      </c>
      <c r="B177" s="14" t="str">
        <v>false</v>
      </c>
      <c r="C177" t="s">
        <v>8220</v>
      </c>
    </row>
    <row r="178" spans="1:3" hidden="1" x14ac:dyDescent="0.2">
      <c r="A178" t="s">
        <v>8401</v>
      </c>
      <c r="B178" s="14" t="str">
        <v>false</v>
      </c>
      <c r="C178" t="s">
        <v>8220</v>
      </c>
    </row>
    <row r="179" spans="1:3" hidden="1" x14ac:dyDescent="0.2">
      <c r="A179" t="s">
        <v>8401</v>
      </c>
      <c r="B179" s="14" t="str">
        <v>false</v>
      </c>
      <c r="C179" t="s">
        <v>8220</v>
      </c>
    </row>
    <row r="180" spans="1:3" hidden="1" x14ac:dyDescent="0.2">
      <c r="A180" t="s">
        <v>8401</v>
      </c>
      <c r="B180" s="14" t="str">
        <v>false</v>
      </c>
      <c r="C180" t="s">
        <v>8220</v>
      </c>
    </row>
    <row r="181" spans="1:3" hidden="1" x14ac:dyDescent="0.2">
      <c r="A181" t="s">
        <v>8401</v>
      </c>
      <c r="B181" s="14" t="str">
        <v>false</v>
      </c>
      <c r="C181" t="s">
        <v>8220</v>
      </c>
    </row>
    <row r="182" spans="1:3" hidden="1" x14ac:dyDescent="0.2">
      <c r="A182" t="s">
        <v>8401</v>
      </c>
      <c r="B182" s="14" t="str">
        <v>false</v>
      </c>
      <c r="C182" t="s">
        <v>8220</v>
      </c>
    </row>
    <row r="183" spans="1:3" hidden="1" x14ac:dyDescent="0.2">
      <c r="A183" t="s">
        <v>8401</v>
      </c>
      <c r="B183" s="14" t="str">
        <v>false</v>
      </c>
      <c r="C183" t="s">
        <v>8220</v>
      </c>
    </row>
    <row r="184" spans="1:3" hidden="1" x14ac:dyDescent="0.2">
      <c r="A184" t="s">
        <v>8401</v>
      </c>
      <c r="B184" s="14" t="str">
        <v>false</v>
      </c>
      <c r="C184" t="s">
        <v>8220</v>
      </c>
    </row>
    <row r="185" spans="1:3" hidden="1" x14ac:dyDescent="0.2">
      <c r="A185" t="s">
        <v>8401</v>
      </c>
      <c r="B185" s="14" t="str">
        <v>false</v>
      </c>
      <c r="C185" t="s">
        <v>8220</v>
      </c>
    </row>
    <row r="186" spans="1:3" hidden="1" x14ac:dyDescent="0.2">
      <c r="A186" t="s">
        <v>8401</v>
      </c>
      <c r="B186" s="14" t="str">
        <v>false</v>
      </c>
      <c r="C186" t="s">
        <v>8220</v>
      </c>
    </row>
    <row r="187" spans="1:3" hidden="1" x14ac:dyDescent="0.2">
      <c r="A187" t="s">
        <v>8401</v>
      </c>
      <c r="B187" s="14" t="str">
        <v>false</v>
      </c>
      <c r="C187" t="s">
        <v>8220</v>
      </c>
    </row>
    <row r="188" spans="1:3" hidden="1" x14ac:dyDescent="0.2">
      <c r="A188" t="s">
        <v>8401</v>
      </c>
      <c r="B188" s="14" t="str">
        <v>false</v>
      </c>
      <c r="C188" t="s">
        <v>8220</v>
      </c>
    </row>
    <row r="189" spans="1:3" hidden="1" x14ac:dyDescent="0.2">
      <c r="A189" t="s">
        <v>8401</v>
      </c>
      <c r="B189" s="14" t="str">
        <v>false</v>
      </c>
      <c r="C189" t="s">
        <v>8220</v>
      </c>
    </row>
    <row r="190" spans="1:3" hidden="1" x14ac:dyDescent="0.2">
      <c r="A190" t="s">
        <v>8401</v>
      </c>
      <c r="B190" s="14" t="str">
        <v>false</v>
      </c>
      <c r="C190" t="s">
        <v>8220</v>
      </c>
    </row>
    <row r="191" spans="1:3" hidden="1" x14ac:dyDescent="0.2">
      <c r="A191" t="s">
        <v>8401</v>
      </c>
      <c r="B191" s="14" t="str">
        <v>false</v>
      </c>
      <c r="C191" t="s">
        <v>8220</v>
      </c>
    </row>
    <row r="192" spans="1:3" hidden="1" x14ac:dyDescent="0.2">
      <c r="A192" t="s">
        <v>8401</v>
      </c>
      <c r="B192" s="14" t="str">
        <v>false</v>
      </c>
      <c r="C192" t="s">
        <v>8220</v>
      </c>
    </row>
    <row r="193" spans="1:3" hidden="1" x14ac:dyDescent="0.2">
      <c r="A193" t="s">
        <v>8401</v>
      </c>
      <c r="B193" s="14" t="str">
        <v>false</v>
      </c>
      <c r="C193" t="s">
        <v>8220</v>
      </c>
    </row>
    <row r="194" spans="1:3" hidden="1" x14ac:dyDescent="0.2">
      <c r="A194" t="s">
        <v>8401</v>
      </c>
      <c r="B194" s="14" t="str">
        <v>false</v>
      </c>
      <c r="C194" t="s">
        <v>8220</v>
      </c>
    </row>
    <row r="195" spans="1:3" hidden="1" x14ac:dyDescent="0.2">
      <c r="A195" t="s">
        <v>8401</v>
      </c>
      <c r="B195" s="14" t="str">
        <v>false</v>
      </c>
      <c r="C195" t="s">
        <v>8220</v>
      </c>
    </row>
    <row r="196" spans="1:3" hidden="1" x14ac:dyDescent="0.2">
      <c r="A196" t="s">
        <v>8401</v>
      </c>
      <c r="B196" s="14" t="str">
        <v>false</v>
      </c>
      <c r="C196" t="s">
        <v>8220</v>
      </c>
    </row>
    <row r="197" spans="1:3" hidden="1" x14ac:dyDescent="0.2">
      <c r="A197" t="s">
        <v>8401</v>
      </c>
      <c r="B197" s="14" t="str">
        <v>false</v>
      </c>
      <c r="C197" t="s">
        <v>8220</v>
      </c>
    </row>
    <row r="198" spans="1:3" hidden="1" x14ac:dyDescent="0.2">
      <c r="A198" t="s">
        <v>8401</v>
      </c>
      <c r="B198" s="14" t="str">
        <v>false</v>
      </c>
      <c r="C198" t="s">
        <v>8220</v>
      </c>
    </row>
    <row r="199" spans="1:3" hidden="1" x14ac:dyDescent="0.2">
      <c r="A199" t="s">
        <v>8401</v>
      </c>
      <c r="B199" s="14" t="str">
        <v>false</v>
      </c>
      <c r="C199" t="s">
        <v>8220</v>
      </c>
    </row>
    <row r="200" spans="1:3" hidden="1" x14ac:dyDescent="0.2">
      <c r="A200" t="s">
        <v>8401</v>
      </c>
      <c r="B200" s="14" t="str">
        <v>false</v>
      </c>
      <c r="C200" t="s">
        <v>8220</v>
      </c>
    </row>
    <row r="201" spans="1:3" hidden="1" x14ac:dyDescent="0.2">
      <c r="A201" t="s">
        <v>8401</v>
      </c>
      <c r="B201" s="14" t="str">
        <v>false</v>
      </c>
      <c r="C201" t="s">
        <v>8220</v>
      </c>
    </row>
    <row r="202" spans="1:3" hidden="1" x14ac:dyDescent="0.2">
      <c r="A202" t="s">
        <v>8401</v>
      </c>
      <c r="B202" s="14" t="str">
        <v>false</v>
      </c>
      <c r="C202" t="s">
        <v>8220</v>
      </c>
    </row>
    <row r="203" spans="1:3" hidden="1" x14ac:dyDescent="0.2">
      <c r="A203" t="s">
        <v>8401</v>
      </c>
      <c r="B203" s="14" t="str">
        <v>false</v>
      </c>
      <c r="C203" t="s">
        <v>8220</v>
      </c>
    </row>
    <row r="204" spans="1:3" hidden="1" x14ac:dyDescent="0.2">
      <c r="A204" t="s">
        <v>8401</v>
      </c>
      <c r="B204" s="14" t="str">
        <v>false</v>
      </c>
      <c r="C204" t="s">
        <v>8220</v>
      </c>
    </row>
    <row r="205" spans="1:3" hidden="1" x14ac:dyDescent="0.2">
      <c r="A205" t="s">
        <v>8401</v>
      </c>
      <c r="B205" s="14" t="str">
        <v>false</v>
      </c>
      <c r="C205" t="s">
        <v>8220</v>
      </c>
    </row>
    <row r="206" spans="1:3" hidden="1" x14ac:dyDescent="0.2">
      <c r="A206" t="s">
        <v>8401</v>
      </c>
      <c r="B206" s="14" t="str">
        <v>false</v>
      </c>
      <c r="C206" t="s">
        <v>8220</v>
      </c>
    </row>
    <row r="207" spans="1:3" hidden="1" x14ac:dyDescent="0.2">
      <c r="A207" t="s">
        <v>8401</v>
      </c>
      <c r="B207" s="14" t="str">
        <v>false</v>
      </c>
      <c r="C207" t="s">
        <v>8220</v>
      </c>
    </row>
    <row r="208" spans="1:3" hidden="1" x14ac:dyDescent="0.2">
      <c r="A208" t="s">
        <v>8401</v>
      </c>
      <c r="B208" s="14" t="str">
        <v>false</v>
      </c>
      <c r="C208" t="s">
        <v>8220</v>
      </c>
    </row>
    <row r="209" spans="1:3" hidden="1" x14ac:dyDescent="0.2">
      <c r="A209" t="s">
        <v>8401</v>
      </c>
      <c r="B209" s="14" t="str">
        <v>false</v>
      </c>
      <c r="C209" t="s">
        <v>8220</v>
      </c>
    </row>
    <row r="210" spans="1:3" hidden="1" x14ac:dyDescent="0.2">
      <c r="A210" t="s">
        <v>8401</v>
      </c>
      <c r="B210" s="14" t="str">
        <v>false</v>
      </c>
      <c r="C210" t="s">
        <v>8220</v>
      </c>
    </row>
    <row r="211" spans="1:3" hidden="1" x14ac:dyDescent="0.2">
      <c r="A211" t="s">
        <v>8401</v>
      </c>
      <c r="B211" s="14" t="str">
        <v>false</v>
      </c>
      <c r="C211" t="s">
        <v>8220</v>
      </c>
    </row>
    <row r="212" spans="1:3" hidden="1" x14ac:dyDescent="0.2">
      <c r="A212" t="s">
        <v>8401</v>
      </c>
      <c r="B212" s="14" t="str">
        <v>false</v>
      </c>
      <c r="C212" t="s">
        <v>8220</v>
      </c>
    </row>
    <row r="213" spans="1:3" hidden="1" x14ac:dyDescent="0.2">
      <c r="A213" t="s">
        <v>8401</v>
      </c>
      <c r="B213" s="14" t="str">
        <v>false</v>
      </c>
      <c r="C213" t="s">
        <v>8220</v>
      </c>
    </row>
    <row r="214" spans="1:3" hidden="1" x14ac:dyDescent="0.2">
      <c r="A214" t="s">
        <v>8401</v>
      </c>
      <c r="B214" s="14" t="str">
        <v>false</v>
      </c>
      <c r="C214" t="s">
        <v>8220</v>
      </c>
    </row>
    <row r="215" spans="1:3" hidden="1" x14ac:dyDescent="0.2">
      <c r="A215" t="s">
        <v>8401</v>
      </c>
      <c r="B215" s="14" t="str">
        <v>false</v>
      </c>
      <c r="C215" t="s">
        <v>8220</v>
      </c>
    </row>
    <row r="216" spans="1:3" hidden="1" x14ac:dyDescent="0.2">
      <c r="A216" t="s">
        <v>8401</v>
      </c>
      <c r="B216" s="14" t="str">
        <v>false</v>
      </c>
      <c r="C216" t="s">
        <v>8220</v>
      </c>
    </row>
    <row r="217" spans="1:3" hidden="1" x14ac:dyDescent="0.2">
      <c r="A217" t="s">
        <v>8401</v>
      </c>
      <c r="B217" s="14" t="str">
        <v>false</v>
      </c>
      <c r="C217" t="s">
        <v>8220</v>
      </c>
    </row>
    <row r="218" spans="1:3" hidden="1" x14ac:dyDescent="0.2">
      <c r="A218" t="s">
        <v>8401</v>
      </c>
      <c r="B218" s="14" t="str">
        <v>false</v>
      </c>
      <c r="C218" t="s">
        <v>8220</v>
      </c>
    </row>
    <row r="219" spans="1:3" hidden="1" x14ac:dyDescent="0.2">
      <c r="A219" t="s">
        <v>8401</v>
      </c>
      <c r="B219" s="14" t="str">
        <v>false</v>
      </c>
      <c r="C219" t="s">
        <v>8220</v>
      </c>
    </row>
    <row r="220" spans="1:3" hidden="1" x14ac:dyDescent="0.2">
      <c r="A220" t="s">
        <v>8401</v>
      </c>
      <c r="B220" s="14" t="str">
        <v>false</v>
      </c>
      <c r="C220" t="s">
        <v>8220</v>
      </c>
    </row>
    <row r="221" spans="1:3" hidden="1" x14ac:dyDescent="0.2">
      <c r="A221" t="s">
        <v>8401</v>
      </c>
      <c r="B221" s="14" t="str">
        <v>false</v>
      </c>
      <c r="C221" t="s">
        <v>8220</v>
      </c>
    </row>
    <row r="222" spans="1:3" hidden="1" x14ac:dyDescent="0.2">
      <c r="A222" t="s">
        <v>8401</v>
      </c>
      <c r="B222" s="14" t="str">
        <v>false</v>
      </c>
      <c r="C222" t="s">
        <v>8220</v>
      </c>
    </row>
    <row r="223" spans="1:3" hidden="1" x14ac:dyDescent="0.2">
      <c r="A223" t="s">
        <v>8401</v>
      </c>
      <c r="B223" s="14" t="str">
        <v>false</v>
      </c>
      <c r="C223" t="s">
        <v>8220</v>
      </c>
    </row>
    <row r="224" spans="1:3" hidden="1" x14ac:dyDescent="0.2">
      <c r="A224" t="s">
        <v>8401</v>
      </c>
      <c r="B224" s="14" t="str">
        <v>false</v>
      </c>
      <c r="C224" t="s">
        <v>8220</v>
      </c>
    </row>
    <row r="225" spans="1:3" hidden="1" x14ac:dyDescent="0.2">
      <c r="A225" t="s">
        <v>8401</v>
      </c>
      <c r="B225" s="14" t="str">
        <v>false</v>
      </c>
      <c r="C225" t="s">
        <v>8220</v>
      </c>
    </row>
    <row r="226" spans="1:3" hidden="1" x14ac:dyDescent="0.2">
      <c r="A226" t="s">
        <v>8401</v>
      </c>
      <c r="B226" s="14" t="str">
        <v>false</v>
      </c>
      <c r="C226" t="s">
        <v>8220</v>
      </c>
    </row>
    <row r="227" spans="1:3" hidden="1" x14ac:dyDescent="0.2">
      <c r="A227" t="s">
        <v>8401</v>
      </c>
      <c r="B227" s="14" t="str">
        <v>false</v>
      </c>
      <c r="C227" t="s">
        <v>8220</v>
      </c>
    </row>
    <row r="228" spans="1:3" hidden="1" x14ac:dyDescent="0.2">
      <c r="A228" t="s">
        <v>8401</v>
      </c>
      <c r="B228" s="14" t="str">
        <v>false</v>
      </c>
      <c r="C228" t="s">
        <v>8220</v>
      </c>
    </row>
    <row r="229" spans="1:3" hidden="1" x14ac:dyDescent="0.2">
      <c r="A229" t="s">
        <v>8401</v>
      </c>
      <c r="B229" s="14" t="str">
        <v>false</v>
      </c>
      <c r="C229" t="s">
        <v>8220</v>
      </c>
    </row>
    <row r="230" spans="1:3" hidden="1" x14ac:dyDescent="0.2">
      <c r="A230" t="s">
        <v>8401</v>
      </c>
      <c r="B230" s="14" t="str">
        <v>false</v>
      </c>
      <c r="C230" t="s">
        <v>8220</v>
      </c>
    </row>
    <row r="231" spans="1:3" hidden="1" x14ac:dyDescent="0.2">
      <c r="A231" t="s">
        <v>8401</v>
      </c>
      <c r="B231" s="14" t="str">
        <v>false</v>
      </c>
      <c r="C231" t="s">
        <v>8220</v>
      </c>
    </row>
    <row r="232" spans="1:3" hidden="1" x14ac:dyDescent="0.2">
      <c r="A232" t="s">
        <v>8401</v>
      </c>
      <c r="B232" s="14" t="str">
        <v>false</v>
      </c>
      <c r="C232" t="s">
        <v>8220</v>
      </c>
    </row>
    <row r="233" spans="1:3" hidden="1" x14ac:dyDescent="0.2">
      <c r="A233" t="s">
        <v>8401</v>
      </c>
      <c r="B233" s="14" t="str">
        <v>false</v>
      </c>
      <c r="C233" t="s">
        <v>8220</v>
      </c>
    </row>
    <row r="234" spans="1:3" hidden="1" x14ac:dyDescent="0.2">
      <c r="A234" t="s">
        <v>8401</v>
      </c>
      <c r="B234" s="14" t="str">
        <v>false</v>
      </c>
      <c r="C234" t="s">
        <v>8220</v>
      </c>
    </row>
    <row r="235" spans="1:3" hidden="1" x14ac:dyDescent="0.2">
      <c r="A235" t="s">
        <v>8401</v>
      </c>
      <c r="B235" s="14" t="str">
        <v>false</v>
      </c>
      <c r="C235" t="s">
        <v>8220</v>
      </c>
    </row>
    <row r="236" spans="1:3" hidden="1" x14ac:dyDescent="0.2">
      <c r="A236" t="s">
        <v>8401</v>
      </c>
      <c r="B236" s="14" t="str">
        <v>false</v>
      </c>
      <c r="C236" t="s">
        <v>8220</v>
      </c>
    </row>
    <row r="237" spans="1:3" hidden="1" x14ac:dyDescent="0.2">
      <c r="A237" t="s">
        <v>8401</v>
      </c>
      <c r="B237" s="14" t="str">
        <v>false</v>
      </c>
      <c r="C237" t="s">
        <v>8220</v>
      </c>
    </row>
    <row r="238" spans="1:3" hidden="1" x14ac:dyDescent="0.2">
      <c r="A238" t="s">
        <v>8401</v>
      </c>
      <c r="B238" s="14" t="str">
        <v>false</v>
      </c>
      <c r="C238" t="s">
        <v>8220</v>
      </c>
    </row>
    <row r="239" spans="1:3" hidden="1" x14ac:dyDescent="0.2">
      <c r="A239" t="s">
        <v>8401</v>
      </c>
      <c r="B239" s="14" t="str">
        <v>false</v>
      </c>
      <c r="C239" t="s">
        <v>8220</v>
      </c>
    </row>
    <row r="240" spans="1:3" hidden="1" x14ac:dyDescent="0.2">
      <c r="A240" t="s">
        <v>8401</v>
      </c>
      <c r="B240" s="14" t="str">
        <v>false</v>
      </c>
      <c r="C240" t="s">
        <v>8220</v>
      </c>
    </row>
    <row r="241" spans="1:4" hidden="1" x14ac:dyDescent="0.2">
      <c r="A241" t="s">
        <v>8401</v>
      </c>
      <c r="B241" s="14" t="str">
        <v>false</v>
      </c>
      <c r="C241" t="s">
        <v>8220</v>
      </c>
    </row>
    <row r="242" spans="1:4" x14ac:dyDescent="0.2">
      <c r="A242" t="s">
        <v>8401</v>
      </c>
      <c r="B242" s="14">
        <v>137</v>
      </c>
      <c r="C242" t="s">
        <v>8220</v>
      </c>
      <c r="D242" s="14" t="e" cm="1" vm="1">
        <f t="array" aca="1" ref="D242" ca="1">IF(Kickstarter!G242:G4355 = "failed",Kickstarter!N242:N4355,"false")</f>
        <v>#VALUE!</v>
      </c>
    </row>
    <row r="243" spans="1:4" x14ac:dyDescent="0.2">
      <c r="A243" t="s">
        <v>8401</v>
      </c>
      <c r="B243" s="14">
        <v>376</v>
      </c>
      <c r="C243" t="s">
        <v>8220</v>
      </c>
      <c r="D243" s="14" t="e" cm="1" vm="1">
        <f t="array" aca="1" ref="D243" ca="1">IF(Kickstarter!G243:G4356 = "failed",Kickstarter!N243:N4356,"false")</f>
        <v>#VALUE!</v>
      </c>
    </row>
    <row r="244" spans="1:4" x14ac:dyDescent="0.2">
      <c r="A244" t="s">
        <v>8401</v>
      </c>
      <c r="B244" s="14">
        <v>202</v>
      </c>
      <c r="C244" t="s">
        <v>8220</v>
      </c>
      <c r="D244" s="14" t="e" cm="1" vm="1">
        <f t="array" aca="1" ref="D244" ca="1">IF(Kickstarter!G244:G4357 = "failed",Kickstarter!N244:N4357,"false")</f>
        <v>#VALUE!</v>
      </c>
    </row>
    <row r="245" spans="1:4" x14ac:dyDescent="0.2">
      <c r="A245" t="s">
        <v>8401</v>
      </c>
      <c r="B245" s="14">
        <v>328</v>
      </c>
      <c r="C245" t="s">
        <v>8220</v>
      </c>
      <c r="D245" s="14" t="e" cm="1" vm="1">
        <f t="array" aca="1" ref="D245" ca="1">IF(Kickstarter!G245:G4358 = "failed",Kickstarter!N245:N4358,"false")</f>
        <v>#VALUE!</v>
      </c>
    </row>
    <row r="246" spans="1:4" x14ac:dyDescent="0.2">
      <c r="A246" t="s">
        <v>8401</v>
      </c>
      <c r="B246" s="14">
        <v>84</v>
      </c>
      <c r="C246" t="s">
        <v>8220</v>
      </c>
      <c r="D246" s="14" t="e" cm="1" vm="1">
        <f t="array" aca="1" ref="D246" ca="1">IF(Kickstarter!G246:G4359 = "failed",Kickstarter!N246:N4359,"false")</f>
        <v>#VALUE!</v>
      </c>
    </row>
    <row r="247" spans="1:4" x14ac:dyDescent="0.2">
      <c r="A247" t="s">
        <v>8401</v>
      </c>
      <c r="B247" s="14">
        <v>96</v>
      </c>
      <c r="C247" t="s">
        <v>8220</v>
      </c>
      <c r="D247" s="14" t="e" cm="1" vm="1">
        <f t="array" aca="1" ref="D247" ca="1">IF(Kickstarter!G247:G4360 = "failed",Kickstarter!N247:N4360,"false")</f>
        <v>#VALUE!</v>
      </c>
    </row>
    <row r="248" spans="1:4" x14ac:dyDescent="0.2">
      <c r="A248" t="s">
        <v>8401</v>
      </c>
      <c r="B248" s="14">
        <v>223</v>
      </c>
      <c r="C248" t="s">
        <v>8220</v>
      </c>
      <c r="D248" s="14" t="e" cm="1" vm="1">
        <f t="array" aca="1" ref="D248" ca="1">IF(Kickstarter!G248:G4361 = "failed",Kickstarter!N248:N4361,"false")</f>
        <v>#VALUE!</v>
      </c>
    </row>
    <row r="249" spans="1:4" x14ac:dyDescent="0.2">
      <c r="A249" t="s">
        <v>8401</v>
      </c>
      <c r="B249" s="14">
        <v>62</v>
      </c>
      <c r="C249" t="s">
        <v>8220</v>
      </c>
      <c r="D249" s="14" t="e" cm="1" vm="1">
        <f t="array" aca="1" ref="D249" ca="1">IF(Kickstarter!G249:G4362 = "failed",Kickstarter!N249:N4362,"false")</f>
        <v>#VALUE!</v>
      </c>
    </row>
    <row r="250" spans="1:4" x14ac:dyDescent="0.2">
      <c r="A250" t="s">
        <v>8401</v>
      </c>
      <c r="B250" s="14">
        <v>146</v>
      </c>
      <c r="C250" t="s">
        <v>8220</v>
      </c>
      <c r="D250" s="14" t="e" cm="1" vm="1">
        <f t="array" aca="1" ref="D250" ca="1">IF(Kickstarter!G250:G4363 = "failed",Kickstarter!N250:N4363,"false")</f>
        <v>#VALUE!</v>
      </c>
    </row>
    <row r="251" spans="1:4" x14ac:dyDescent="0.2">
      <c r="A251" t="s">
        <v>8401</v>
      </c>
      <c r="B251" s="14">
        <v>235</v>
      </c>
      <c r="C251" t="s">
        <v>8220</v>
      </c>
      <c r="D251" s="14" t="e" cm="1" vm="1">
        <f t="array" aca="1" ref="D251" ca="1">IF(Kickstarter!G251:G4364 = "failed",Kickstarter!N251:N4364,"false")</f>
        <v>#VALUE!</v>
      </c>
    </row>
    <row r="252" spans="1:4" x14ac:dyDescent="0.2">
      <c r="A252" t="s">
        <v>8401</v>
      </c>
      <c r="B252" s="14">
        <v>437</v>
      </c>
      <c r="C252" t="s">
        <v>8220</v>
      </c>
      <c r="D252" s="14" t="e" cm="1" vm="1">
        <f t="array" aca="1" ref="D252" ca="1">IF(Kickstarter!G252:G4365 = "failed",Kickstarter!N252:N4365,"false")</f>
        <v>#VALUE!</v>
      </c>
    </row>
    <row r="253" spans="1:4" x14ac:dyDescent="0.2">
      <c r="A253" t="s">
        <v>8401</v>
      </c>
      <c r="B253" s="14">
        <v>77</v>
      </c>
      <c r="C253" t="s">
        <v>8220</v>
      </c>
      <c r="D253" s="14" t="e" cm="1" vm="1">
        <f t="array" aca="1" ref="D253" ca="1">IF(Kickstarter!G253:G4366 = "failed",Kickstarter!N253:N4366,"false")</f>
        <v>#VALUE!</v>
      </c>
    </row>
    <row r="254" spans="1:4" x14ac:dyDescent="0.2">
      <c r="A254" t="s">
        <v>8401</v>
      </c>
      <c r="B254" s="14">
        <v>108</v>
      </c>
      <c r="C254" t="s">
        <v>8220</v>
      </c>
      <c r="D254" s="14" t="e" cm="1" vm="1">
        <f t="array" aca="1" ref="D254" ca="1">IF(Kickstarter!G254:G4367 = "failed",Kickstarter!N254:N4367,"false")</f>
        <v>#VALUE!</v>
      </c>
    </row>
    <row r="255" spans="1:4" x14ac:dyDescent="0.2">
      <c r="A255" t="s">
        <v>8401</v>
      </c>
      <c r="B255" s="14">
        <v>7</v>
      </c>
      <c r="C255" t="s">
        <v>8220</v>
      </c>
      <c r="D255" s="14" t="e" cm="1" vm="1">
        <f t="array" aca="1" ref="D255" ca="1">IF(Kickstarter!G255:G4368 = "failed",Kickstarter!N255:N4368,"false")</f>
        <v>#VALUE!</v>
      </c>
    </row>
    <row r="256" spans="1:4" x14ac:dyDescent="0.2">
      <c r="A256" t="s">
        <v>8401</v>
      </c>
      <c r="B256" s="14">
        <v>314</v>
      </c>
      <c r="C256" t="s">
        <v>8220</v>
      </c>
      <c r="D256" s="14" t="e" cm="1" vm="1">
        <f t="array" aca="1" ref="D256" ca="1">IF(Kickstarter!G256:G4369 = "failed",Kickstarter!N256:N4369,"false")</f>
        <v>#VALUE!</v>
      </c>
    </row>
    <row r="257" spans="1:4" x14ac:dyDescent="0.2">
      <c r="A257" t="s">
        <v>8401</v>
      </c>
      <c r="B257" s="14">
        <v>188</v>
      </c>
      <c r="C257" t="s">
        <v>8220</v>
      </c>
      <c r="D257" s="14" t="e" cm="1" vm="1">
        <f t="array" aca="1" ref="D257" ca="1">IF(Kickstarter!G257:G4370 = "failed",Kickstarter!N257:N4370,"false")</f>
        <v>#VALUE!</v>
      </c>
    </row>
    <row r="258" spans="1:4" x14ac:dyDescent="0.2">
      <c r="A258" t="s">
        <v>8401</v>
      </c>
      <c r="B258" s="14">
        <v>275</v>
      </c>
      <c r="C258" t="s">
        <v>8220</v>
      </c>
      <c r="D258" s="14" t="e" cm="1" vm="1">
        <f t="array" aca="1" ref="D258" ca="1">IF(Kickstarter!G258:G4371 = "failed",Kickstarter!N258:N4371,"false")</f>
        <v>#VALUE!</v>
      </c>
    </row>
    <row r="259" spans="1:4" x14ac:dyDescent="0.2">
      <c r="A259" t="s">
        <v>8401</v>
      </c>
      <c r="B259" s="14">
        <v>560</v>
      </c>
      <c r="C259" t="s">
        <v>8220</v>
      </c>
      <c r="D259" s="14" t="e" cm="1" vm="1">
        <f t="array" aca="1" ref="D259" ca="1">IF(Kickstarter!G259:G4372 = "failed",Kickstarter!N259:N4372,"false")</f>
        <v>#VALUE!</v>
      </c>
    </row>
    <row r="260" spans="1:4" x14ac:dyDescent="0.2">
      <c r="A260" t="s">
        <v>8401</v>
      </c>
      <c r="B260" s="14">
        <v>688</v>
      </c>
      <c r="C260" t="s">
        <v>8220</v>
      </c>
      <c r="D260" s="14" t="e" cm="1" vm="1">
        <f t="array" aca="1" ref="D260" ca="1">IF(Kickstarter!G260:G4373 = "failed",Kickstarter!N260:N4373,"false")</f>
        <v>#VALUE!</v>
      </c>
    </row>
    <row r="261" spans="1:4" x14ac:dyDescent="0.2">
      <c r="A261" t="s">
        <v>8401</v>
      </c>
      <c r="B261" s="14">
        <v>942</v>
      </c>
      <c r="C261" t="s">
        <v>8220</v>
      </c>
      <c r="D261" s="14" t="e" cm="1" vm="1">
        <f t="array" aca="1" ref="D261" ca="1">IF(Kickstarter!G261:G4374 = "failed",Kickstarter!N261:N4374,"false")</f>
        <v>#VALUE!</v>
      </c>
    </row>
    <row r="262" spans="1:4" x14ac:dyDescent="0.2">
      <c r="A262" t="s">
        <v>8401</v>
      </c>
      <c r="B262" s="14">
        <v>88</v>
      </c>
      <c r="C262" t="s">
        <v>8220</v>
      </c>
      <c r="D262" s="14" t="e" cm="1" vm="1">
        <f t="array" aca="1" ref="D262" ca="1">IF(Kickstarter!G262:G4375 = "failed",Kickstarter!N262:N4375,"false")</f>
        <v>#VALUE!</v>
      </c>
    </row>
    <row r="263" spans="1:4" x14ac:dyDescent="0.2">
      <c r="A263" t="s">
        <v>8401</v>
      </c>
      <c r="B263" s="14">
        <v>220</v>
      </c>
      <c r="C263" t="s">
        <v>8220</v>
      </c>
      <c r="D263" s="14" t="e" cm="1" vm="1">
        <f t="array" aca="1" ref="D263" ca="1">IF(Kickstarter!G263:G4376 = "failed",Kickstarter!N263:N4376,"false")</f>
        <v>#VALUE!</v>
      </c>
    </row>
    <row r="264" spans="1:4" x14ac:dyDescent="0.2">
      <c r="A264" t="s">
        <v>8401</v>
      </c>
      <c r="B264" s="14">
        <v>145</v>
      </c>
      <c r="C264" t="s">
        <v>8220</v>
      </c>
      <c r="D264" s="14" t="e" cm="1" vm="1">
        <f t="array" aca="1" ref="D264" ca="1">IF(Kickstarter!G264:G4377 = "failed",Kickstarter!N264:N4377,"false")</f>
        <v>#VALUE!</v>
      </c>
    </row>
    <row r="265" spans="1:4" x14ac:dyDescent="0.2">
      <c r="A265" t="s">
        <v>8401</v>
      </c>
      <c r="B265" s="14">
        <v>963</v>
      </c>
      <c r="C265" t="s">
        <v>8220</v>
      </c>
      <c r="D265" s="14" t="e" cm="1" vm="1">
        <f t="array" aca="1" ref="D265" ca="1">IF(Kickstarter!G265:G4378 = "failed",Kickstarter!N265:N4378,"false")</f>
        <v>#VALUE!</v>
      </c>
    </row>
    <row r="266" spans="1:4" x14ac:dyDescent="0.2">
      <c r="A266" t="s">
        <v>8401</v>
      </c>
      <c r="B266" s="14">
        <v>91</v>
      </c>
      <c r="C266" t="s">
        <v>8220</v>
      </c>
      <c r="D266" s="14" t="e" cm="1" vm="1">
        <f t="array" aca="1" ref="D266" ca="1">IF(Kickstarter!G266:G4379 = "failed",Kickstarter!N266:N4379,"false")</f>
        <v>#VALUE!</v>
      </c>
    </row>
    <row r="267" spans="1:4" x14ac:dyDescent="0.2">
      <c r="A267" t="s">
        <v>8401</v>
      </c>
      <c r="B267" s="14">
        <v>58</v>
      </c>
      <c r="C267" t="s">
        <v>8220</v>
      </c>
      <c r="D267" s="14" t="e" cm="1" vm="1">
        <f t="array" aca="1" ref="D267" ca="1">IF(Kickstarter!G267:G4380 = "failed",Kickstarter!N267:N4380,"false")</f>
        <v>#VALUE!</v>
      </c>
    </row>
    <row r="268" spans="1:4" x14ac:dyDescent="0.2">
      <c r="A268" t="s">
        <v>8401</v>
      </c>
      <c r="B268" s="14">
        <v>36</v>
      </c>
      <c r="C268" t="s">
        <v>8220</v>
      </c>
      <c r="D268" s="14" t="e" cm="1" vm="1">
        <f t="array" aca="1" ref="D268" ca="1">IF(Kickstarter!G268:G4381 = "failed",Kickstarter!N268:N4381,"false")</f>
        <v>#VALUE!</v>
      </c>
    </row>
    <row r="269" spans="1:4" x14ac:dyDescent="0.2">
      <c r="A269" t="s">
        <v>8401</v>
      </c>
      <c r="B269" s="14">
        <v>165</v>
      </c>
      <c r="C269" t="s">
        <v>8220</v>
      </c>
      <c r="D269" s="14" t="e" cm="1" vm="1">
        <f t="array" aca="1" ref="D269" ca="1">IF(Kickstarter!G269:G4382 = "failed",Kickstarter!N269:N4382,"false")</f>
        <v>#VALUE!</v>
      </c>
    </row>
    <row r="270" spans="1:4" x14ac:dyDescent="0.2">
      <c r="A270" t="s">
        <v>8401</v>
      </c>
      <c r="B270" s="14">
        <v>111</v>
      </c>
      <c r="C270" t="s">
        <v>8220</v>
      </c>
      <c r="D270" s="14" t="e" cm="1" vm="1">
        <f t="array" aca="1" ref="D270" ca="1">IF(Kickstarter!G270:G4383 = "failed",Kickstarter!N270:N4383,"false")</f>
        <v>#VALUE!</v>
      </c>
    </row>
    <row r="271" spans="1:4" x14ac:dyDescent="0.2">
      <c r="A271" t="s">
        <v>8401</v>
      </c>
      <c r="B271" s="14">
        <v>1596</v>
      </c>
      <c r="C271" t="s">
        <v>8220</v>
      </c>
      <c r="D271" s="14" t="e" cm="1" vm="1">
        <f t="array" aca="1" ref="D271" ca="1">IF(Kickstarter!G271:G4384 = "failed",Kickstarter!N271:N4384,"false")</f>
        <v>#VALUE!</v>
      </c>
    </row>
    <row r="272" spans="1:4" x14ac:dyDescent="0.2">
      <c r="A272" t="s">
        <v>8401</v>
      </c>
      <c r="B272" s="14">
        <v>61</v>
      </c>
      <c r="C272" t="s">
        <v>8220</v>
      </c>
      <c r="D272" s="14" t="e" cm="1" vm="1">
        <f t="array" aca="1" ref="D272" ca="1">IF(Kickstarter!G272:G4385 = "failed",Kickstarter!N272:N4385,"false")</f>
        <v>#VALUE!</v>
      </c>
    </row>
    <row r="273" spans="1:4" x14ac:dyDescent="0.2">
      <c r="A273" t="s">
        <v>8401</v>
      </c>
      <c r="B273" s="14">
        <v>287</v>
      </c>
      <c r="C273" t="s">
        <v>8220</v>
      </c>
      <c r="D273" s="14" t="e" cm="1" vm="1">
        <f t="array" aca="1" ref="D273" ca="1">IF(Kickstarter!G273:G4386 = "failed",Kickstarter!N273:N4386,"false")</f>
        <v>#VALUE!</v>
      </c>
    </row>
    <row r="274" spans="1:4" x14ac:dyDescent="0.2">
      <c r="A274" t="s">
        <v>8401</v>
      </c>
      <c r="B274" s="14">
        <v>65</v>
      </c>
      <c r="C274" t="s">
        <v>8220</v>
      </c>
      <c r="D274" s="14" t="e" cm="1" vm="1">
        <f t="array" aca="1" ref="D274" ca="1">IF(Kickstarter!G274:G4387 = "failed",Kickstarter!N274:N4387,"false")</f>
        <v>#VALUE!</v>
      </c>
    </row>
    <row r="275" spans="1:4" x14ac:dyDescent="0.2">
      <c r="A275" t="s">
        <v>8401</v>
      </c>
      <c r="B275" s="14">
        <v>118</v>
      </c>
      <c r="C275" t="s">
        <v>8220</v>
      </c>
      <c r="D275" s="14" t="e" cm="1" vm="1">
        <f t="array" aca="1" ref="D275" ca="1">IF(Kickstarter!G275:G4388 = "failed",Kickstarter!N275:N4388,"false")</f>
        <v>#VALUE!</v>
      </c>
    </row>
    <row r="276" spans="1:4" x14ac:dyDescent="0.2">
      <c r="A276" t="s">
        <v>8401</v>
      </c>
      <c r="B276" s="14">
        <v>113</v>
      </c>
      <c r="C276" t="s">
        <v>8220</v>
      </c>
      <c r="D276" s="14" t="e" cm="1" vm="1">
        <f t="array" aca="1" ref="D276" ca="1">IF(Kickstarter!G276:G4389 = "failed",Kickstarter!N276:N4389,"false")</f>
        <v>#VALUE!</v>
      </c>
    </row>
    <row r="277" spans="1:4" x14ac:dyDescent="0.2">
      <c r="A277" t="s">
        <v>8401</v>
      </c>
      <c r="B277" s="14">
        <v>332</v>
      </c>
      <c r="C277" t="s">
        <v>8220</v>
      </c>
      <c r="D277" s="14" t="e" cm="1" vm="1">
        <f t="array" aca="1" ref="D277" ca="1">IF(Kickstarter!G277:G4390 = "failed",Kickstarter!N277:N4390,"false")</f>
        <v>#VALUE!</v>
      </c>
    </row>
    <row r="278" spans="1:4" x14ac:dyDescent="0.2">
      <c r="A278" t="s">
        <v>8401</v>
      </c>
      <c r="B278" s="14">
        <v>62</v>
      </c>
      <c r="C278" t="s">
        <v>8220</v>
      </c>
      <c r="D278" s="14" t="e" cm="1" vm="1">
        <f t="array" aca="1" ref="D278" ca="1">IF(Kickstarter!G278:G4391 = "failed",Kickstarter!N278:N4391,"false")</f>
        <v>#VALUE!</v>
      </c>
    </row>
    <row r="279" spans="1:4" x14ac:dyDescent="0.2">
      <c r="A279" t="s">
        <v>8401</v>
      </c>
      <c r="B279" s="14">
        <v>951</v>
      </c>
      <c r="C279" t="s">
        <v>8220</v>
      </c>
      <c r="D279" s="14" t="e" cm="1" vm="1">
        <f t="array" aca="1" ref="D279" ca="1">IF(Kickstarter!G279:G4392 = "failed",Kickstarter!N279:N4392,"false")</f>
        <v>#VALUE!</v>
      </c>
    </row>
    <row r="280" spans="1:4" x14ac:dyDescent="0.2">
      <c r="A280" t="s">
        <v>8401</v>
      </c>
      <c r="B280" s="14">
        <v>415</v>
      </c>
      <c r="C280" t="s">
        <v>8220</v>
      </c>
      <c r="D280" s="14" t="e" cm="1" vm="1">
        <f t="array" aca="1" ref="D280" ca="1">IF(Kickstarter!G280:G4393 = "failed",Kickstarter!N280:N4393,"false")</f>
        <v>#VALUE!</v>
      </c>
    </row>
    <row r="281" spans="1:4" x14ac:dyDescent="0.2">
      <c r="A281" t="s">
        <v>8401</v>
      </c>
      <c r="B281" s="14">
        <v>305</v>
      </c>
      <c r="C281" t="s">
        <v>8220</v>
      </c>
      <c r="D281" s="14" t="e" cm="1" vm="1">
        <f t="array" aca="1" ref="D281" ca="1">IF(Kickstarter!G281:G4394 = "failed",Kickstarter!N281:N4394,"false")</f>
        <v>#VALUE!</v>
      </c>
    </row>
    <row r="282" spans="1:4" x14ac:dyDescent="0.2">
      <c r="A282" t="s">
        <v>8401</v>
      </c>
      <c r="B282" s="14">
        <v>2139</v>
      </c>
      <c r="C282" t="s">
        <v>8220</v>
      </c>
      <c r="D282" s="14" t="e" cm="1" vm="1">
        <f t="array" aca="1" ref="D282" ca="1">IF(Kickstarter!G282:G4395 = "failed",Kickstarter!N282:N4395,"false")</f>
        <v>#VALUE!</v>
      </c>
    </row>
    <row r="283" spans="1:4" x14ac:dyDescent="0.2">
      <c r="A283" t="s">
        <v>8401</v>
      </c>
      <c r="B283" s="14">
        <v>79</v>
      </c>
      <c r="C283" t="s">
        <v>8220</v>
      </c>
      <c r="D283" s="14" t="e" cm="1" vm="1">
        <f t="array" aca="1" ref="D283" ca="1">IF(Kickstarter!G283:G4396 = "failed",Kickstarter!N283:N4396,"false")</f>
        <v>#VALUE!</v>
      </c>
    </row>
    <row r="284" spans="1:4" x14ac:dyDescent="0.2">
      <c r="A284" t="s">
        <v>8401</v>
      </c>
      <c r="B284" s="14">
        <v>179</v>
      </c>
      <c r="C284" t="s">
        <v>8220</v>
      </c>
      <c r="D284" s="14" t="e" cm="1" vm="1">
        <f t="array" aca="1" ref="D284" ca="1">IF(Kickstarter!G284:G4397 = "failed",Kickstarter!N284:N4397,"false")</f>
        <v>#VALUE!</v>
      </c>
    </row>
    <row r="285" spans="1:4" x14ac:dyDescent="0.2">
      <c r="A285" t="s">
        <v>8401</v>
      </c>
      <c r="B285" s="14">
        <v>202</v>
      </c>
      <c r="C285" t="s">
        <v>8220</v>
      </c>
      <c r="D285" s="14" t="e" cm="1" vm="1">
        <f t="array" aca="1" ref="D285" ca="1">IF(Kickstarter!G285:G4398 = "failed",Kickstarter!N285:N4398,"false")</f>
        <v>#VALUE!</v>
      </c>
    </row>
    <row r="286" spans="1:4" x14ac:dyDescent="0.2">
      <c r="A286" t="s">
        <v>8401</v>
      </c>
      <c r="B286" s="14">
        <v>760</v>
      </c>
      <c r="C286" t="s">
        <v>8220</v>
      </c>
      <c r="D286" s="14" t="e" cm="1" vm="1">
        <f t="array" aca="1" ref="D286" ca="1">IF(Kickstarter!G286:G4399 = "failed",Kickstarter!N286:N4399,"false")</f>
        <v>#VALUE!</v>
      </c>
    </row>
    <row r="287" spans="1:4" x14ac:dyDescent="0.2">
      <c r="A287" t="s">
        <v>8401</v>
      </c>
      <c r="B287" s="14">
        <v>563</v>
      </c>
      <c r="C287" t="s">
        <v>8220</v>
      </c>
      <c r="D287" s="14" t="e" cm="1" vm="1">
        <f t="array" aca="1" ref="D287" ca="1">IF(Kickstarter!G287:G4400 = "failed",Kickstarter!N287:N4400,"false")</f>
        <v>#VALUE!</v>
      </c>
    </row>
    <row r="288" spans="1:4" x14ac:dyDescent="0.2">
      <c r="A288" t="s">
        <v>8401</v>
      </c>
      <c r="B288" s="14">
        <v>135</v>
      </c>
      <c r="C288" t="s">
        <v>8220</v>
      </c>
      <c r="D288" s="14" t="e" cm="1" vm="1">
        <f t="array" aca="1" ref="D288" ca="1">IF(Kickstarter!G288:G4401 = "failed",Kickstarter!N288:N4401,"false")</f>
        <v>#VALUE!</v>
      </c>
    </row>
    <row r="289" spans="1:4" x14ac:dyDescent="0.2">
      <c r="A289" t="s">
        <v>8401</v>
      </c>
      <c r="B289" s="14">
        <v>290</v>
      </c>
      <c r="C289" t="s">
        <v>8220</v>
      </c>
      <c r="D289" s="14" t="e" cm="1" vm="1">
        <f t="array" aca="1" ref="D289" ca="1">IF(Kickstarter!G289:G4402 = "failed",Kickstarter!N289:N4402,"false")</f>
        <v>#VALUE!</v>
      </c>
    </row>
    <row r="290" spans="1:4" x14ac:dyDescent="0.2">
      <c r="A290" t="s">
        <v>8401</v>
      </c>
      <c r="B290" s="14">
        <v>447</v>
      </c>
      <c r="C290" t="s">
        <v>8220</v>
      </c>
      <c r="D290" s="14" t="e" cm="1" vm="1">
        <f t="array" aca="1" ref="D290" ca="1">IF(Kickstarter!G290:G4403 = "failed",Kickstarter!N290:N4403,"false")</f>
        <v>#VALUE!</v>
      </c>
    </row>
    <row r="291" spans="1:4" x14ac:dyDescent="0.2">
      <c r="A291" t="s">
        <v>8401</v>
      </c>
      <c r="B291" s="14">
        <v>232</v>
      </c>
      <c r="C291" t="s">
        <v>8220</v>
      </c>
      <c r="D291" s="14" t="e" cm="1" vm="1">
        <f t="array" aca="1" ref="D291" ca="1">IF(Kickstarter!G291:G4404 = "failed",Kickstarter!N291:N4404,"false")</f>
        <v>#VALUE!</v>
      </c>
    </row>
    <row r="292" spans="1:4" x14ac:dyDescent="0.2">
      <c r="A292" t="s">
        <v>8401</v>
      </c>
      <c r="B292" s="14">
        <v>168</v>
      </c>
      <c r="C292" t="s">
        <v>8220</v>
      </c>
      <c r="D292" s="14" t="e" cm="1" vm="1">
        <f t="array" aca="1" ref="D292" ca="1">IF(Kickstarter!G292:G4405 = "failed",Kickstarter!N292:N4405,"false")</f>
        <v>#VALUE!</v>
      </c>
    </row>
    <row r="293" spans="1:4" x14ac:dyDescent="0.2">
      <c r="A293" t="s">
        <v>8401</v>
      </c>
      <c r="B293" s="14">
        <v>128</v>
      </c>
      <c r="C293" t="s">
        <v>8220</v>
      </c>
      <c r="D293" s="14" t="e" cm="1" vm="1">
        <f t="array" aca="1" ref="D293" ca="1">IF(Kickstarter!G293:G4406 = "failed",Kickstarter!N293:N4406,"false")</f>
        <v>#VALUE!</v>
      </c>
    </row>
    <row r="294" spans="1:4" x14ac:dyDescent="0.2">
      <c r="A294" t="s">
        <v>8401</v>
      </c>
      <c r="B294" s="14">
        <v>493</v>
      </c>
      <c r="C294" t="s">
        <v>8220</v>
      </c>
      <c r="D294" s="14" t="e" cm="1" vm="1">
        <f t="array" aca="1" ref="D294" ca="1">IF(Kickstarter!G294:G4407 = "failed",Kickstarter!N294:N4407,"false")</f>
        <v>#VALUE!</v>
      </c>
    </row>
    <row r="295" spans="1:4" x14ac:dyDescent="0.2">
      <c r="A295" t="s">
        <v>8401</v>
      </c>
      <c r="B295" s="14">
        <v>131</v>
      </c>
      <c r="C295" t="s">
        <v>8220</v>
      </c>
      <c r="D295" s="14" t="e" cm="1" vm="1">
        <f t="array" aca="1" ref="D295" ca="1">IF(Kickstarter!G295:G4408 = "failed",Kickstarter!N295:N4408,"false")</f>
        <v>#VALUE!</v>
      </c>
    </row>
    <row r="296" spans="1:4" x14ac:dyDescent="0.2">
      <c r="A296" t="s">
        <v>8401</v>
      </c>
      <c r="B296" s="14">
        <v>50</v>
      </c>
      <c r="C296" t="s">
        <v>8220</v>
      </c>
      <c r="D296" s="14" t="e" cm="1" vm="1">
        <f t="array" aca="1" ref="D296" ca="1">IF(Kickstarter!G296:G4409 = "failed",Kickstarter!N296:N4409,"false")</f>
        <v>#VALUE!</v>
      </c>
    </row>
    <row r="297" spans="1:4" x14ac:dyDescent="0.2">
      <c r="A297" t="s">
        <v>8401</v>
      </c>
      <c r="B297" s="14">
        <v>665</v>
      </c>
      <c r="C297" t="s">
        <v>8220</v>
      </c>
      <c r="D297" s="14" t="e" cm="1" vm="1">
        <f t="array" aca="1" ref="D297" ca="1">IF(Kickstarter!G297:G4410 = "failed",Kickstarter!N297:N4410,"false")</f>
        <v>#VALUE!</v>
      </c>
    </row>
    <row r="298" spans="1:4" x14ac:dyDescent="0.2">
      <c r="A298" t="s">
        <v>8401</v>
      </c>
      <c r="B298" s="14">
        <v>129</v>
      </c>
      <c r="C298" t="s">
        <v>8220</v>
      </c>
      <c r="D298" s="14" t="e" cm="1" vm="1">
        <f t="array" aca="1" ref="D298" ca="1">IF(Kickstarter!G298:G4411 = "failed",Kickstarter!N298:N4411,"false")</f>
        <v>#VALUE!</v>
      </c>
    </row>
    <row r="299" spans="1:4" x14ac:dyDescent="0.2">
      <c r="A299" t="s">
        <v>8401</v>
      </c>
      <c r="B299" s="14">
        <v>142</v>
      </c>
      <c r="C299" t="s">
        <v>8220</v>
      </c>
      <c r="D299" s="14" t="e" cm="1" vm="1">
        <f t="array" aca="1" ref="D299" ca="1">IF(Kickstarter!G299:G4412 = "failed",Kickstarter!N299:N4412,"false")</f>
        <v>#VALUE!</v>
      </c>
    </row>
    <row r="300" spans="1:4" x14ac:dyDescent="0.2">
      <c r="A300" t="s">
        <v>8401</v>
      </c>
      <c r="B300" s="14">
        <v>2436</v>
      </c>
      <c r="C300" t="s">
        <v>8220</v>
      </c>
      <c r="D300" s="14" t="e" cm="1" vm="1">
        <f t="array" aca="1" ref="D300" ca="1">IF(Kickstarter!G300:G4413 = "failed",Kickstarter!N300:N4413,"false")</f>
        <v>#VALUE!</v>
      </c>
    </row>
    <row r="301" spans="1:4" x14ac:dyDescent="0.2">
      <c r="A301" t="s">
        <v>8401</v>
      </c>
      <c r="B301" s="14">
        <v>244</v>
      </c>
      <c r="C301" t="s">
        <v>8220</v>
      </c>
      <c r="D301" s="14" t="e" cm="1" vm="1">
        <f t="array" aca="1" ref="D301" ca="1">IF(Kickstarter!G301:G4414 = "failed",Kickstarter!N301:N4414,"false")</f>
        <v>#VALUE!</v>
      </c>
    </row>
    <row r="302" spans="1:4" x14ac:dyDescent="0.2">
      <c r="A302" t="s">
        <v>8401</v>
      </c>
      <c r="B302" s="14">
        <v>298</v>
      </c>
      <c r="C302" t="s">
        <v>8220</v>
      </c>
      <c r="D302" s="14" t="e" cm="1" vm="1">
        <f t="array" aca="1" ref="D302" ca="1">IF(Kickstarter!G302:G4415 = "failed",Kickstarter!N302:N4415,"false")</f>
        <v>#VALUE!</v>
      </c>
    </row>
    <row r="303" spans="1:4" x14ac:dyDescent="0.2">
      <c r="A303" t="s">
        <v>8401</v>
      </c>
      <c r="B303" s="14">
        <v>251</v>
      </c>
      <c r="C303" t="s">
        <v>8220</v>
      </c>
      <c r="D303" s="14" t="e" cm="1" vm="1">
        <f t="array" aca="1" ref="D303" ca="1">IF(Kickstarter!G303:G4416 = "failed",Kickstarter!N303:N4416,"false")</f>
        <v>#VALUE!</v>
      </c>
    </row>
    <row r="304" spans="1:4" x14ac:dyDescent="0.2">
      <c r="A304" t="s">
        <v>8401</v>
      </c>
      <c r="B304" s="14">
        <v>108</v>
      </c>
      <c r="C304" t="s">
        <v>8220</v>
      </c>
      <c r="D304" s="14" t="e" cm="1" vm="1">
        <f t="array" aca="1" ref="D304" ca="1">IF(Kickstarter!G304:G4417 = "failed",Kickstarter!N304:N4417,"false")</f>
        <v>#VALUE!</v>
      </c>
    </row>
    <row r="305" spans="1:4" x14ac:dyDescent="0.2">
      <c r="A305" t="s">
        <v>8401</v>
      </c>
      <c r="B305" s="14">
        <v>82</v>
      </c>
      <c r="C305" t="s">
        <v>8220</v>
      </c>
      <c r="D305" s="14" t="e" cm="1" vm="1">
        <f t="array" aca="1" ref="D305" ca="1">IF(Kickstarter!G305:G4418 = "failed",Kickstarter!N305:N4418,"false")</f>
        <v>#VALUE!</v>
      </c>
    </row>
    <row r="306" spans="1:4" x14ac:dyDescent="0.2">
      <c r="A306" t="s">
        <v>8401</v>
      </c>
      <c r="B306" s="14">
        <v>74</v>
      </c>
      <c r="C306" t="s">
        <v>8220</v>
      </c>
      <c r="D306" s="14" t="e" cm="1" vm="1">
        <f t="array" aca="1" ref="D306" ca="1">IF(Kickstarter!G306:G4419 = "failed",Kickstarter!N306:N4419,"false")</f>
        <v>#VALUE!</v>
      </c>
    </row>
    <row r="307" spans="1:4" x14ac:dyDescent="0.2">
      <c r="A307" t="s">
        <v>8401</v>
      </c>
      <c r="B307" s="14">
        <v>189</v>
      </c>
      <c r="C307" t="s">
        <v>8220</v>
      </c>
      <c r="D307" s="14" t="e" cm="1" vm="1">
        <f t="array" aca="1" ref="D307" ca="1">IF(Kickstarter!G307:G4420 = "failed",Kickstarter!N307:N4420,"false")</f>
        <v>#VALUE!</v>
      </c>
    </row>
    <row r="308" spans="1:4" x14ac:dyDescent="0.2">
      <c r="A308" t="s">
        <v>8401</v>
      </c>
      <c r="B308" s="14">
        <v>80</v>
      </c>
      <c r="C308" t="s">
        <v>8220</v>
      </c>
      <c r="D308" s="14" t="e" cm="1" vm="1">
        <f t="array" aca="1" ref="D308" ca="1">IF(Kickstarter!G308:G4421 = "failed",Kickstarter!N308:N4421,"false")</f>
        <v>#VALUE!</v>
      </c>
    </row>
    <row r="309" spans="1:4" x14ac:dyDescent="0.2">
      <c r="A309" t="s">
        <v>8401</v>
      </c>
      <c r="B309" s="14">
        <v>576</v>
      </c>
      <c r="C309" t="s">
        <v>8220</v>
      </c>
      <c r="D309" s="14" t="e" cm="1" vm="1">
        <f t="array" aca="1" ref="D309" ca="1">IF(Kickstarter!G309:G4422 = "failed",Kickstarter!N309:N4422,"false")</f>
        <v>#VALUE!</v>
      </c>
    </row>
    <row r="310" spans="1:4" x14ac:dyDescent="0.2">
      <c r="A310" t="s">
        <v>8401</v>
      </c>
      <c r="B310" s="14">
        <v>202</v>
      </c>
      <c r="C310" t="s">
        <v>8220</v>
      </c>
      <c r="D310" s="14" t="e" cm="1" vm="1">
        <f t="array" aca="1" ref="D310" ca="1">IF(Kickstarter!G310:G4423 = "failed",Kickstarter!N310:N4423,"false")</f>
        <v>#VALUE!</v>
      </c>
    </row>
    <row r="311" spans="1:4" x14ac:dyDescent="0.2">
      <c r="A311" t="s">
        <v>8401</v>
      </c>
      <c r="B311" s="14">
        <v>238</v>
      </c>
      <c r="C311" t="s">
        <v>8220</v>
      </c>
      <c r="D311" s="14" t="e" cm="1" vm="1">
        <f t="array" aca="1" ref="D311" ca="1">IF(Kickstarter!G311:G4424 = "failed",Kickstarter!N311:N4424,"false")</f>
        <v>#VALUE!</v>
      </c>
    </row>
    <row r="312" spans="1:4" x14ac:dyDescent="0.2">
      <c r="A312" t="s">
        <v>8401</v>
      </c>
      <c r="B312" s="14">
        <v>36</v>
      </c>
      <c r="C312" t="s">
        <v>8220</v>
      </c>
      <c r="D312" s="14" t="e" cm="1" vm="1">
        <f t="array" aca="1" ref="D312" ca="1">IF(Kickstarter!G312:G4425 = "failed",Kickstarter!N312:N4425,"false")</f>
        <v>#VALUE!</v>
      </c>
    </row>
    <row r="313" spans="1:4" x14ac:dyDescent="0.2">
      <c r="A313" t="s">
        <v>8401</v>
      </c>
      <c r="B313" s="14">
        <v>150</v>
      </c>
      <c r="C313" t="s">
        <v>8220</v>
      </c>
      <c r="D313" s="14" t="e" cm="1" vm="1">
        <f t="array" aca="1" ref="D313" ca="1">IF(Kickstarter!G313:G4426 = "failed",Kickstarter!N313:N4426,"false")</f>
        <v>#VALUE!</v>
      </c>
    </row>
    <row r="314" spans="1:4" x14ac:dyDescent="0.2">
      <c r="A314" t="s">
        <v>8401</v>
      </c>
      <c r="B314" s="14">
        <v>146</v>
      </c>
      <c r="C314" t="s">
        <v>8220</v>
      </c>
      <c r="D314" s="14" t="e" cm="1" vm="1">
        <f t="array" aca="1" ref="D314" ca="1">IF(Kickstarter!G314:G4427 = "failed",Kickstarter!N314:N4427,"false")</f>
        <v>#VALUE!</v>
      </c>
    </row>
    <row r="315" spans="1:4" x14ac:dyDescent="0.2">
      <c r="A315" t="s">
        <v>8401</v>
      </c>
      <c r="B315" s="14">
        <v>222</v>
      </c>
      <c r="C315" t="s">
        <v>8220</v>
      </c>
      <c r="D315" s="14" t="e" cm="1" vm="1">
        <f t="array" aca="1" ref="D315" ca="1">IF(Kickstarter!G315:G4428 = "failed",Kickstarter!N315:N4428,"false")</f>
        <v>#VALUE!</v>
      </c>
    </row>
    <row r="316" spans="1:4" x14ac:dyDescent="0.2">
      <c r="A316" t="s">
        <v>8401</v>
      </c>
      <c r="B316" s="14">
        <v>120</v>
      </c>
      <c r="C316" t="s">
        <v>8220</v>
      </c>
      <c r="D316" s="14" t="e" cm="1" vm="1">
        <f t="array" aca="1" ref="D316" ca="1">IF(Kickstarter!G316:G4429 = "failed",Kickstarter!N316:N4429,"false")</f>
        <v>#VALUE!</v>
      </c>
    </row>
    <row r="317" spans="1:4" x14ac:dyDescent="0.2">
      <c r="A317" t="s">
        <v>8401</v>
      </c>
      <c r="B317" s="14">
        <v>126</v>
      </c>
      <c r="C317" t="s">
        <v>8220</v>
      </c>
      <c r="D317" s="14" t="e" cm="1" vm="1">
        <f t="array" aca="1" ref="D317" ca="1">IF(Kickstarter!G317:G4430 = "failed",Kickstarter!N317:N4430,"false")</f>
        <v>#VALUE!</v>
      </c>
    </row>
    <row r="318" spans="1:4" x14ac:dyDescent="0.2">
      <c r="A318" t="s">
        <v>8401</v>
      </c>
      <c r="B318" s="14">
        <v>158</v>
      </c>
      <c r="C318" t="s">
        <v>8220</v>
      </c>
      <c r="D318" s="14" t="e" cm="1" vm="1">
        <f t="array" aca="1" ref="D318" ca="1">IF(Kickstarter!G318:G4431 = "failed",Kickstarter!N318:N4431,"false")</f>
        <v>#VALUE!</v>
      </c>
    </row>
    <row r="319" spans="1:4" x14ac:dyDescent="0.2">
      <c r="A319" t="s">
        <v>8401</v>
      </c>
      <c r="B319" s="14">
        <v>316</v>
      </c>
      <c r="C319" t="s">
        <v>8220</v>
      </c>
      <c r="D319" s="14" t="e" cm="1" vm="1">
        <f t="array" aca="1" ref="D319" ca="1">IF(Kickstarter!G319:G4432 = "failed",Kickstarter!N319:N4432,"false")</f>
        <v>#VALUE!</v>
      </c>
    </row>
    <row r="320" spans="1:4" x14ac:dyDescent="0.2">
      <c r="A320" t="s">
        <v>8401</v>
      </c>
      <c r="B320" s="14">
        <v>284</v>
      </c>
      <c r="C320" t="s">
        <v>8220</v>
      </c>
      <c r="D320" s="14" t="e" cm="1" vm="1">
        <f t="array" aca="1" ref="D320" ca="1">IF(Kickstarter!G320:G4433 = "failed",Kickstarter!N320:N4433,"false")</f>
        <v>#VALUE!</v>
      </c>
    </row>
    <row r="321" spans="1:4" x14ac:dyDescent="0.2">
      <c r="A321" t="s">
        <v>8401</v>
      </c>
      <c r="B321" s="14">
        <v>51</v>
      </c>
      <c r="C321" t="s">
        <v>8220</v>
      </c>
      <c r="D321" s="14" t="e" cm="1" vm="1">
        <f t="array" aca="1" ref="D321" ca="1">IF(Kickstarter!G321:G4434 = "failed",Kickstarter!N321:N4434,"false")</f>
        <v>#VALUE!</v>
      </c>
    </row>
    <row r="322" spans="1:4" x14ac:dyDescent="0.2">
      <c r="A322" t="s">
        <v>8401</v>
      </c>
      <c r="B322" s="14">
        <v>158</v>
      </c>
      <c r="C322" t="s">
        <v>8220</v>
      </c>
      <c r="D322" s="14" t="e" cm="1" vm="1">
        <f t="array" aca="1" ref="D322" ca="1">IF(Kickstarter!G322:G4435 = "failed",Kickstarter!N322:N4435,"false")</f>
        <v>#VALUE!</v>
      </c>
    </row>
    <row r="323" spans="1:4" x14ac:dyDescent="0.2">
      <c r="A323" t="s">
        <v>8401</v>
      </c>
      <c r="B323" s="14">
        <v>337</v>
      </c>
      <c r="C323" t="s">
        <v>8220</v>
      </c>
      <c r="D323" s="14" t="e" cm="1" vm="1">
        <f t="array" aca="1" ref="D323" ca="1">IF(Kickstarter!G323:G4436 = "failed",Kickstarter!N323:N4436,"false")</f>
        <v>#VALUE!</v>
      </c>
    </row>
    <row r="324" spans="1:4" x14ac:dyDescent="0.2">
      <c r="A324" t="s">
        <v>8401</v>
      </c>
      <c r="B324" s="14">
        <v>186</v>
      </c>
      <c r="C324" t="s">
        <v>8220</v>
      </c>
      <c r="D324" s="14" t="e" cm="1" vm="1">
        <f t="array" aca="1" ref="D324" ca="1">IF(Kickstarter!G324:G4437 = "failed",Kickstarter!N324:N4437,"false")</f>
        <v>#VALUE!</v>
      </c>
    </row>
    <row r="325" spans="1:4" x14ac:dyDescent="0.2">
      <c r="A325" t="s">
        <v>8401</v>
      </c>
      <c r="B325" s="14">
        <v>58</v>
      </c>
      <c r="C325" t="s">
        <v>8220</v>
      </c>
      <c r="D325" s="14" t="e" cm="1" vm="1">
        <f t="array" aca="1" ref="D325" ca="1">IF(Kickstarter!G325:G4438 = "failed",Kickstarter!N325:N4438,"false")</f>
        <v>#VALUE!</v>
      </c>
    </row>
    <row r="326" spans="1:4" x14ac:dyDescent="0.2">
      <c r="A326" t="s">
        <v>8401</v>
      </c>
      <c r="B326" s="14">
        <v>82</v>
      </c>
      <c r="C326" t="s">
        <v>8220</v>
      </c>
      <c r="D326" s="14" t="e" cm="1" vm="1">
        <f t="array" aca="1" ref="D326" ca="1">IF(Kickstarter!G326:G4439 = "failed",Kickstarter!N326:N4439,"false")</f>
        <v>#VALUE!</v>
      </c>
    </row>
    <row r="327" spans="1:4" x14ac:dyDescent="0.2">
      <c r="A327" t="s">
        <v>8401</v>
      </c>
      <c r="B327" s="14">
        <v>736</v>
      </c>
      <c r="C327" t="s">
        <v>8220</v>
      </c>
      <c r="D327" s="14" t="e" cm="1" vm="1">
        <f t="array" aca="1" ref="D327" ca="1">IF(Kickstarter!G327:G4440 = "failed",Kickstarter!N327:N4440,"false")</f>
        <v>#VALUE!</v>
      </c>
    </row>
    <row r="328" spans="1:4" x14ac:dyDescent="0.2">
      <c r="A328" t="s">
        <v>8401</v>
      </c>
      <c r="B328" s="14">
        <v>1151</v>
      </c>
      <c r="C328" t="s">
        <v>8220</v>
      </c>
      <c r="D328" s="14" t="e" cm="1" vm="1">
        <f t="array" aca="1" ref="D328" ca="1">IF(Kickstarter!G328:G4441 = "failed",Kickstarter!N328:N4441,"false")</f>
        <v>#VALUE!</v>
      </c>
    </row>
    <row r="329" spans="1:4" x14ac:dyDescent="0.2">
      <c r="A329" t="s">
        <v>8401</v>
      </c>
      <c r="B329" s="14">
        <v>34</v>
      </c>
      <c r="C329" t="s">
        <v>8220</v>
      </c>
      <c r="D329" s="14" t="e" cm="1" vm="1">
        <f t="array" aca="1" ref="D329" ca="1">IF(Kickstarter!G329:G4442 = "failed",Kickstarter!N329:N4442,"false")</f>
        <v>#VALUE!</v>
      </c>
    </row>
    <row r="330" spans="1:4" x14ac:dyDescent="0.2">
      <c r="A330" t="s">
        <v>8401</v>
      </c>
      <c r="B330" s="14">
        <v>498</v>
      </c>
      <c r="C330" t="s">
        <v>8220</v>
      </c>
      <c r="D330" s="14" t="e" cm="1" vm="1">
        <f t="array" aca="1" ref="D330" ca="1">IF(Kickstarter!G330:G4443 = "failed",Kickstarter!N330:N4443,"false")</f>
        <v>#VALUE!</v>
      </c>
    </row>
    <row r="331" spans="1:4" x14ac:dyDescent="0.2">
      <c r="A331" t="s">
        <v>8401</v>
      </c>
      <c r="B331" s="14">
        <v>167</v>
      </c>
      <c r="C331" t="s">
        <v>8220</v>
      </c>
      <c r="D331" s="14" t="e" cm="1" vm="1">
        <f t="array" aca="1" ref="D331" ca="1">IF(Kickstarter!G331:G4444 = "failed",Kickstarter!N331:N4444,"false")</f>
        <v>#VALUE!</v>
      </c>
    </row>
    <row r="332" spans="1:4" x14ac:dyDescent="0.2">
      <c r="A332" t="s">
        <v>8401</v>
      </c>
      <c r="B332" s="14">
        <v>340</v>
      </c>
      <c r="C332" t="s">
        <v>8220</v>
      </c>
      <c r="D332" s="14" t="e" cm="1" vm="1">
        <f t="array" aca="1" ref="D332" ca="1">IF(Kickstarter!G332:G4445 = "failed",Kickstarter!N332:N4445,"false")</f>
        <v>#VALUE!</v>
      </c>
    </row>
    <row r="333" spans="1:4" x14ac:dyDescent="0.2">
      <c r="A333" t="s">
        <v>8401</v>
      </c>
      <c r="B333" s="14">
        <v>438</v>
      </c>
      <c r="C333" t="s">
        <v>8220</v>
      </c>
      <c r="D333" s="14" t="e" cm="1" vm="1">
        <f t="array" aca="1" ref="D333" ca="1">IF(Kickstarter!G333:G4446 = "failed",Kickstarter!N333:N4446,"false")</f>
        <v>#VALUE!</v>
      </c>
    </row>
    <row r="334" spans="1:4" x14ac:dyDescent="0.2">
      <c r="A334" t="s">
        <v>8401</v>
      </c>
      <c r="B334" s="14">
        <v>555</v>
      </c>
      <c r="C334" t="s">
        <v>8220</v>
      </c>
      <c r="D334" s="14" t="e" cm="1" vm="1">
        <f t="array" aca="1" ref="D334" ca="1">IF(Kickstarter!G334:G4447 = "failed",Kickstarter!N334:N4447,"false")</f>
        <v>#VALUE!</v>
      </c>
    </row>
    <row r="335" spans="1:4" x14ac:dyDescent="0.2">
      <c r="A335" t="s">
        <v>8401</v>
      </c>
      <c r="B335" s="14">
        <v>266</v>
      </c>
      <c r="C335" t="s">
        <v>8220</v>
      </c>
      <c r="D335" s="14" t="e" cm="1" vm="1">
        <f t="array" aca="1" ref="D335" ca="1">IF(Kickstarter!G335:G4448 = "failed",Kickstarter!N335:N4448,"false")</f>
        <v>#VALUE!</v>
      </c>
    </row>
    <row r="336" spans="1:4" x14ac:dyDescent="0.2">
      <c r="A336" t="s">
        <v>8401</v>
      </c>
      <c r="B336" s="14">
        <v>69</v>
      </c>
      <c r="C336" t="s">
        <v>8220</v>
      </c>
      <c r="D336" s="14" t="e" cm="1" vm="1">
        <f t="array" aca="1" ref="D336" ca="1">IF(Kickstarter!G336:G4449 = "failed",Kickstarter!N336:N4449,"false")</f>
        <v>#VALUE!</v>
      </c>
    </row>
    <row r="337" spans="1:4" x14ac:dyDescent="0.2">
      <c r="A337" t="s">
        <v>8401</v>
      </c>
      <c r="B337" s="14">
        <v>80</v>
      </c>
      <c r="C337" t="s">
        <v>8220</v>
      </c>
      <c r="D337" s="14" t="e" cm="1" vm="1">
        <f t="array" aca="1" ref="D337" ca="1">IF(Kickstarter!G337:G4450 = "failed",Kickstarter!N337:N4450,"false")</f>
        <v>#VALUE!</v>
      </c>
    </row>
    <row r="338" spans="1:4" x14ac:dyDescent="0.2">
      <c r="A338" t="s">
        <v>8401</v>
      </c>
      <c r="B338" s="14">
        <v>493</v>
      </c>
      <c r="C338" t="s">
        <v>8220</v>
      </c>
      <c r="D338" s="14" t="e" cm="1" vm="1">
        <f t="array" aca="1" ref="D338" ca="1">IF(Kickstarter!G338:G4451 = "failed",Kickstarter!N338:N4451,"false")</f>
        <v>#VALUE!</v>
      </c>
    </row>
    <row r="339" spans="1:4" x14ac:dyDescent="0.2">
      <c r="A339" t="s">
        <v>8401</v>
      </c>
      <c r="B339" s="14">
        <v>31</v>
      </c>
      <c r="C339" t="s">
        <v>8220</v>
      </c>
      <c r="D339" s="14" t="e" cm="1" vm="1">
        <f t="array" aca="1" ref="D339" ca="1">IF(Kickstarter!G339:G4452 = "failed",Kickstarter!N339:N4452,"false")</f>
        <v>#VALUE!</v>
      </c>
    </row>
    <row r="340" spans="1:4" x14ac:dyDescent="0.2">
      <c r="A340" t="s">
        <v>8401</v>
      </c>
      <c r="B340" s="14">
        <v>236</v>
      </c>
      <c r="C340" t="s">
        <v>8220</v>
      </c>
      <c r="D340" s="14" t="e" cm="1" vm="1">
        <f t="array" aca="1" ref="D340" ca="1">IF(Kickstarter!G340:G4453 = "failed",Kickstarter!N340:N4453,"false")</f>
        <v>#VALUE!</v>
      </c>
    </row>
    <row r="341" spans="1:4" x14ac:dyDescent="0.2">
      <c r="A341" t="s">
        <v>8401</v>
      </c>
      <c r="B341" s="14">
        <v>89</v>
      </c>
      <c r="C341" t="s">
        <v>8220</v>
      </c>
      <c r="D341" s="14" t="e" cm="1" vm="1">
        <f t="array" aca="1" ref="D341" ca="1">IF(Kickstarter!G341:G4454 = "failed",Kickstarter!N341:N4454,"false")</f>
        <v>#VALUE!</v>
      </c>
    </row>
    <row r="342" spans="1:4" x14ac:dyDescent="0.2">
      <c r="A342" t="s">
        <v>8401</v>
      </c>
      <c r="B342" s="14">
        <v>299</v>
      </c>
      <c r="C342" t="s">
        <v>8220</v>
      </c>
      <c r="D342" s="14" t="e" cm="1" vm="1">
        <f t="array" aca="1" ref="D342" ca="1">IF(Kickstarter!G342:G4455 = "failed",Kickstarter!N342:N4455,"false")</f>
        <v>#VALUE!</v>
      </c>
    </row>
    <row r="343" spans="1:4" x14ac:dyDescent="0.2">
      <c r="A343" t="s">
        <v>8401</v>
      </c>
      <c r="B343" s="14">
        <v>55</v>
      </c>
      <c r="C343" t="s">
        <v>8220</v>
      </c>
      <c r="D343" s="14" t="e" cm="1" vm="1">
        <f t="array" aca="1" ref="D343" ca="1">IF(Kickstarter!G343:G4456 = "failed",Kickstarter!N343:N4456,"false")</f>
        <v>#VALUE!</v>
      </c>
    </row>
    <row r="344" spans="1:4" x14ac:dyDescent="0.2">
      <c r="A344" t="s">
        <v>8401</v>
      </c>
      <c r="B344" s="14">
        <v>325</v>
      </c>
      <c r="C344" t="s">
        <v>8220</v>
      </c>
      <c r="D344" s="14" t="e" cm="1" vm="1">
        <f t="array" aca="1" ref="D344" ca="1">IF(Kickstarter!G344:G4457 = "failed",Kickstarter!N344:N4457,"false")</f>
        <v>#VALUE!</v>
      </c>
    </row>
    <row r="345" spans="1:4" x14ac:dyDescent="0.2">
      <c r="A345" t="s">
        <v>8401</v>
      </c>
      <c r="B345" s="14">
        <v>524</v>
      </c>
      <c r="C345" t="s">
        <v>8220</v>
      </c>
      <c r="D345" s="14" t="e" cm="1" vm="1">
        <f t="array" aca="1" ref="D345" ca="1">IF(Kickstarter!G345:G4458 = "failed",Kickstarter!N345:N4458,"false")</f>
        <v>#VALUE!</v>
      </c>
    </row>
    <row r="346" spans="1:4" x14ac:dyDescent="0.2">
      <c r="A346" t="s">
        <v>8401</v>
      </c>
      <c r="B346" s="14">
        <v>285</v>
      </c>
      <c r="C346" t="s">
        <v>8220</v>
      </c>
      <c r="D346" s="14" t="e" cm="1" vm="1">
        <f t="array" aca="1" ref="D346" ca="1">IF(Kickstarter!G346:G4459 = "failed",Kickstarter!N346:N4459,"false")</f>
        <v>#VALUE!</v>
      </c>
    </row>
    <row r="347" spans="1:4" x14ac:dyDescent="0.2">
      <c r="A347" t="s">
        <v>8401</v>
      </c>
      <c r="B347" s="14">
        <v>179</v>
      </c>
      <c r="C347" t="s">
        <v>8220</v>
      </c>
      <c r="D347" s="14" t="e" cm="1" vm="1">
        <f t="array" aca="1" ref="D347" ca="1">IF(Kickstarter!G347:G4460 = "failed",Kickstarter!N347:N4460,"false")</f>
        <v>#VALUE!</v>
      </c>
    </row>
    <row r="348" spans="1:4" x14ac:dyDescent="0.2">
      <c r="A348" t="s">
        <v>8401</v>
      </c>
      <c r="B348" s="14">
        <v>188</v>
      </c>
      <c r="C348" t="s">
        <v>8220</v>
      </c>
      <c r="D348" s="14" t="e" cm="1" vm="1">
        <f t="array" aca="1" ref="D348" ca="1">IF(Kickstarter!G348:G4461 = "failed",Kickstarter!N348:N4461,"false")</f>
        <v>#VALUE!</v>
      </c>
    </row>
    <row r="349" spans="1:4" x14ac:dyDescent="0.2">
      <c r="A349" t="s">
        <v>8401</v>
      </c>
      <c r="B349" s="14">
        <v>379</v>
      </c>
      <c r="C349" t="s">
        <v>8220</v>
      </c>
      <c r="D349" s="14" t="e" cm="1" vm="1">
        <f t="array" aca="1" ref="D349" ca="1">IF(Kickstarter!G349:G4462 = "failed",Kickstarter!N349:N4462,"false")</f>
        <v>#VALUE!</v>
      </c>
    </row>
    <row r="350" spans="1:4" x14ac:dyDescent="0.2">
      <c r="A350" t="s">
        <v>8401</v>
      </c>
      <c r="B350" s="14">
        <v>119</v>
      </c>
      <c r="C350" t="s">
        <v>8220</v>
      </c>
      <c r="D350" s="14" t="e" cm="1" vm="1">
        <f t="array" aca="1" ref="D350" ca="1">IF(Kickstarter!G350:G4463 = "failed",Kickstarter!N350:N4463,"false")</f>
        <v>#VALUE!</v>
      </c>
    </row>
    <row r="351" spans="1:4" x14ac:dyDescent="0.2">
      <c r="A351" t="s">
        <v>8401</v>
      </c>
      <c r="B351" s="14">
        <v>167</v>
      </c>
      <c r="C351" t="s">
        <v>8220</v>
      </c>
      <c r="D351" s="14" t="e" cm="1" vm="1">
        <f t="array" aca="1" ref="D351" ca="1">IF(Kickstarter!G351:G4464 = "failed",Kickstarter!N351:N4464,"false")</f>
        <v>#VALUE!</v>
      </c>
    </row>
    <row r="352" spans="1:4" x14ac:dyDescent="0.2">
      <c r="A352" t="s">
        <v>8401</v>
      </c>
      <c r="B352" s="14">
        <v>221</v>
      </c>
      <c r="C352" t="s">
        <v>8220</v>
      </c>
      <c r="D352" s="14" t="e" cm="1" vm="1">
        <f t="array" aca="1" ref="D352" ca="1">IF(Kickstarter!G352:G4465 = "failed",Kickstarter!N352:N4465,"false")</f>
        <v>#VALUE!</v>
      </c>
    </row>
    <row r="353" spans="1:4" x14ac:dyDescent="0.2">
      <c r="A353" t="s">
        <v>8401</v>
      </c>
      <c r="B353" s="14">
        <v>964</v>
      </c>
      <c r="C353" t="s">
        <v>8220</v>
      </c>
      <c r="D353" s="14" t="e" cm="1" vm="1">
        <f t="array" aca="1" ref="D353" ca="1">IF(Kickstarter!G353:G4466 = "failed",Kickstarter!N353:N4466,"false")</f>
        <v>#VALUE!</v>
      </c>
    </row>
    <row r="354" spans="1:4" x14ac:dyDescent="0.2">
      <c r="A354" t="s">
        <v>8401</v>
      </c>
      <c r="B354" s="14">
        <v>286</v>
      </c>
      <c r="C354" t="s">
        <v>8220</v>
      </c>
      <c r="D354" s="14" t="e" cm="1" vm="1">
        <f t="array" aca="1" ref="D354" ca="1">IF(Kickstarter!G354:G4467 = "failed",Kickstarter!N354:N4467,"false")</f>
        <v>#VALUE!</v>
      </c>
    </row>
    <row r="355" spans="1:4" x14ac:dyDescent="0.2">
      <c r="A355" t="s">
        <v>8401</v>
      </c>
      <c r="B355" s="14">
        <v>613</v>
      </c>
      <c r="C355" t="s">
        <v>8220</v>
      </c>
      <c r="D355" s="14" t="e" cm="1" vm="1">
        <f t="array" aca="1" ref="D355" ca="1">IF(Kickstarter!G355:G4468 = "failed",Kickstarter!N355:N4468,"false")</f>
        <v>#VALUE!</v>
      </c>
    </row>
    <row r="356" spans="1:4" x14ac:dyDescent="0.2">
      <c r="A356" t="s">
        <v>8401</v>
      </c>
      <c r="B356" s="14">
        <v>29</v>
      </c>
      <c r="C356" t="s">
        <v>8220</v>
      </c>
      <c r="D356" s="14" t="e" cm="1" vm="1">
        <f t="array" aca="1" ref="D356" ca="1">IF(Kickstarter!G356:G4469 = "failed",Kickstarter!N356:N4469,"false")</f>
        <v>#VALUE!</v>
      </c>
    </row>
    <row r="357" spans="1:4" x14ac:dyDescent="0.2">
      <c r="A357" t="s">
        <v>8401</v>
      </c>
      <c r="B357" s="14">
        <v>165</v>
      </c>
      <c r="C357" t="s">
        <v>8220</v>
      </c>
      <c r="D357" s="14" t="e" cm="1" vm="1">
        <f t="array" aca="1" ref="D357" ca="1">IF(Kickstarter!G357:G4470 = "failed",Kickstarter!N357:N4470,"false")</f>
        <v>#VALUE!</v>
      </c>
    </row>
    <row r="358" spans="1:4" x14ac:dyDescent="0.2">
      <c r="A358" t="s">
        <v>8401</v>
      </c>
      <c r="B358" s="14">
        <v>97</v>
      </c>
      <c r="C358" t="s">
        <v>8220</v>
      </c>
      <c r="D358" s="14" t="e" cm="1" vm="1">
        <f t="array" aca="1" ref="D358" ca="1">IF(Kickstarter!G358:G4471 = "failed",Kickstarter!N358:N4471,"false")</f>
        <v>#VALUE!</v>
      </c>
    </row>
    <row r="359" spans="1:4" x14ac:dyDescent="0.2">
      <c r="A359" t="s">
        <v>8401</v>
      </c>
      <c r="B359" s="14">
        <v>303</v>
      </c>
      <c r="C359" t="s">
        <v>8220</v>
      </c>
      <c r="D359" s="14" t="e" cm="1" vm="1">
        <f t="array" aca="1" ref="D359" ca="1">IF(Kickstarter!G359:G4472 = "failed",Kickstarter!N359:N4472,"false")</f>
        <v>#VALUE!</v>
      </c>
    </row>
    <row r="360" spans="1:4" x14ac:dyDescent="0.2">
      <c r="A360" t="s">
        <v>8401</v>
      </c>
      <c r="B360" s="14">
        <v>267</v>
      </c>
      <c r="C360" t="s">
        <v>8220</v>
      </c>
      <c r="D360" s="14" t="e" cm="1" vm="1">
        <f t="array" aca="1" ref="D360" ca="1">IF(Kickstarter!G360:G4473 = "failed",Kickstarter!N360:N4473,"false")</f>
        <v>#VALUE!</v>
      </c>
    </row>
    <row r="361" spans="1:4" x14ac:dyDescent="0.2">
      <c r="A361" t="s">
        <v>8401</v>
      </c>
      <c r="B361" s="14">
        <v>302</v>
      </c>
      <c r="C361" t="s">
        <v>8220</v>
      </c>
      <c r="D361" s="14" t="e" cm="1" vm="1">
        <f t="array" aca="1" ref="D361" ca="1">IF(Kickstarter!G361:G4474 = "failed",Kickstarter!N361:N4474,"false")</f>
        <v>#VALUE!</v>
      </c>
    </row>
    <row r="362" spans="1:4" x14ac:dyDescent="0.2">
      <c r="A362" t="s">
        <v>8401</v>
      </c>
      <c r="B362" s="14">
        <v>87</v>
      </c>
      <c r="C362" t="s">
        <v>8220</v>
      </c>
      <c r="D362" s="14" t="e" cm="1" vm="1">
        <f t="array" aca="1" ref="D362" ca="1">IF(Kickstarter!G362:G4475 = "failed",Kickstarter!N362:N4475,"false")</f>
        <v>#VALUE!</v>
      </c>
    </row>
    <row r="363" spans="1:4" x14ac:dyDescent="0.2">
      <c r="A363" t="s">
        <v>8401</v>
      </c>
      <c r="B363" s="14">
        <v>354</v>
      </c>
      <c r="C363" t="s">
        <v>8220</v>
      </c>
      <c r="D363" s="14" t="e" cm="1" vm="1">
        <f t="array" aca="1" ref="D363" ca="1">IF(Kickstarter!G363:G4476 = "failed",Kickstarter!N363:N4476,"false")</f>
        <v>#VALUE!</v>
      </c>
    </row>
    <row r="364" spans="1:4" x14ac:dyDescent="0.2">
      <c r="A364" t="s">
        <v>8401</v>
      </c>
      <c r="B364" s="14">
        <v>86</v>
      </c>
      <c r="C364" t="s">
        <v>8220</v>
      </c>
      <c r="D364" s="14" t="e" cm="1" vm="1">
        <f t="array" aca="1" ref="D364" ca="1">IF(Kickstarter!G364:G4477 = "failed",Kickstarter!N364:N4477,"false")</f>
        <v>#VALUE!</v>
      </c>
    </row>
    <row r="365" spans="1:4" x14ac:dyDescent="0.2">
      <c r="A365" t="s">
        <v>8401</v>
      </c>
      <c r="B365" s="14">
        <v>26</v>
      </c>
      <c r="C365" t="s">
        <v>8220</v>
      </c>
      <c r="D365" s="14" t="e" cm="1" vm="1">
        <f t="array" aca="1" ref="D365" ca="1">IF(Kickstarter!G365:G4478 = "failed",Kickstarter!N365:N4478,"false")</f>
        <v>#VALUE!</v>
      </c>
    </row>
    <row r="366" spans="1:4" x14ac:dyDescent="0.2">
      <c r="A366" t="s">
        <v>8401</v>
      </c>
      <c r="B366" s="14">
        <v>113</v>
      </c>
      <c r="C366" t="s">
        <v>8220</v>
      </c>
      <c r="D366" s="14" t="e" cm="1" vm="1">
        <f t="array" aca="1" ref="D366" ca="1">IF(Kickstarter!G366:G4479 = "failed",Kickstarter!N366:N4479,"false")</f>
        <v>#VALUE!</v>
      </c>
    </row>
    <row r="367" spans="1:4" x14ac:dyDescent="0.2">
      <c r="A367" t="s">
        <v>8401</v>
      </c>
      <c r="B367" s="14">
        <v>65</v>
      </c>
      <c r="C367" t="s">
        <v>8220</v>
      </c>
      <c r="D367" s="14" t="e" cm="1" vm="1">
        <f t="array" aca="1" ref="D367" ca="1">IF(Kickstarter!G367:G4480 = "failed",Kickstarter!N367:N4480,"false")</f>
        <v>#VALUE!</v>
      </c>
    </row>
    <row r="368" spans="1:4" x14ac:dyDescent="0.2">
      <c r="A368" t="s">
        <v>8401</v>
      </c>
      <c r="B368" s="14">
        <v>134</v>
      </c>
      <c r="C368" t="s">
        <v>8220</v>
      </c>
      <c r="D368" s="14" t="e" cm="1" vm="1">
        <f t="array" aca="1" ref="D368" ca="1">IF(Kickstarter!G368:G4481 = "failed",Kickstarter!N368:N4481,"false")</f>
        <v>#VALUE!</v>
      </c>
    </row>
    <row r="369" spans="1:4" x14ac:dyDescent="0.2">
      <c r="A369" t="s">
        <v>8401</v>
      </c>
      <c r="B369" s="14">
        <v>119</v>
      </c>
      <c r="C369" t="s">
        <v>8220</v>
      </c>
      <c r="D369" s="14" t="e" cm="1" vm="1">
        <f t="array" aca="1" ref="D369" ca="1">IF(Kickstarter!G369:G4482 = "failed",Kickstarter!N369:N4482,"false")</f>
        <v>#VALUE!</v>
      </c>
    </row>
    <row r="370" spans="1:4" x14ac:dyDescent="0.2">
      <c r="A370" t="s">
        <v>8401</v>
      </c>
      <c r="B370" s="14">
        <v>159</v>
      </c>
      <c r="C370" t="s">
        <v>8220</v>
      </c>
      <c r="D370" s="14" t="e" cm="1" vm="1">
        <f t="array" aca="1" ref="D370" ca="1">IF(Kickstarter!G370:G4483 = "failed",Kickstarter!N370:N4483,"false")</f>
        <v>#VALUE!</v>
      </c>
    </row>
    <row r="371" spans="1:4" x14ac:dyDescent="0.2">
      <c r="A371" t="s">
        <v>8401</v>
      </c>
      <c r="B371" s="14">
        <v>167</v>
      </c>
      <c r="C371" t="s">
        <v>8220</v>
      </c>
      <c r="D371" s="14" t="e" cm="1" vm="1">
        <f t="array" aca="1" ref="D371" ca="1">IF(Kickstarter!G371:G4484 = "failed",Kickstarter!N371:N4484,"false")</f>
        <v>#VALUE!</v>
      </c>
    </row>
    <row r="372" spans="1:4" x14ac:dyDescent="0.2">
      <c r="A372" t="s">
        <v>8401</v>
      </c>
      <c r="B372" s="14">
        <v>43</v>
      </c>
      <c r="C372" t="s">
        <v>8220</v>
      </c>
      <c r="D372" s="14" t="e" cm="1" vm="1">
        <f t="array" aca="1" ref="D372" ca="1">IF(Kickstarter!G372:G4485 = "failed",Kickstarter!N372:N4485,"false")</f>
        <v>#VALUE!</v>
      </c>
    </row>
    <row r="373" spans="1:4" x14ac:dyDescent="0.2">
      <c r="A373" t="s">
        <v>8401</v>
      </c>
      <c r="B373" s="14">
        <v>1062</v>
      </c>
      <c r="C373" t="s">
        <v>8220</v>
      </c>
      <c r="D373" s="14" t="e" cm="1" vm="1">
        <f t="array" aca="1" ref="D373" ca="1">IF(Kickstarter!G373:G4486 = "failed",Kickstarter!N373:N4486,"false")</f>
        <v>#VALUE!</v>
      </c>
    </row>
    <row r="374" spans="1:4" x14ac:dyDescent="0.2">
      <c r="A374" t="s">
        <v>8401</v>
      </c>
      <c r="B374" s="14">
        <v>9</v>
      </c>
      <c r="C374" t="s">
        <v>8220</v>
      </c>
      <c r="D374" s="14" t="e" cm="1" vm="1">
        <f t="array" aca="1" ref="D374" ca="1">IF(Kickstarter!G374:G4487 = "failed",Kickstarter!N374:N4487,"false")</f>
        <v>#VALUE!</v>
      </c>
    </row>
    <row r="375" spans="1:4" x14ac:dyDescent="0.2">
      <c r="A375" t="s">
        <v>8401</v>
      </c>
      <c r="B375" s="14">
        <v>89</v>
      </c>
      <c r="C375" t="s">
        <v>8220</v>
      </c>
      <c r="D375" s="14" t="e" cm="1" vm="1">
        <f t="array" aca="1" ref="D375" ca="1">IF(Kickstarter!G375:G4488 = "failed",Kickstarter!N375:N4488,"false")</f>
        <v>#VALUE!</v>
      </c>
    </row>
    <row r="376" spans="1:4" x14ac:dyDescent="0.2">
      <c r="A376" t="s">
        <v>8401</v>
      </c>
      <c r="B376" s="14">
        <v>174</v>
      </c>
      <c r="C376" t="s">
        <v>8220</v>
      </c>
      <c r="D376" s="14" t="e" cm="1" vm="1">
        <f t="array" aca="1" ref="D376" ca="1">IF(Kickstarter!G376:G4489 = "failed",Kickstarter!N376:N4489,"false")</f>
        <v>#VALUE!</v>
      </c>
    </row>
    <row r="377" spans="1:4" x14ac:dyDescent="0.2">
      <c r="A377" t="s">
        <v>8401</v>
      </c>
      <c r="B377" s="14">
        <v>14</v>
      </c>
      <c r="C377" t="s">
        <v>8220</v>
      </c>
      <c r="D377" s="14" t="e" cm="1" vm="1">
        <f t="array" aca="1" ref="D377" ca="1">IF(Kickstarter!G377:G4490 = "failed",Kickstarter!N377:N4490,"false")</f>
        <v>#VALUE!</v>
      </c>
    </row>
    <row r="378" spans="1:4" x14ac:dyDescent="0.2">
      <c r="A378" t="s">
        <v>8401</v>
      </c>
      <c r="B378" s="14">
        <v>48</v>
      </c>
      <c r="C378" t="s">
        <v>8220</v>
      </c>
      <c r="D378" s="14" t="e" cm="1" vm="1">
        <f t="array" aca="1" ref="D378" ca="1">IF(Kickstarter!G378:G4491 = "failed",Kickstarter!N378:N4491,"false")</f>
        <v>#VALUE!</v>
      </c>
    </row>
    <row r="379" spans="1:4" x14ac:dyDescent="0.2">
      <c r="A379" t="s">
        <v>8401</v>
      </c>
      <c r="B379" s="14">
        <v>133</v>
      </c>
      <c r="C379" t="s">
        <v>8220</v>
      </c>
      <c r="D379" s="14" t="e" cm="1" vm="1">
        <f t="array" aca="1" ref="D379" ca="1">IF(Kickstarter!G379:G4492 = "failed",Kickstarter!N379:N4492,"false")</f>
        <v>#VALUE!</v>
      </c>
    </row>
    <row r="380" spans="1:4" x14ac:dyDescent="0.2">
      <c r="A380" t="s">
        <v>8401</v>
      </c>
      <c r="B380" s="14">
        <v>83</v>
      </c>
      <c r="C380" t="s">
        <v>8220</v>
      </c>
      <c r="D380" s="14" t="e" cm="1" vm="1">
        <f t="array" aca="1" ref="D380" ca="1">IF(Kickstarter!G380:G4493 = "failed",Kickstarter!N380:N4493,"false")</f>
        <v>#VALUE!</v>
      </c>
    </row>
    <row r="381" spans="1:4" x14ac:dyDescent="0.2">
      <c r="A381" t="s">
        <v>8401</v>
      </c>
      <c r="B381" s="14">
        <v>149</v>
      </c>
      <c r="C381" t="s">
        <v>8220</v>
      </c>
      <c r="D381" s="14" t="e" cm="1" vm="1">
        <f t="array" aca="1" ref="D381" ca="1">IF(Kickstarter!G381:G4494 = "failed",Kickstarter!N381:N4494,"false")</f>
        <v>#VALUE!</v>
      </c>
    </row>
    <row r="382" spans="1:4" x14ac:dyDescent="0.2">
      <c r="A382" t="s">
        <v>8401</v>
      </c>
      <c r="B382" s="14">
        <v>49</v>
      </c>
      <c r="C382" t="s">
        <v>8220</v>
      </c>
      <c r="D382" s="14" t="e" cm="1" vm="1">
        <f t="array" aca="1" ref="D382" ca="1">IF(Kickstarter!G382:G4495 = "failed",Kickstarter!N382:N4495,"false")</f>
        <v>#VALUE!</v>
      </c>
    </row>
    <row r="383" spans="1:4" x14ac:dyDescent="0.2">
      <c r="A383" t="s">
        <v>8401</v>
      </c>
      <c r="B383" s="14">
        <v>251</v>
      </c>
      <c r="C383" t="s">
        <v>8220</v>
      </c>
      <c r="D383" s="14" t="e" cm="1" vm="1">
        <f t="array" aca="1" ref="D383" ca="1">IF(Kickstarter!G383:G4496 = "failed",Kickstarter!N383:N4496,"false")</f>
        <v>#VALUE!</v>
      </c>
    </row>
    <row r="384" spans="1:4" x14ac:dyDescent="0.2">
      <c r="A384" t="s">
        <v>8401</v>
      </c>
      <c r="B384" s="14">
        <v>22</v>
      </c>
      <c r="C384" t="s">
        <v>8220</v>
      </c>
      <c r="D384" s="14" t="e" cm="1" vm="1">
        <f t="array" aca="1" ref="D384" ca="1">IF(Kickstarter!G384:G4497 = "failed",Kickstarter!N384:N4497,"false")</f>
        <v>#VALUE!</v>
      </c>
    </row>
    <row r="385" spans="1:4" x14ac:dyDescent="0.2">
      <c r="A385" t="s">
        <v>8401</v>
      </c>
      <c r="B385" s="14">
        <v>48</v>
      </c>
      <c r="C385" t="s">
        <v>8220</v>
      </c>
      <c r="D385" s="14" t="e" cm="1" vm="1">
        <f t="array" aca="1" ref="D385" ca="1">IF(Kickstarter!G385:G4498 = "failed",Kickstarter!N385:N4498,"false")</f>
        <v>#VALUE!</v>
      </c>
    </row>
    <row r="386" spans="1:4" x14ac:dyDescent="0.2">
      <c r="A386" t="s">
        <v>8401</v>
      </c>
      <c r="B386" s="14">
        <v>383</v>
      </c>
      <c r="C386" t="s">
        <v>8220</v>
      </c>
      <c r="D386" s="14" t="e" cm="1" vm="1">
        <f t="array" aca="1" ref="D386" ca="1">IF(Kickstarter!G386:G4499 = "failed",Kickstarter!N386:N4499,"false")</f>
        <v>#VALUE!</v>
      </c>
    </row>
    <row r="387" spans="1:4" x14ac:dyDescent="0.2">
      <c r="A387" t="s">
        <v>8401</v>
      </c>
      <c r="B387" s="14">
        <v>237</v>
      </c>
      <c r="C387" t="s">
        <v>8220</v>
      </c>
      <c r="D387" s="14" t="e" cm="1" vm="1">
        <f t="array" aca="1" ref="D387" ca="1">IF(Kickstarter!G387:G4500 = "failed",Kickstarter!N387:N4500,"false")</f>
        <v>#VALUE!</v>
      </c>
    </row>
    <row r="388" spans="1:4" x14ac:dyDescent="0.2">
      <c r="A388" t="s">
        <v>8401</v>
      </c>
      <c r="B388" s="14">
        <v>13</v>
      </c>
      <c r="C388" t="s">
        <v>8220</v>
      </c>
      <c r="D388" s="14" t="e" cm="1" vm="1">
        <f t="array" aca="1" ref="D388" ca="1">IF(Kickstarter!G388:G4501 = "failed",Kickstarter!N388:N4501,"false")</f>
        <v>#VALUE!</v>
      </c>
    </row>
    <row r="389" spans="1:4" x14ac:dyDescent="0.2">
      <c r="A389" t="s">
        <v>8401</v>
      </c>
      <c r="B389" s="14">
        <v>562</v>
      </c>
      <c r="C389" t="s">
        <v>8220</v>
      </c>
      <c r="D389" s="14" t="e" cm="1" vm="1">
        <f t="array" aca="1" ref="D389" ca="1">IF(Kickstarter!G389:G4502 = "failed",Kickstarter!N389:N4502,"false")</f>
        <v>#VALUE!</v>
      </c>
    </row>
    <row r="390" spans="1:4" x14ac:dyDescent="0.2">
      <c r="A390" t="s">
        <v>8401</v>
      </c>
      <c r="B390" s="14">
        <v>71</v>
      </c>
      <c r="C390" t="s">
        <v>8220</v>
      </c>
      <c r="D390" s="14" t="e" cm="1" vm="1">
        <f t="array" aca="1" ref="D390" ca="1">IF(Kickstarter!G390:G4503 = "failed",Kickstarter!N390:N4503,"false")</f>
        <v>#VALUE!</v>
      </c>
    </row>
    <row r="391" spans="1:4" x14ac:dyDescent="0.2">
      <c r="A391" t="s">
        <v>8401</v>
      </c>
      <c r="B391" s="14">
        <v>1510</v>
      </c>
      <c r="C391" t="s">
        <v>8220</v>
      </c>
      <c r="D391" s="14" t="e" cm="1" vm="1">
        <f t="array" aca="1" ref="D391" ca="1">IF(Kickstarter!G391:G4504 = "failed",Kickstarter!N391:N4504,"false")</f>
        <v>#VALUE!</v>
      </c>
    </row>
    <row r="392" spans="1:4" x14ac:dyDescent="0.2">
      <c r="A392" t="s">
        <v>8401</v>
      </c>
      <c r="B392" s="14">
        <v>14</v>
      </c>
      <c r="C392" t="s">
        <v>8220</v>
      </c>
      <c r="D392" s="14" t="e" cm="1" vm="1">
        <f t="array" aca="1" ref="D392" ca="1">IF(Kickstarter!G392:G4505 = "failed",Kickstarter!N392:N4505,"false")</f>
        <v>#VALUE!</v>
      </c>
    </row>
    <row r="393" spans="1:4" x14ac:dyDescent="0.2">
      <c r="A393" t="s">
        <v>8401</v>
      </c>
      <c r="B393" s="14">
        <v>193</v>
      </c>
      <c r="C393" t="s">
        <v>8220</v>
      </c>
      <c r="D393" s="14" t="e" cm="1" vm="1">
        <f t="array" aca="1" ref="D393" ca="1">IF(Kickstarter!G393:G4506 = "failed",Kickstarter!N393:N4506,"false")</f>
        <v>#VALUE!</v>
      </c>
    </row>
    <row r="394" spans="1:4" x14ac:dyDescent="0.2">
      <c r="A394" t="s">
        <v>8401</v>
      </c>
      <c r="B394" s="14">
        <v>206</v>
      </c>
      <c r="C394" t="s">
        <v>8220</v>
      </c>
      <c r="D394" s="14" t="e" cm="1" vm="1">
        <f t="array" aca="1" ref="D394" ca="1">IF(Kickstarter!G394:G4507 = "failed",Kickstarter!N394:N4507,"false")</f>
        <v>#VALUE!</v>
      </c>
    </row>
    <row r="395" spans="1:4" x14ac:dyDescent="0.2">
      <c r="A395" t="s">
        <v>8401</v>
      </c>
      <c r="B395" s="14">
        <v>351</v>
      </c>
      <c r="C395" t="s">
        <v>8220</v>
      </c>
      <c r="D395" s="14" t="e" cm="1" vm="1">
        <f t="array" aca="1" ref="D395" ca="1">IF(Kickstarter!G395:G4508 = "failed",Kickstarter!N395:N4508,"false")</f>
        <v>#VALUE!</v>
      </c>
    </row>
    <row r="396" spans="1:4" x14ac:dyDescent="0.2">
      <c r="A396" t="s">
        <v>8401</v>
      </c>
      <c r="B396" s="14">
        <v>50</v>
      </c>
      <c r="C396" t="s">
        <v>8220</v>
      </c>
      <c r="D396" s="14" t="e" cm="1" vm="1">
        <f t="array" aca="1" ref="D396" ca="1">IF(Kickstarter!G396:G4509 = "failed",Kickstarter!N396:N4509,"false")</f>
        <v>#VALUE!</v>
      </c>
    </row>
    <row r="397" spans="1:4" x14ac:dyDescent="0.2">
      <c r="A397" t="s">
        <v>8401</v>
      </c>
      <c r="B397" s="14">
        <v>184</v>
      </c>
      <c r="C397" t="s">
        <v>8220</v>
      </c>
      <c r="D397" s="14" t="e" cm="1" vm="1">
        <f t="array" aca="1" ref="D397" ca="1">IF(Kickstarter!G397:G4510 = "failed",Kickstarter!N397:N4510,"false")</f>
        <v>#VALUE!</v>
      </c>
    </row>
    <row r="398" spans="1:4" x14ac:dyDescent="0.2">
      <c r="A398" t="s">
        <v>8401</v>
      </c>
      <c r="B398" s="14">
        <v>196</v>
      </c>
      <c r="C398" t="s">
        <v>8220</v>
      </c>
      <c r="D398" s="14" t="e" cm="1" vm="1">
        <f t="array" aca="1" ref="D398" ca="1">IF(Kickstarter!G398:G4511 = "failed",Kickstarter!N398:N4511,"false")</f>
        <v>#VALUE!</v>
      </c>
    </row>
    <row r="399" spans="1:4" x14ac:dyDescent="0.2">
      <c r="A399" t="s">
        <v>8401</v>
      </c>
      <c r="B399" s="14">
        <v>229</v>
      </c>
      <c r="C399" t="s">
        <v>8220</v>
      </c>
      <c r="D399" s="14" t="e" cm="1" vm="1">
        <f t="array" aca="1" ref="D399" ca="1">IF(Kickstarter!G399:G4512 = "failed",Kickstarter!N399:N4512,"false")</f>
        <v>#VALUE!</v>
      </c>
    </row>
    <row r="400" spans="1:4" x14ac:dyDescent="0.2">
      <c r="A400" t="s">
        <v>8401</v>
      </c>
      <c r="B400" s="14">
        <v>67</v>
      </c>
      <c r="C400" t="s">
        <v>8220</v>
      </c>
      <c r="D400" s="14" t="e" cm="1" vm="1">
        <f t="array" aca="1" ref="D400" ca="1">IF(Kickstarter!G400:G4513 = "failed",Kickstarter!N400:N4513,"false")</f>
        <v>#VALUE!</v>
      </c>
    </row>
    <row r="401" spans="1:4" x14ac:dyDescent="0.2">
      <c r="A401" t="s">
        <v>8401</v>
      </c>
      <c r="B401" s="14">
        <v>95</v>
      </c>
      <c r="C401" t="s">
        <v>8220</v>
      </c>
      <c r="D401" s="14" t="e" cm="1" vm="1">
        <f t="array" aca="1" ref="D401" ca="1">IF(Kickstarter!G401:G4514 = "failed",Kickstarter!N401:N4514,"false")</f>
        <v>#VALUE!</v>
      </c>
    </row>
    <row r="402" spans="1:4" x14ac:dyDescent="0.2">
      <c r="A402" t="s">
        <v>8401</v>
      </c>
      <c r="B402" s="14">
        <v>62</v>
      </c>
      <c r="C402" t="s">
        <v>8220</v>
      </c>
      <c r="D402" s="14" t="e" cm="1" vm="1">
        <f t="array" aca="1" ref="D402" ca="1">IF(Kickstarter!G402:G4515 = "failed",Kickstarter!N402:N4515,"false")</f>
        <v>#VALUE!</v>
      </c>
    </row>
    <row r="403" spans="1:4" x14ac:dyDescent="0.2">
      <c r="A403" t="s">
        <v>8401</v>
      </c>
      <c r="B403" s="14">
        <v>73</v>
      </c>
      <c r="C403" t="s">
        <v>8220</v>
      </c>
      <c r="D403" s="14" t="e" cm="1" vm="1">
        <f t="array" aca="1" ref="D403" ca="1">IF(Kickstarter!G403:G4516 = "failed",Kickstarter!N403:N4516,"false")</f>
        <v>#VALUE!</v>
      </c>
    </row>
    <row r="404" spans="1:4" x14ac:dyDescent="0.2">
      <c r="A404" t="s">
        <v>8401</v>
      </c>
      <c r="B404" s="14">
        <v>43</v>
      </c>
      <c r="C404" t="s">
        <v>8220</v>
      </c>
      <c r="D404" s="14" t="e" cm="1" vm="1">
        <f t="array" aca="1" ref="D404" ca="1">IF(Kickstarter!G404:G4517 = "failed",Kickstarter!N404:N4517,"false")</f>
        <v>#VALUE!</v>
      </c>
    </row>
    <row r="405" spans="1:4" x14ac:dyDescent="0.2">
      <c r="A405" t="s">
        <v>8401</v>
      </c>
      <c r="B405" s="14">
        <v>70</v>
      </c>
      <c r="C405" t="s">
        <v>8220</v>
      </c>
      <c r="D405" s="14" t="e" cm="1" vm="1">
        <f t="array" aca="1" ref="D405" ca="1">IF(Kickstarter!G405:G4518 = "failed",Kickstarter!N405:N4518,"false")</f>
        <v>#VALUE!</v>
      </c>
    </row>
    <row r="406" spans="1:4" x14ac:dyDescent="0.2">
      <c r="A406" t="s">
        <v>8401</v>
      </c>
      <c r="B406" s="14">
        <v>271</v>
      </c>
      <c r="C406" t="s">
        <v>8220</v>
      </c>
      <c r="D406" s="14" t="e" cm="1" vm="1">
        <f t="array" aca="1" ref="D406" ca="1">IF(Kickstarter!G406:G4519 = "failed",Kickstarter!N406:N4519,"false")</f>
        <v>#VALUE!</v>
      </c>
    </row>
    <row r="407" spans="1:4" x14ac:dyDescent="0.2">
      <c r="A407" t="s">
        <v>8401</v>
      </c>
      <c r="B407" s="14">
        <v>55</v>
      </c>
      <c r="C407" t="s">
        <v>8220</v>
      </c>
      <c r="D407" s="14" t="e" cm="1" vm="1">
        <f t="array" aca="1" ref="D407" ca="1">IF(Kickstarter!G407:G4520 = "failed",Kickstarter!N407:N4520,"false")</f>
        <v>#VALUE!</v>
      </c>
    </row>
    <row r="408" spans="1:4" x14ac:dyDescent="0.2">
      <c r="A408" t="s">
        <v>8401</v>
      </c>
      <c r="B408" s="14">
        <v>35</v>
      </c>
      <c r="C408" t="s">
        <v>8220</v>
      </c>
      <c r="D408" s="14" t="e" cm="1" vm="1">
        <f t="array" aca="1" ref="D408" ca="1">IF(Kickstarter!G408:G4521 = "failed",Kickstarter!N408:N4521,"false")</f>
        <v>#VALUE!</v>
      </c>
    </row>
    <row r="409" spans="1:4" x14ac:dyDescent="0.2">
      <c r="A409" t="s">
        <v>8401</v>
      </c>
      <c r="B409" s="14">
        <v>22</v>
      </c>
      <c r="C409" t="s">
        <v>8220</v>
      </c>
      <c r="D409" s="14" t="e" cm="1" vm="1">
        <f t="array" aca="1" ref="D409" ca="1">IF(Kickstarter!G409:G4522 = "failed",Kickstarter!N409:N4522,"false")</f>
        <v>#VALUE!</v>
      </c>
    </row>
    <row r="410" spans="1:4" x14ac:dyDescent="0.2">
      <c r="A410" t="s">
        <v>8401</v>
      </c>
      <c r="B410" s="14">
        <v>38</v>
      </c>
      <c r="C410" t="s">
        <v>8220</v>
      </c>
      <c r="D410" s="14" t="e" cm="1" vm="1">
        <f t="array" aca="1" ref="D410" ca="1">IF(Kickstarter!G410:G4523 = "failed",Kickstarter!N410:N4523,"false")</f>
        <v>#VALUE!</v>
      </c>
    </row>
    <row r="411" spans="1:4" x14ac:dyDescent="0.2">
      <c r="A411" t="s">
        <v>8401</v>
      </c>
      <c r="B411" s="14">
        <v>15</v>
      </c>
      <c r="C411" t="s">
        <v>8220</v>
      </c>
      <c r="D411" s="14" t="e" cm="1" vm="1">
        <f t="array" aca="1" ref="D411" ca="1">IF(Kickstarter!G411:G4524 = "failed",Kickstarter!N411:N4524,"false")</f>
        <v>#VALUE!</v>
      </c>
    </row>
    <row r="412" spans="1:4" x14ac:dyDescent="0.2">
      <c r="A412" t="s">
        <v>8401</v>
      </c>
      <c r="B412" s="14">
        <v>7</v>
      </c>
      <c r="C412" t="s">
        <v>8220</v>
      </c>
      <c r="D412" s="14" t="e" cm="1" vm="1">
        <f t="array" aca="1" ref="D412" ca="1">IF(Kickstarter!G412:G4525 = "failed",Kickstarter!N412:N4525,"false")</f>
        <v>#VALUE!</v>
      </c>
    </row>
    <row r="413" spans="1:4" x14ac:dyDescent="0.2">
      <c r="A413" t="s">
        <v>8401</v>
      </c>
      <c r="B413" s="14">
        <v>241</v>
      </c>
      <c r="C413" t="s">
        <v>8220</v>
      </c>
      <c r="D413" s="14" t="e" cm="1" vm="1">
        <f t="array" aca="1" ref="D413" ca="1">IF(Kickstarter!G413:G4526 = "failed",Kickstarter!N413:N4526,"false")</f>
        <v>#VALUE!</v>
      </c>
    </row>
    <row r="414" spans="1:4" x14ac:dyDescent="0.2">
      <c r="A414" t="s">
        <v>8401</v>
      </c>
      <c r="B414" s="14">
        <v>55</v>
      </c>
      <c r="C414" t="s">
        <v>8220</v>
      </c>
      <c r="D414" s="14" t="e" cm="1" vm="1">
        <f t="array" aca="1" ref="D414" ca="1">IF(Kickstarter!G414:G4527 = "failed",Kickstarter!N414:N4527,"false")</f>
        <v>#VALUE!</v>
      </c>
    </row>
    <row r="415" spans="1:4" x14ac:dyDescent="0.2">
      <c r="A415" t="s">
        <v>8401</v>
      </c>
      <c r="B415" s="14">
        <v>171</v>
      </c>
      <c r="C415" t="s">
        <v>8220</v>
      </c>
      <c r="D415" s="14" t="e" cm="1" vm="1">
        <f t="array" aca="1" ref="D415" ca="1">IF(Kickstarter!G415:G4528 = "failed",Kickstarter!N415:N4528,"false")</f>
        <v>#VALUE!</v>
      </c>
    </row>
    <row r="416" spans="1:4" x14ac:dyDescent="0.2">
      <c r="A416" t="s">
        <v>8401</v>
      </c>
      <c r="B416" s="14">
        <v>208</v>
      </c>
      <c r="C416" t="s">
        <v>8220</v>
      </c>
      <c r="D416" s="14" t="e" cm="1" vm="1">
        <f t="array" aca="1" ref="D416" ca="1">IF(Kickstarter!G416:G4529 = "failed",Kickstarter!N416:N4529,"false")</f>
        <v>#VALUE!</v>
      </c>
    </row>
    <row r="417" spans="1:4" x14ac:dyDescent="0.2">
      <c r="A417" t="s">
        <v>8401</v>
      </c>
      <c r="B417" s="14">
        <v>21</v>
      </c>
      <c r="C417" t="s">
        <v>8220</v>
      </c>
      <c r="D417" s="14" t="e" cm="1" vm="1">
        <f t="array" aca="1" ref="D417" ca="1">IF(Kickstarter!G417:G4530 = "failed",Kickstarter!N417:N4530,"false")</f>
        <v>#VALUE!</v>
      </c>
    </row>
    <row r="418" spans="1:4" x14ac:dyDescent="0.2">
      <c r="A418" t="s">
        <v>8401</v>
      </c>
      <c r="B418" s="14">
        <v>25</v>
      </c>
      <c r="C418" t="s">
        <v>8220</v>
      </c>
      <c r="D418" s="14" t="e" cm="1" vm="1">
        <f t="array" aca="1" ref="D418" ca="1">IF(Kickstarter!G418:G4531 = "failed",Kickstarter!N418:N4531,"false")</f>
        <v>#VALUE!</v>
      </c>
    </row>
    <row r="419" spans="1:4" x14ac:dyDescent="0.2">
      <c r="A419" t="s">
        <v>8401</v>
      </c>
      <c r="B419" s="14">
        <v>52</v>
      </c>
      <c r="C419" t="s">
        <v>8220</v>
      </c>
      <c r="D419" s="14" t="e" cm="1" vm="1">
        <f t="array" aca="1" ref="D419" ca="1">IF(Kickstarter!G419:G4532 = "failed",Kickstarter!N419:N4532,"false")</f>
        <v>#VALUE!</v>
      </c>
    </row>
    <row r="420" spans="1:4" x14ac:dyDescent="0.2">
      <c r="A420" t="s">
        <v>8401</v>
      </c>
      <c r="B420" s="14">
        <v>104</v>
      </c>
      <c r="C420" t="s">
        <v>8220</v>
      </c>
      <c r="D420" s="14" t="e" cm="1" vm="1">
        <f t="array" aca="1" ref="D420" ca="1">IF(Kickstarter!G420:G4533 = "failed",Kickstarter!N420:N4533,"false")</f>
        <v>#VALUE!</v>
      </c>
    </row>
    <row r="421" spans="1:4" x14ac:dyDescent="0.2">
      <c r="A421" t="s">
        <v>8401</v>
      </c>
      <c r="B421" s="14">
        <v>73</v>
      </c>
      <c r="C421" t="s">
        <v>8220</v>
      </c>
      <c r="D421" s="14" t="e" cm="1" vm="1">
        <f t="array" aca="1" ref="D421" ca="1">IF(Kickstarter!G421:G4534 = "failed",Kickstarter!N421:N4534,"false")</f>
        <v>#VALUE!</v>
      </c>
    </row>
    <row r="422" spans="1:4" hidden="1" x14ac:dyDescent="0.2">
      <c r="A422" t="s">
        <v>8401</v>
      </c>
      <c r="B422" s="14" t="str">
        <v>false</v>
      </c>
      <c r="C422" t="s">
        <v>8220</v>
      </c>
    </row>
    <row r="423" spans="1:4" hidden="1" x14ac:dyDescent="0.2">
      <c r="A423" t="s">
        <v>8401</v>
      </c>
      <c r="B423" s="14" t="str">
        <v>false</v>
      </c>
      <c r="C423" t="s">
        <v>8220</v>
      </c>
    </row>
    <row r="424" spans="1:4" hidden="1" x14ac:dyDescent="0.2">
      <c r="A424" t="s">
        <v>8401</v>
      </c>
      <c r="B424" s="14" t="str">
        <v>false</v>
      </c>
      <c r="C424" t="s">
        <v>8220</v>
      </c>
    </row>
    <row r="425" spans="1:4" hidden="1" x14ac:dyDescent="0.2">
      <c r="A425" t="s">
        <v>8401</v>
      </c>
      <c r="B425" s="14" t="str">
        <v>false</v>
      </c>
      <c r="C425" t="s">
        <v>8220</v>
      </c>
    </row>
    <row r="426" spans="1:4" hidden="1" x14ac:dyDescent="0.2">
      <c r="A426" t="s">
        <v>8401</v>
      </c>
      <c r="B426" s="14" t="str">
        <v>false</v>
      </c>
      <c r="C426" t="s">
        <v>8220</v>
      </c>
    </row>
    <row r="427" spans="1:4" hidden="1" x14ac:dyDescent="0.2">
      <c r="A427" t="s">
        <v>8401</v>
      </c>
      <c r="B427" s="14" t="str">
        <v>false</v>
      </c>
      <c r="C427" t="s">
        <v>8220</v>
      </c>
    </row>
    <row r="428" spans="1:4" hidden="1" x14ac:dyDescent="0.2">
      <c r="A428" t="s">
        <v>8401</v>
      </c>
      <c r="B428" s="14" t="str">
        <v>false</v>
      </c>
      <c r="C428" t="s">
        <v>8220</v>
      </c>
    </row>
    <row r="429" spans="1:4" hidden="1" x14ac:dyDescent="0.2">
      <c r="A429" t="s">
        <v>8401</v>
      </c>
      <c r="B429" s="14" t="str">
        <v>false</v>
      </c>
      <c r="C429" t="s">
        <v>8220</v>
      </c>
    </row>
    <row r="430" spans="1:4" hidden="1" x14ac:dyDescent="0.2">
      <c r="A430" t="s">
        <v>8401</v>
      </c>
      <c r="B430" s="14" t="str">
        <v>false</v>
      </c>
      <c r="C430" t="s">
        <v>8220</v>
      </c>
    </row>
    <row r="431" spans="1:4" hidden="1" x14ac:dyDescent="0.2">
      <c r="A431" t="s">
        <v>8401</v>
      </c>
      <c r="B431" s="14" t="str">
        <v>false</v>
      </c>
      <c r="C431" t="s">
        <v>8220</v>
      </c>
    </row>
    <row r="432" spans="1:4" hidden="1" x14ac:dyDescent="0.2">
      <c r="A432" t="s">
        <v>8401</v>
      </c>
      <c r="B432" s="14" t="str">
        <v>false</v>
      </c>
      <c r="C432" t="s">
        <v>8220</v>
      </c>
    </row>
    <row r="433" spans="1:3" hidden="1" x14ac:dyDescent="0.2">
      <c r="A433" t="s">
        <v>8401</v>
      </c>
      <c r="B433" s="14" t="str">
        <v>false</v>
      </c>
      <c r="C433" t="s">
        <v>8220</v>
      </c>
    </row>
    <row r="434" spans="1:3" hidden="1" x14ac:dyDescent="0.2">
      <c r="A434" t="s">
        <v>8401</v>
      </c>
      <c r="B434" s="14" t="str">
        <v>false</v>
      </c>
      <c r="C434" t="s">
        <v>8220</v>
      </c>
    </row>
    <row r="435" spans="1:3" hidden="1" x14ac:dyDescent="0.2">
      <c r="A435" t="s">
        <v>8401</v>
      </c>
      <c r="B435" s="14" t="str">
        <v>false</v>
      </c>
      <c r="C435" t="s">
        <v>8220</v>
      </c>
    </row>
    <row r="436" spans="1:3" hidden="1" x14ac:dyDescent="0.2">
      <c r="A436" t="s">
        <v>8401</v>
      </c>
      <c r="B436" s="14" t="str">
        <v>false</v>
      </c>
      <c r="C436" t="s">
        <v>8220</v>
      </c>
    </row>
    <row r="437" spans="1:3" hidden="1" x14ac:dyDescent="0.2">
      <c r="A437" t="s">
        <v>8401</v>
      </c>
      <c r="B437" s="14" t="str">
        <v>false</v>
      </c>
      <c r="C437" t="s">
        <v>8220</v>
      </c>
    </row>
    <row r="438" spans="1:3" hidden="1" x14ac:dyDescent="0.2">
      <c r="A438" t="s">
        <v>8401</v>
      </c>
      <c r="B438" s="14" t="str">
        <v>false</v>
      </c>
      <c r="C438" t="s">
        <v>8220</v>
      </c>
    </row>
    <row r="439" spans="1:3" hidden="1" x14ac:dyDescent="0.2">
      <c r="A439" t="s">
        <v>8401</v>
      </c>
      <c r="B439" s="14" t="str">
        <v>false</v>
      </c>
      <c r="C439" t="s">
        <v>8220</v>
      </c>
    </row>
    <row r="440" spans="1:3" hidden="1" x14ac:dyDescent="0.2">
      <c r="A440" t="s">
        <v>8401</v>
      </c>
      <c r="B440" s="14" t="str">
        <v>false</v>
      </c>
      <c r="C440" t="s">
        <v>8220</v>
      </c>
    </row>
    <row r="441" spans="1:3" hidden="1" x14ac:dyDescent="0.2">
      <c r="A441" t="s">
        <v>8401</v>
      </c>
      <c r="B441" s="14" t="str">
        <v>false</v>
      </c>
      <c r="C441" t="s">
        <v>8220</v>
      </c>
    </row>
    <row r="442" spans="1:3" hidden="1" x14ac:dyDescent="0.2">
      <c r="A442" t="s">
        <v>8401</v>
      </c>
      <c r="B442" s="14" t="str">
        <v>false</v>
      </c>
      <c r="C442" t="s">
        <v>8220</v>
      </c>
    </row>
    <row r="443" spans="1:3" hidden="1" x14ac:dyDescent="0.2">
      <c r="A443" t="s">
        <v>8401</v>
      </c>
      <c r="B443" s="14" t="str">
        <v>false</v>
      </c>
      <c r="C443" t="s">
        <v>8220</v>
      </c>
    </row>
    <row r="444" spans="1:3" hidden="1" x14ac:dyDescent="0.2">
      <c r="A444" t="s">
        <v>8401</v>
      </c>
      <c r="B444" s="14" t="str">
        <v>false</v>
      </c>
      <c r="C444" t="s">
        <v>8220</v>
      </c>
    </row>
    <row r="445" spans="1:3" hidden="1" x14ac:dyDescent="0.2">
      <c r="A445" t="s">
        <v>8401</v>
      </c>
      <c r="B445" s="14" t="str">
        <v>false</v>
      </c>
      <c r="C445" t="s">
        <v>8220</v>
      </c>
    </row>
    <row r="446" spans="1:3" hidden="1" x14ac:dyDescent="0.2">
      <c r="A446" t="s">
        <v>8401</v>
      </c>
      <c r="B446" s="14" t="str">
        <v>false</v>
      </c>
      <c r="C446" t="s">
        <v>8220</v>
      </c>
    </row>
    <row r="447" spans="1:3" hidden="1" x14ac:dyDescent="0.2">
      <c r="A447" t="s">
        <v>8401</v>
      </c>
      <c r="B447" s="14" t="str">
        <v>false</v>
      </c>
      <c r="C447" t="s">
        <v>8220</v>
      </c>
    </row>
    <row r="448" spans="1:3" hidden="1" x14ac:dyDescent="0.2">
      <c r="A448" t="s">
        <v>8401</v>
      </c>
      <c r="B448" s="14" t="str">
        <v>false</v>
      </c>
      <c r="C448" t="s">
        <v>8220</v>
      </c>
    </row>
    <row r="449" spans="1:3" hidden="1" x14ac:dyDescent="0.2">
      <c r="A449" t="s">
        <v>8401</v>
      </c>
      <c r="B449" s="14" t="str">
        <v>false</v>
      </c>
      <c r="C449" t="s">
        <v>8220</v>
      </c>
    </row>
    <row r="450" spans="1:3" hidden="1" x14ac:dyDescent="0.2">
      <c r="A450" t="s">
        <v>8401</v>
      </c>
      <c r="B450" s="14" t="str">
        <v>false</v>
      </c>
      <c r="C450" t="s">
        <v>8220</v>
      </c>
    </row>
    <row r="451" spans="1:3" hidden="1" x14ac:dyDescent="0.2">
      <c r="A451" t="s">
        <v>8401</v>
      </c>
      <c r="B451" s="14" t="str">
        <v>false</v>
      </c>
      <c r="C451" t="s">
        <v>8220</v>
      </c>
    </row>
    <row r="452" spans="1:3" hidden="1" x14ac:dyDescent="0.2">
      <c r="A452" t="s">
        <v>8401</v>
      </c>
      <c r="B452" s="14" t="str">
        <v>false</v>
      </c>
      <c r="C452" t="s">
        <v>8220</v>
      </c>
    </row>
    <row r="453" spans="1:3" hidden="1" x14ac:dyDescent="0.2">
      <c r="A453" t="s">
        <v>8401</v>
      </c>
      <c r="B453" s="14" t="str">
        <v>false</v>
      </c>
      <c r="C453" t="s">
        <v>8220</v>
      </c>
    </row>
    <row r="454" spans="1:3" hidden="1" x14ac:dyDescent="0.2">
      <c r="A454" t="s">
        <v>8401</v>
      </c>
      <c r="B454" s="14" t="str">
        <v>false</v>
      </c>
      <c r="C454" t="s">
        <v>8220</v>
      </c>
    </row>
    <row r="455" spans="1:3" hidden="1" x14ac:dyDescent="0.2">
      <c r="A455" t="s">
        <v>8401</v>
      </c>
      <c r="B455" s="14" t="str">
        <v>false</v>
      </c>
      <c r="C455" t="s">
        <v>8220</v>
      </c>
    </row>
    <row r="456" spans="1:3" hidden="1" x14ac:dyDescent="0.2">
      <c r="A456" t="s">
        <v>8401</v>
      </c>
      <c r="B456" s="14" t="str">
        <v>false</v>
      </c>
      <c r="C456" t="s">
        <v>8220</v>
      </c>
    </row>
    <row r="457" spans="1:3" hidden="1" x14ac:dyDescent="0.2">
      <c r="A457" t="s">
        <v>8401</v>
      </c>
      <c r="B457" s="14" t="str">
        <v>false</v>
      </c>
      <c r="C457" t="s">
        <v>8220</v>
      </c>
    </row>
    <row r="458" spans="1:3" hidden="1" x14ac:dyDescent="0.2">
      <c r="A458" t="s">
        <v>8401</v>
      </c>
      <c r="B458" s="14" t="str">
        <v>false</v>
      </c>
      <c r="C458" t="s">
        <v>8220</v>
      </c>
    </row>
    <row r="459" spans="1:3" hidden="1" x14ac:dyDescent="0.2">
      <c r="A459" t="s">
        <v>8401</v>
      </c>
      <c r="B459" s="14" t="str">
        <v>false</v>
      </c>
      <c r="C459" t="s">
        <v>8220</v>
      </c>
    </row>
    <row r="460" spans="1:3" hidden="1" x14ac:dyDescent="0.2">
      <c r="A460" t="s">
        <v>8401</v>
      </c>
      <c r="B460" s="14" t="str">
        <v>false</v>
      </c>
      <c r="C460" t="s">
        <v>8220</v>
      </c>
    </row>
    <row r="461" spans="1:3" hidden="1" x14ac:dyDescent="0.2">
      <c r="A461" t="s">
        <v>8401</v>
      </c>
      <c r="B461" s="14" t="str">
        <v>false</v>
      </c>
      <c r="C461" t="s">
        <v>8220</v>
      </c>
    </row>
    <row r="462" spans="1:3" hidden="1" x14ac:dyDescent="0.2">
      <c r="A462" t="s">
        <v>8401</v>
      </c>
      <c r="B462" s="14" t="str">
        <v>false</v>
      </c>
      <c r="C462" t="s">
        <v>8220</v>
      </c>
    </row>
    <row r="463" spans="1:3" hidden="1" x14ac:dyDescent="0.2">
      <c r="A463" t="s">
        <v>8401</v>
      </c>
      <c r="B463" s="14" t="str">
        <v>false</v>
      </c>
      <c r="C463" t="s">
        <v>8220</v>
      </c>
    </row>
    <row r="464" spans="1:3" hidden="1" x14ac:dyDescent="0.2">
      <c r="A464" t="s">
        <v>8401</v>
      </c>
      <c r="B464" s="14" t="str">
        <v>false</v>
      </c>
      <c r="C464" t="s">
        <v>8220</v>
      </c>
    </row>
    <row r="465" spans="1:3" hidden="1" x14ac:dyDescent="0.2">
      <c r="A465" t="s">
        <v>8401</v>
      </c>
      <c r="B465" s="14" t="str">
        <v>false</v>
      </c>
      <c r="C465" t="s">
        <v>8220</v>
      </c>
    </row>
    <row r="466" spans="1:3" hidden="1" x14ac:dyDescent="0.2">
      <c r="A466" t="s">
        <v>8401</v>
      </c>
      <c r="B466" s="14" t="str">
        <v>false</v>
      </c>
      <c r="C466" t="s">
        <v>8220</v>
      </c>
    </row>
    <row r="467" spans="1:3" hidden="1" x14ac:dyDescent="0.2">
      <c r="A467" t="s">
        <v>8401</v>
      </c>
      <c r="B467" s="14" t="str">
        <v>false</v>
      </c>
      <c r="C467" t="s">
        <v>8220</v>
      </c>
    </row>
    <row r="468" spans="1:3" hidden="1" x14ac:dyDescent="0.2">
      <c r="A468" t="s">
        <v>8401</v>
      </c>
      <c r="B468" s="14" t="str">
        <v>false</v>
      </c>
      <c r="C468" t="s">
        <v>8220</v>
      </c>
    </row>
    <row r="469" spans="1:3" hidden="1" x14ac:dyDescent="0.2">
      <c r="A469" t="s">
        <v>8401</v>
      </c>
      <c r="B469" s="14" t="str">
        <v>false</v>
      </c>
      <c r="C469" t="s">
        <v>8220</v>
      </c>
    </row>
    <row r="470" spans="1:3" hidden="1" x14ac:dyDescent="0.2">
      <c r="A470" t="s">
        <v>8401</v>
      </c>
      <c r="B470" s="14" t="str">
        <v>false</v>
      </c>
      <c r="C470" t="s">
        <v>8220</v>
      </c>
    </row>
    <row r="471" spans="1:3" hidden="1" x14ac:dyDescent="0.2">
      <c r="A471" t="s">
        <v>8401</v>
      </c>
      <c r="B471" s="14" t="str">
        <v>false</v>
      </c>
      <c r="C471" t="s">
        <v>8220</v>
      </c>
    </row>
    <row r="472" spans="1:3" hidden="1" x14ac:dyDescent="0.2">
      <c r="A472" t="s">
        <v>8401</v>
      </c>
      <c r="B472" s="14" t="str">
        <v>false</v>
      </c>
      <c r="C472" t="s">
        <v>8220</v>
      </c>
    </row>
    <row r="473" spans="1:3" hidden="1" x14ac:dyDescent="0.2">
      <c r="A473" t="s">
        <v>8401</v>
      </c>
      <c r="B473" s="14" t="str">
        <v>false</v>
      </c>
      <c r="C473" t="s">
        <v>8220</v>
      </c>
    </row>
    <row r="474" spans="1:3" hidden="1" x14ac:dyDescent="0.2">
      <c r="A474" t="s">
        <v>8401</v>
      </c>
      <c r="B474" s="14" t="str">
        <v>false</v>
      </c>
      <c r="C474" t="s">
        <v>8220</v>
      </c>
    </row>
    <row r="475" spans="1:3" hidden="1" x14ac:dyDescent="0.2">
      <c r="A475" t="s">
        <v>8401</v>
      </c>
      <c r="B475" s="14" t="str">
        <v>false</v>
      </c>
      <c r="C475" t="s">
        <v>8220</v>
      </c>
    </row>
    <row r="476" spans="1:3" hidden="1" x14ac:dyDescent="0.2">
      <c r="A476" t="s">
        <v>8401</v>
      </c>
      <c r="B476" s="14" t="str">
        <v>false</v>
      </c>
      <c r="C476" t="s">
        <v>8220</v>
      </c>
    </row>
    <row r="477" spans="1:3" hidden="1" x14ac:dyDescent="0.2">
      <c r="A477" t="s">
        <v>8401</v>
      </c>
      <c r="B477" s="14" t="str">
        <v>false</v>
      </c>
      <c r="C477" t="s">
        <v>8220</v>
      </c>
    </row>
    <row r="478" spans="1:3" hidden="1" x14ac:dyDescent="0.2">
      <c r="A478" t="s">
        <v>8401</v>
      </c>
      <c r="B478" s="14" t="str">
        <v>false</v>
      </c>
      <c r="C478" t="s">
        <v>8220</v>
      </c>
    </row>
    <row r="479" spans="1:3" hidden="1" x14ac:dyDescent="0.2">
      <c r="A479" t="s">
        <v>8401</v>
      </c>
      <c r="B479" s="14" t="str">
        <v>false</v>
      </c>
      <c r="C479" t="s">
        <v>8220</v>
      </c>
    </row>
    <row r="480" spans="1:3" hidden="1" x14ac:dyDescent="0.2">
      <c r="A480" t="s">
        <v>8401</v>
      </c>
      <c r="B480" s="14" t="str">
        <v>false</v>
      </c>
      <c r="C480" t="s">
        <v>8220</v>
      </c>
    </row>
    <row r="481" spans="1:3" hidden="1" x14ac:dyDescent="0.2">
      <c r="A481" t="s">
        <v>8401</v>
      </c>
      <c r="B481" s="14" t="str">
        <v>false</v>
      </c>
      <c r="C481" t="s">
        <v>8220</v>
      </c>
    </row>
    <row r="482" spans="1:3" hidden="1" x14ac:dyDescent="0.2">
      <c r="A482" t="s">
        <v>8401</v>
      </c>
      <c r="B482" s="14" t="str">
        <v>false</v>
      </c>
      <c r="C482" t="s">
        <v>8220</v>
      </c>
    </row>
    <row r="483" spans="1:3" hidden="1" x14ac:dyDescent="0.2">
      <c r="A483" t="s">
        <v>8401</v>
      </c>
      <c r="B483" s="14" t="str">
        <v>false</v>
      </c>
      <c r="C483" t="s">
        <v>8220</v>
      </c>
    </row>
    <row r="484" spans="1:3" hidden="1" x14ac:dyDescent="0.2">
      <c r="A484" t="s">
        <v>8401</v>
      </c>
      <c r="B484" s="14" t="str">
        <v>false</v>
      </c>
      <c r="C484" t="s">
        <v>8220</v>
      </c>
    </row>
    <row r="485" spans="1:3" hidden="1" x14ac:dyDescent="0.2">
      <c r="A485" t="s">
        <v>8401</v>
      </c>
      <c r="B485" s="14" t="str">
        <v>false</v>
      </c>
      <c r="C485" t="s">
        <v>8220</v>
      </c>
    </row>
    <row r="486" spans="1:3" hidden="1" x14ac:dyDescent="0.2">
      <c r="A486" t="s">
        <v>8401</v>
      </c>
      <c r="B486" s="14" t="str">
        <v>false</v>
      </c>
      <c r="C486" t="s">
        <v>8220</v>
      </c>
    </row>
    <row r="487" spans="1:3" hidden="1" x14ac:dyDescent="0.2">
      <c r="A487" t="s">
        <v>8401</v>
      </c>
      <c r="B487" s="14" t="str">
        <v>false</v>
      </c>
      <c r="C487" t="s">
        <v>8220</v>
      </c>
    </row>
    <row r="488" spans="1:3" hidden="1" x14ac:dyDescent="0.2">
      <c r="A488" t="s">
        <v>8401</v>
      </c>
      <c r="B488" s="14" t="str">
        <v>false</v>
      </c>
      <c r="C488" t="s">
        <v>8220</v>
      </c>
    </row>
    <row r="489" spans="1:3" hidden="1" x14ac:dyDescent="0.2">
      <c r="A489" t="s">
        <v>8401</v>
      </c>
      <c r="B489" s="14" t="str">
        <v>false</v>
      </c>
      <c r="C489" t="s">
        <v>8220</v>
      </c>
    </row>
    <row r="490" spans="1:3" hidden="1" x14ac:dyDescent="0.2">
      <c r="A490" t="s">
        <v>8401</v>
      </c>
      <c r="B490" s="14" t="str">
        <v>false</v>
      </c>
      <c r="C490" t="s">
        <v>8220</v>
      </c>
    </row>
    <row r="491" spans="1:3" hidden="1" x14ac:dyDescent="0.2">
      <c r="A491" t="s">
        <v>8401</v>
      </c>
      <c r="B491" s="14" t="str">
        <v>false</v>
      </c>
      <c r="C491" t="s">
        <v>8220</v>
      </c>
    </row>
    <row r="492" spans="1:3" hidden="1" x14ac:dyDescent="0.2">
      <c r="A492" t="s">
        <v>8401</v>
      </c>
      <c r="B492" s="14" t="str">
        <v>false</v>
      </c>
      <c r="C492" t="s">
        <v>8220</v>
      </c>
    </row>
    <row r="493" spans="1:3" hidden="1" x14ac:dyDescent="0.2">
      <c r="A493" t="s">
        <v>8401</v>
      </c>
      <c r="B493" s="14" t="str">
        <v>false</v>
      </c>
      <c r="C493" t="s">
        <v>8220</v>
      </c>
    </row>
    <row r="494" spans="1:3" hidden="1" x14ac:dyDescent="0.2">
      <c r="A494" t="s">
        <v>8401</v>
      </c>
      <c r="B494" s="14" t="str">
        <v>false</v>
      </c>
      <c r="C494" t="s">
        <v>8220</v>
      </c>
    </row>
    <row r="495" spans="1:3" hidden="1" x14ac:dyDescent="0.2">
      <c r="A495" t="s">
        <v>8401</v>
      </c>
      <c r="B495" s="14" t="str">
        <v>false</v>
      </c>
      <c r="C495" t="s">
        <v>8220</v>
      </c>
    </row>
    <row r="496" spans="1:3" hidden="1" x14ac:dyDescent="0.2">
      <c r="A496" t="s">
        <v>8401</v>
      </c>
      <c r="B496" s="14" t="str">
        <v>false</v>
      </c>
      <c r="C496" t="s">
        <v>8220</v>
      </c>
    </row>
    <row r="497" spans="1:3" hidden="1" x14ac:dyDescent="0.2">
      <c r="A497" t="s">
        <v>8401</v>
      </c>
      <c r="B497" s="14" t="str">
        <v>false</v>
      </c>
      <c r="C497" t="s">
        <v>8220</v>
      </c>
    </row>
    <row r="498" spans="1:3" hidden="1" x14ac:dyDescent="0.2">
      <c r="A498" t="s">
        <v>8401</v>
      </c>
      <c r="B498" s="14" t="str">
        <v>false</v>
      </c>
      <c r="C498" t="s">
        <v>8220</v>
      </c>
    </row>
    <row r="499" spans="1:3" hidden="1" x14ac:dyDescent="0.2">
      <c r="A499" t="s">
        <v>8401</v>
      </c>
      <c r="B499" s="14" t="str">
        <v>false</v>
      </c>
      <c r="C499" t="s">
        <v>8220</v>
      </c>
    </row>
    <row r="500" spans="1:3" hidden="1" x14ac:dyDescent="0.2">
      <c r="A500" t="s">
        <v>8401</v>
      </c>
      <c r="B500" s="14" t="str">
        <v>false</v>
      </c>
      <c r="C500" t="s">
        <v>8220</v>
      </c>
    </row>
    <row r="501" spans="1:3" hidden="1" x14ac:dyDescent="0.2">
      <c r="A501" t="s">
        <v>8401</v>
      </c>
      <c r="B501" s="14" t="str">
        <v>false</v>
      </c>
      <c r="C501" t="s">
        <v>8220</v>
      </c>
    </row>
    <row r="502" spans="1:3" hidden="1" x14ac:dyDescent="0.2">
      <c r="A502" t="s">
        <v>8401</v>
      </c>
      <c r="B502" s="14" t="str">
        <v>false</v>
      </c>
      <c r="C502" t="s">
        <v>8220</v>
      </c>
    </row>
    <row r="503" spans="1:3" hidden="1" x14ac:dyDescent="0.2">
      <c r="A503" t="s">
        <v>8401</v>
      </c>
      <c r="B503" s="14" t="str">
        <v>false</v>
      </c>
      <c r="C503" t="s">
        <v>8220</v>
      </c>
    </row>
    <row r="504" spans="1:3" hidden="1" x14ac:dyDescent="0.2">
      <c r="A504" t="s">
        <v>8401</v>
      </c>
      <c r="B504" s="14" t="str">
        <v>false</v>
      </c>
      <c r="C504" t="s">
        <v>8220</v>
      </c>
    </row>
    <row r="505" spans="1:3" hidden="1" x14ac:dyDescent="0.2">
      <c r="A505" t="s">
        <v>8401</v>
      </c>
      <c r="B505" s="14" t="str">
        <v>false</v>
      </c>
      <c r="C505" t="s">
        <v>8220</v>
      </c>
    </row>
    <row r="506" spans="1:3" hidden="1" x14ac:dyDescent="0.2">
      <c r="A506" t="s">
        <v>8401</v>
      </c>
      <c r="B506" s="14" t="str">
        <v>false</v>
      </c>
      <c r="C506" t="s">
        <v>8220</v>
      </c>
    </row>
    <row r="507" spans="1:3" hidden="1" x14ac:dyDescent="0.2">
      <c r="A507" t="s">
        <v>8401</v>
      </c>
      <c r="B507" s="14" t="str">
        <v>false</v>
      </c>
      <c r="C507" t="s">
        <v>8220</v>
      </c>
    </row>
    <row r="508" spans="1:3" hidden="1" x14ac:dyDescent="0.2">
      <c r="A508" t="s">
        <v>8401</v>
      </c>
      <c r="B508" s="14" t="str">
        <v>false</v>
      </c>
      <c r="C508" t="s">
        <v>8220</v>
      </c>
    </row>
    <row r="509" spans="1:3" hidden="1" x14ac:dyDescent="0.2">
      <c r="A509" t="s">
        <v>8401</v>
      </c>
      <c r="B509" s="14" t="str">
        <v>false</v>
      </c>
      <c r="C509" t="s">
        <v>8220</v>
      </c>
    </row>
    <row r="510" spans="1:3" hidden="1" x14ac:dyDescent="0.2">
      <c r="A510" t="s">
        <v>8401</v>
      </c>
      <c r="B510" s="14" t="str">
        <v>false</v>
      </c>
      <c r="C510" t="s">
        <v>8220</v>
      </c>
    </row>
    <row r="511" spans="1:3" hidden="1" x14ac:dyDescent="0.2">
      <c r="A511" t="s">
        <v>8401</v>
      </c>
      <c r="B511" s="14" t="str">
        <v>false</v>
      </c>
      <c r="C511" t="s">
        <v>8220</v>
      </c>
    </row>
    <row r="512" spans="1:3" hidden="1" x14ac:dyDescent="0.2">
      <c r="A512" t="s">
        <v>8401</v>
      </c>
      <c r="B512" s="14" t="str">
        <v>false</v>
      </c>
      <c r="C512" t="s">
        <v>8220</v>
      </c>
    </row>
    <row r="513" spans="1:4" hidden="1" x14ac:dyDescent="0.2">
      <c r="A513" t="s">
        <v>8401</v>
      </c>
      <c r="B513" s="14" t="str">
        <v>false</v>
      </c>
      <c r="C513" t="s">
        <v>8220</v>
      </c>
    </row>
    <row r="514" spans="1:4" hidden="1" x14ac:dyDescent="0.2">
      <c r="A514" t="s">
        <v>8401</v>
      </c>
      <c r="B514" s="14" t="str">
        <v>false</v>
      </c>
      <c r="C514" t="s">
        <v>8220</v>
      </c>
    </row>
    <row r="515" spans="1:4" hidden="1" x14ac:dyDescent="0.2">
      <c r="A515" t="s">
        <v>8401</v>
      </c>
      <c r="B515" s="14" t="str">
        <v>false</v>
      </c>
      <c r="C515" t="s">
        <v>8220</v>
      </c>
    </row>
    <row r="516" spans="1:4" hidden="1" x14ac:dyDescent="0.2">
      <c r="A516" t="s">
        <v>8401</v>
      </c>
      <c r="B516" s="14" t="str">
        <v>false</v>
      </c>
      <c r="C516" t="s">
        <v>8220</v>
      </c>
    </row>
    <row r="517" spans="1:4" hidden="1" x14ac:dyDescent="0.2">
      <c r="A517" t="s">
        <v>8401</v>
      </c>
      <c r="B517" s="14" t="str">
        <v>false</v>
      </c>
      <c r="C517" t="s">
        <v>8220</v>
      </c>
    </row>
    <row r="518" spans="1:4" hidden="1" x14ac:dyDescent="0.2">
      <c r="A518" t="s">
        <v>8401</v>
      </c>
      <c r="B518" s="14" t="str">
        <v>false</v>
      </c>
      <c r="C518" t="s">
        <v>8220</v>
      </c>
    </row>
    <row r="519" spans="1:4" hidden="1" x14ac:dyDescent="0.2">
      <c r="A519" t="s">
        <v>8401</v>
      </c>
      <c r="B519" s="14" t="str">
        <v>false</v>
      </c>
      <c r="C519" t="s">
        <v>8220</v>
      </c>
    </row>
    <row r="520" spans="1:4" hidden="1" x14ac:dyDescent="0.2">
      <c r="A520" t="s">
        <v>8401</v>
      </c>
      <c r="B520" s="14" t="str">
        <v>false</v>
      </c>
      <c r="C520" t="s">
        <v>8220</v>
      </c>
    </row>
    <row r="521" spans="1:4" hidden="1" x14ac:dyDescent="0.2">
      <c r="A521" t="s">
        <v>8401</v>
      </c>
      <c r="B521" s="14" t="str">
        <v>false</v>
      </c>
      <c r="C521" t="s">
        <v>8220</v>
      </c>
    </row>
    <row r="522" spans="1:4" x14ac:dyDescent="0.2">
      <c r="A522" t="s">
        <v>8401</v>
      </c>
      <c r="B522" s="14">
        <v>34</v>
      </c>
      <c r="C522" t="s">
        <v>8220</v>
      </c>
      <c r="D522" s="14" t="e" cm="1" vm="1">
        <f t="array" aca="1" ref="D522" ca="1">IF(Kickstarter!G522:G4635 = "failed",Kickstarter!N522:N4635,"false")</f>
        <v>#VALUE!</v>
      </c>
    </row>
    <row r="523" spans="1:4" x14ac:dyDescent="0.2">
      <c r="A523" t="s">
        <v>8401</v>
      </c>
      <c r="B523" s="14">
        <v>56</v>
      </c>
      <c r="C523" t="s">
        <v>8220</v>
      </c>
      <c r="D523" s="14" t="e" cm="1" vm="1">
        <f t="array" aca="1" ref="D523" ca="1">IF(Kickstarter!G523:G4636 = "failed",Kickstarter!N523:N4636,"false")</f>
        <v>#VALUE!</v>
      </c>
    </row>
    <row r="524" spans="1:4" x14ac:dyDescent="0.2">
      <c r="A524" t="s">
        <v>8401</v>
      </c>
      <c r="B524" s="14">
        <v>31</v>
      </c>
      <c r="C524" t="s">
        <v>8220</v>
      </c>
      <c r="D524" s="14" t="e" cm="1" vm="1">
        <f t="array" aca="1" ref="D524" ca="1">IF(Kickstarter!G524:G4637 = "failed",Kickstarter!N524:N4637,"false")</f>
        <v>#VALUE!</v>
      </c>
    </row>
    <row r="525" spans="1:4" x14ac:dyDescent="0.2">
      <c r="A525" t="s">
        <v>8401</v>
      </c>
      <c r="B525" s="14">
        <v>84</v>
      </c>
      <c r="C525" t="s">
        <v>8220</v>
      </c>
      <c r="D525" s="14" t="e" cm="1" vm="1">
        <f t="array" aca="1" ref="D525" ca="1">IF(Kickstarter!G525:G4638 = "failed",Kickstarter!N525:N4638,"false")</f>
        <v>#VALUE!</v>
      </c>
    </row>
    <row r="526" spans="1:4" x14ac:dyDescent="0.2">
      <c r="A526" t="s">
        <v>8401</v>
      </c>
      <c r="B526" s="14">
        <v>130</v>
      </c>
      <c r="C526" t="s">
        <v>8220</v>
      </c>
      <c r="D526" s="14" t="e" cm="1" vm="1">
        <f t="array" aca="1" ref="D526" ca="1">IF(Kickstarter!G526:G4639 = "failed",Kickstarter!N526:N4639,"false")</f>
        <v>#VALUE!</v>
      </c>
    </row>
    <row r="527" spans="1:4" x14ac:dyDescent="0.2">
      <c r="A527" t="s">
        <v>8401</v>
      </c>
      <c r="B527" s="14">
        <v>12</v>
      </c>
      <c r="C527" t="s">
        <v>8220</v>
      </c>
      <c r="D527" s="14" t="e" cm="1" vm="1">
        <f t="array" aca="1" ref="D527" ca="1">IF(Kickstarter!G527:G4640 = "failed",Kickstarter!N527:N4640,"false")</f>
        <v>#VALUE!</v>
      </c>
    </row>
    <row r="528" spans="1:4" x14ac:dyDescent="0.2">
      <c r="A528" t="s">
        <v>8401</v>
      </c>
      <c r="B528" s="14">
        <v>23</v>
      </c>
      <c r="C528" t="s">
        <v>8220</v>
      </c>
      <c r="D528" s="14" t="e" cm="1" vm="1">
        <f t="array" aca="1" ref="D528" ca="1">IF(Kickstarter!G528:G4641 = "failed",Kickstarter!N528:N4641,"false")</f>
        <v>#VALUE!</v>
      </c>
    </row>
    <row r="529" spans="1:4" x14ac:dyDescent="0.2">
      <c r="A529" t="s">
        <v>8401</v>
      </c>
      <c r="B529" s="14">
        <v>158</v>
      </c>
      <c r="C529" t="s">
        <v>8220</v>
      </c>
      <c r="D529" s="14" t="e" cm="1" vm="1">
        <f t="array" aca="1" ref="D529" ca="1">IF(Kickstarter!G529:G4642 = "failed",Kickstarter!N529:N4642,"false")</f>
        <v>#VALUE!</v>
      </c>
    </row>
    <row r="530" spans="1:4" x14ac:dyDescent="0.2">
      <c r="A530" t="s">
        <v>8401</v>
      </c>
      <c r="B530" s="14">
        <v>30</v>
      </c>
      <c r="C530" t="s">
        <v>8220</v>
      </c>
      <c r="D530" s="14" t="e" cm="1" vm="1">
        <f t="array" aca="1" ref="D530" ca="1">IF(Kickstarter!G530:G4643 = "failed",Kickstarter!N530:N4643,"false")</f>
        <v>#VALUE!</v>
      </c>
    </row>
    <row r="531" spans="1:4" x14ac:dyDescent="0.2">
      <c r="A531" t="s">
        <v>8401</v>
      </c>
      <c r="B531" s="14">
        <v>18</v>
      </c>
      <c r="C531" t="s">
        <v>8220</v>
      </c>
      <c r="D531" s="14" t="e" cm="1" vm="1">
        <f t="array" aca="1" ref="D531" ca="1">IF(Kickstarter!G531:G4644 = "failed",Kickstarter!N531:N4644,"false")</f>
        <v>#VALUE!</v>
      </c>
    </row>
    <row r="532" spans="1:4" x14ac:dyDescent="0.2">
      <c r="A532" t="s">
        <v>8401</v>
      </c>
      <c r="B532" s="14">
        <v>29</v>
      </c>
      <c r="C532" t="s">
        <v>8220</v>
      </c>
      <c r="D532" s="14" t="e" cm="1" vm="1">
        <f t="array" aca="1" ref="D532" ca="1">IF(Kickstarter!G532:G4645 = "failed",Kickstarter!N532:N4645,"false")</f>
        <v>#VALUE!</v>
      </c>
    </row>
    <row r="533" spans="1:4" x14ac:dyDescent="0.2">
      <c r="A533" t="s">
        <v>8401</v>
      </c>
      <c r="B533" s="14">
        <v>31</v>
      </c>
      <c r="C533" t="s">
        <v>8220</v>
      </c>
      <c r="D533" s="14" t="e" cm="1" vm="1">
        <f t="array" aca="1" ref="D533" ca="1">IF(Kickstarter!G533:G4646 = "failed",Kickstarter!N533:N4646,"false")</f>
        <v>#VALUE!</v>
      </c>
    </row>
    <row r="534" spans="1:4" x14ac:dyDescent="0.2">
      <c r="A534" t="s">
        <v>8401</v>
      </c>
      <c r="B534" s="14">
        <v>173</v>
      </c>
      <c r="C534" t="s">
        <v>8220</v>
      </c>
      <c r="D534" s="14" t="e" cm="1" vm="1">
        <f t="array" aca="1" ref="D534" ca="1">IF(Kickstarter!G534:G4647 = "failed",Kickstarter!N534:N4647,"false")</f>
        <v>#VALUE!</v>
      </c>
    </row>
    <row r="535" spans="1:4" x14ac:dyDescent="0.2">
      <c r="A535" t="s">
        <v>8401</v>
      </c>
      <c r="B535" s="14">
        <v>17</v>
      </c>
      <c r="C535" t="s">
        <v>8220</v>
      </c>
      <c r="D535" s="14" t="e" cm="1" vm="1">
        <f t="array" aca="1" ref="D535" ca="1">IF(Kickstarter!G535:G4648 = "failed",Kickstarter!N535:N4648,"false")</f>
        <v>#VALUE!</v>
      </c>
    </row>
    <row r="536" spans="1:4" x14ac:dyDescent="0.2">
      <c r="A536" t="s">
        <v>8401</v>
      </c>
      <c r="B536" s="14">
        <v>48</v>
      </c>
      <c r="C536" t="s">
        <v>8220</v>
      </c>
      <c r="D536" s="14" t="e" cm="1" vm="1">
        <f t="array" aca="1" ref="D536" ca="1">IF(Kickstarter!G536:G4649 = "failed",Kickstarter!N536:N4649,"false")</f>
        <v>#VALUE!</v>
      </c>
    </row>
    <row r="537" spans="1:4" x14ac:dyDescent="0.2">
      <c r="A537" t="s">
        <v>8401</v>
      </c>
      <c r="B537" s="14">
        <v>59</v>
      </c>
      <c r="C537" t="s">
        <v>8220</v>
      </c>
      <c r="D537" s="14" t="e" cm="1" vm="1">
        <f t="array" aca="1" ref="D537" ca="1">IF(Kickstarter!G537:G4650 = "failed",Kickstarter!N537:N4650,"false")</f>
        <v>#VALUE!</v>
      </c>
    </row>
    <row r="538" spans="1:4" x14ac:dyDescent="0.2">
      <c r="A538" t="s">
        <v>8401</v>
      </c>
      <c r="B538" s="14">
        <v>39</v>
      </c>
      <c r="C538" t="s">
        <v>8220</v>
      </c>
      <c r="D538" s="14" t="e" cm="1" vm="1">
        <f t="array" aca="1" ref="D538" ca="1">IF(Kickstarter!G538:G4651 = "failed",Kickstarter!N538:N4651,"false")</f>
        <v>#VALUE!</v>
      </c>
    </row>
    <row r="539" spans="1:4" x14ac:dyDescent="0.2">
      <c r="A539" t="s">
        <v>8401</v>
      </c>
      <c r="B539" s="14">
        <v>59</v>
      </c>
      <c r="C539" t="s">
        <v>8220</v>
      </c>
      <c r="D539" s="14" t="e" cm="1" vm="1">
        <f t="array" aca="1" ref="D539" ca="1">IF(Kickstarter!G539:G4652 = "failed",Kickstarter!N539:N4652,"false")</f>
        <v>#VALUE!</v>
      </c>
    </row>
    <row r="540" spans="1:4" x14ac:dyDescent="0.2">
      <c r="A540" t="s">
        <v>8401</v>
      </c>
      <c r="B540" s="14">
        <v>60</v>
      </c>
      <c r="C540" t="s">
        <v>8220</v>
      </c>
      <c r="D540" s="14" t="e" cm="1" vm="1">
        <f t="array" aca="1" ref="D540" ca="1">IF(Kickstarter!G540:G4653 = "failed",Kickstarter!N540:N4653,"false")</f>
        <v>#VALUE!</v>
      </c>
    </row>
    <row r="541" spans="1:4" x14ac:dyDescent="0.2">
      <c r="A541" t="s">
        <v>8401</v>
      </c>
      <c r="B541" s="14">
        <v>20</v>
      </c>
      <c r="C541" t="s">
        <v>8220</v>
      </c>
      <c r="D541" s="14" t="e" cm="1" vm="1">
        <f t="array" aca="1" ref="D541" ca="1">IF(Kickstarter!G541:G4654 = "failed",Kickstarter!N541:N4654,"false")</f>
        <v>#VALUE!</v>
      </c>
    </row>
    <row r="542" spans="1:4" hidden="1" x14ac:dyDescent="0.2">
      <c r="A542" t="s">
        <v>8401</v>
      </c>
      <c r="B542" s="14" t="str">
        <v>false</v>
      </c>
      <c r="C542" t="s">
        <v>8220</v>
      </c>
    </row>
    <row r="543" spans="1:4" hidden="1" x14ac:dyDescent="0.2">
      <c r="A543" t="s">
        <v>8401</v>
      </c>
      <c r="B543" s="14" t="str">
        <v>false</v>
      </c>
      <c r="C543" t="s">
        <v>8220</v>
      </c>
    </row>
    <row r="544" spans="1:4" hidden="1" x14ac:dyDescent="0.2">
      <c r="A544" t="s">
        <v>8401</v>
      </c>
      <c r="B544" s="14" t="str">
        <v>false</v>
      </c>
      <c r="C544" t="s">
        <v>8220</v>
      </c>
    </row>
    <row r="545" spans="1:3" hidden="1" x14ac:dyDescent="0.2">
      <c r="A545" t="s">
        <v>8401</v>
      </c>
      <c r="B545" s="14" t="str">
        <v>false</v>
      </c>
      <c r="C545" t="s">
        <v>8220</v>
      </c>
    </row>
    <row r="546" spans="1:3" hidden="1" x14ac:dyDescent="0.2">
      <c r="A546" t="s">
        <v>8401</v>
      </c>
      <c r="B546" s="14" t="str">
        <v>false</v>
      </c>
      <c r="C546" t="s">
        <v>8220</v>
      </c>
    </row>
    <row r="547" spans="1:3" hidden="1" x14ac:dyDescent="0.2">
      <c r="A547" t="s">
        <v>8401</v>
      </c>
      <c r="B547" s="14" t="str">
        <v>false</v>
      </c>
      <c r="C547" t="s">
        <v>8220</v>
      </c>
    </row>
    <row r="548" spans="1:3" hidden="1" x14ac:dyDescent="0.2">
      <c r="A548" t="s">
        <v>8401</v>
      </c>
      <c r="B548" s="14" t="str">
        <v>false</v>
      </c>
      <c r="C548" t="s">
        <v>8220</v>
      </c>
    </row>
    <row r="549" spans="1:3" hidden="1" x14ac:dyDescent="0.2">
      <c r="A549" t="s">
        <v>8401</v>
      </c>
      <c r="B549" s="14" t="str">
        <v>false</v>
      </c>
      <c r="C549" t="s">
        <v>8220</v>
      </c>
    </row>
    <row r="550" spans="1:3" hidden="1" x14ac:dyDescent="0.2">
      <c r="A550" t="s">
        <v>8401</v>
      </c>
      <c r="B550" s="14" t="str">
        <v>false</v>
      </c>
      <c r="C550" t="s">
        <v>8220</v>
      </c>
    </row>
    <row r="551" spans="1:3" hidden="1" x14ac:dyDescent="0.2">
      <c r="A551" t="s">
        <v>8401</v>
      </c>
      <c r="B551" s="14" t="str">
        <v>false</v>
      </c>
      <c r="C551" t="s">
        <v>8220</v>
      </c>
    </row>
    <row r="552" spans="1:3" hidden="1" x14ac:dyDescent="0.2">
      <c r="A552" t="s">
        <v>8401</v>
      </c>
      <c r="B552" s="14" t="str">
        <v>false</v>
      </c>
      <c r="C552" t="s">
        <v>8220</v>
      </c>
    </row>
    <row r="553" spans="1:3" hidden="1" x14ac:dyDescent="0.2">
      <c r="A553" t="s">
        <v>8401</v>
      </c>
      <c r="B553" s="14" t="str">
        <v>false</v>
      </c>
      <c r="C553" t="s">
        <v>8220</v>
      </c>
    </row>
    <row r="554" spans="1:3" hidden="1" x14ac:dyDescent="0.2">
      <c r="A554" t="s">
        <v>8401</v>
      </c>
      <c r="B554" s="14" t="str">
        <v>false</v>
      </c>
      <c r="C554" t="s">
        <v>8220</v>
      </c>
    </row>
    <row r="555" spans="1:3" hidden="1" x14ac:dyDescent="0.2">
      <c r="A555" t="s">
        <v>8401</v>
      </c>
      <c r="B555" s="14" t="str">
        <v>false</v>
      </c>
      <c r="C555" t="s">
        <v>8220</v>
      </c>
    </row>
    <row r="556" spans="1:3" hidden="1" x14ac:dyDescent="0.2">
      <c r="A556" t="s">
        <v>8401</v>
      </c>
      <c r="B556" s="14" t="str">
        <v>false</v>
      </c>
      <c r="C556" t="s">
        <v>8220</v>
      </c>
    </row>
    <row r="557" spans="1:3" hidden="1" x14ac:dyDescent="0.2">
      <c r="A557" t="s">
        <v>8401</v>
      </c>
      <c r="B557" s="14" t="str">
        <v>false</v>
      </c>
      <c r="C557" t="s">
        <v>8220</v>
      </c>
    </row>
    <row r="558" spans="1:3" hidden="1" x14ac:dyDescent="0.2">
      <c r="A558" t="s">
        <v>8401</v>
      </c>
      <c r="B558" s="14" t="str">
        <v>false</v>
      </c>
      <c r="C558" t="s">
        <v>8220</v>
      </c>
    </row>
    <row r="559" spans="1:3" hidden="1" x14ac:dyDescent="0.2">
      <c r="A559" t="s">
        <v>8401</v>
      </c>
      <c r="B559" s="14" t="str">
        <v>false</v>
      </c>
      <c r="C559" t="s">
        <v>8220</v>
      </c>
    </row>
    <row r="560" spans="1:3" hidden="1" x14ac:dyDescent="0.2">
      <c r="A560" t="s">
        <v>8401</v>
      </c>
      <c r="B560" s="14" t="str">
        <v>false</v>
      </c>
      <c r="C560" t="s">
        <v>8220</v>
      </c>
    </row>
    <row r="561" spans="1:3" hidden="1" x14ac:dyDescent="0.2">
      <c r="A561" t="s">
        <v>8401</v>
      </c>
      <c r="B561" s="14" t="str">
        <v>false</v>
      </c>
      <c r="C561" t="s">
        <v>8220</v>
      </c>
    </row>
    <row r="562" spans="1:3" hidden="1" x14ac:dyDescent="0.2">
      <c r="A562" t="s">
        <v>8401</v>
      </c>
      <c r="B562" s="14" t="str">
        <v>false</v>
      </c>
      <c r="C562" t="s">
        <v>8220</v>
      </c>
    </row>
    <row r="563" spans="1:3" hidden="1" x14ac:dyDescent="0.2">
      <c r="A563" t="s">
        <v>8401</v>
      </c>
      <c r="B563" s="14" t="str">
        <v>false</v>
      </c>
      <c r="C563" t="s">
        <v>8220</v>
      </c>
    </row>
    <row r="564" spans="1:3" hidden="1" x14ac:dyDescent="0.2">
      <c r="A564" t="s">
        <v>8401</v>
      </c>
      <c r="B564" s="14" t="str">
        <v>false</v>
      </c>
      <c r="C564" t="s">
        <v>8220</v>
      </c>
    </row>
    <row r="565" spans="1:3" hidden="1" x14ac:dyDescent="0.2">
      <c r="A565" t="s">
        <v>8401</v>
      </c>
      <c r="B565" s="14" t="str">
        <v>false</v>
      </c>
      <c r="C565" t="s">
        <v>8220</v>
      </c>
    </row>
    <row r="566" spans="1:3" hidden="1" x14ac:dyDescent="0.2">
      <c r="A566" t="s">
        <v>8401</v>
      </c>
      <c r="B566" s="14" t="str">
        <v>false</v>
      </c>
      <c r="C566" t="s">
        <v>8220</v>
      </c>
    </row>
    <row r="567" spans="1:3" hidden="1" x14ac:dyDescent="0.2">
      <c r="A567" t="s">
        <v>8401</v>
      </c>
      <c r="B567" s="14" t="str">
        <v>false</v>
      </c>
      <c r="C567" t="s">
        <v>8220</v>
      </c>
    </row>
    <row r="568" spans="1:3" hidden="1" x14ac:dyDescent="0.2">
      <c r="A568" t="s">
        <v>8401</v>
      </c>
      <c r="B568" s="14" t="str">
        <v>false</v>
      </c>
      <c r="C568" t="s">
        <v>8220</v>
      </c>
    </row>
    <row r="569" spans="1:3" hidden="1" x14ac:dyDescent="0.2">
      <c r="A569" t="s">
        <v>8401</v>
      </c>
      <c r="B569" s="14" t="str">
        <v>false</v>
      </c>
      <c r="C569" t="s">
        <v>8220</v>
      </c>
    </row>
    <row r="570" spans="1:3" hidden="1" x14ac:dyDescent="0.2">
      <c r="A570" t="s">
        <v>8401</v>
      </c>
      <c r="B570" s="14" t="str">
        <v>false</v>
      </c>
      <c r="C570" t="s">
        <v>8220</v>
      </c>
    </row>
    <row r="571" spans="1:3" hidden="1" x14ac:dyDescent="0.2">
      <c r="A571" t="s">
        <v>8401</v>
      </c>
      <c r="B571" s="14" t="str">
        <v>false</v>
      </c>
      <c r="C571" t="s">
        <v>8220</v>
      </c>
    </row>
    <row r="572" spans="1:3" hidden="1" x14ac:dyDescent="0.2">
      <c r="A572" t="s">
        <v>8401</v>
      </c>
      <c r="B572" s="14" t="str">
        <v>false</v>
      </c>
      <c r="C572" t="s">
        <v>8220</v>
      </c>
    </row>
    <row r="573" spans="1:3" hidden="1" x14ac:dyDescent="0.2">
      <c r="A573" t="s">
        <v>8401</v>
      </c>
      <c r="B573" s="14" t="str">
        <v>false</v>
      </c>
      <c r="C573" t="s">
        <v>8220</v>
      </c>
    </row>
    <row r="574" spans="1:3" hidden="1" x14ac:dyDescent="0.2">
      <c r="A574" t="s">
        <v>8401</v>
      </c>
      <c r="B574" s="14" t="str">
        <v>false</v>
      </c>
      <c r="C574" t="s">
        <v>8220</v>
      </c>
    </row>
    <row r="575" spans="1:3" hidden="1" x14ac:dyDescent="0.2">
      <c r="A575" t="s">
        <v>8401</v>
      </c>
      <c r="B575" s="14" t="str">
        <v>false</v>
      </c>
      <c r="C575" t="s">
        <v>8220</v>
      </c>
    </row>
    <row r="576" spans="1:3" hidden="1" x14ac:dyDescent="0.2">
      <c r="A576" t="s">
        <v>8401</v>
      </c>
      <c r="B576" s="14" t="str">
        <v>false</v>
      </c>
      <c r="C576" t="s">
        <v>8220</v>
      </c>
    </row>
    <row r="577" spans="1:3" hidden="1" x14ac:dyDescent="0.2">
      <c r="A577" t="s">
        <v>8401</v>
      </c>
      <c r="B577" s="14" t="str">
        <v>false</v>
      </c>
      <c r="C577" t="s">
        <v>8220</v>
      </c>
    </row>
    <row r="578" spans="1:3" hidden="1" x14ac:dyDescent="0.2">
      <c r="A578" t="s">
        <v>8401</v>
      </c>
      <c r="B578" s="14" t="str">
        <v>false</v>
      </c>
      <c r="C578" t="s">
        <v>8220</v>
      </c>
    </row>
    <row r="579" spans="1:3" hidden="1" x14ac:dyDescent="0.2">
      <c r="A579" t="s">
        <v>8401</v>
      </c>
      <c r="B579" s="14" t="str">
        <v>false</v>
      </c>
      <c r="C579" t="s">
        <v>8220</v>
      </c>
    </row>
    <row r="580" spans="1:3" hidden="1" x14ac:dyDescent="0.2">
      <c r="A580" t="s">
        <v>8401</v>
      </c>
      <c r="B580" s="14" t="str">
        <v>false</v>
      </c>
      <c r="C580" t="s">
        <v>8220</v>
      </c>
    </row>
    <row r="581" spans="1:3" hidden="1" x14ac:dyDescent="0.2">
      <c r="A581" t="s">
        <v>8401</v>
      </c>
      <c r="B581" s="14" t="str">
        <v>false</v>
      </c>
      <c r="C581" t="s">
        <v>8220</v>
      </c>
    </row>
    <row r="582" spans="1:3" hidden="1" x14ac:dyDescent="0.2">
      <c r="A582" t="s">
        <v>8401</v>
      </c>
      <c r="B582" s="14" t="str">
        <v>false</v>
      </c>
      <c r="C582" t="s">
        <v>8220</v>
      </c>
    </row>
    <row r="583" spans="1:3" hidden="1" x14ac:dyDescent="0.2">
      <c r="A583" t="s">
        <v>8401</v>
      </c>
      <c r="B583" s="14" t="str">
        <v>false</v>
      </c>
      <c r="C583" t="s">
        <v>8220</v>
      </c>
    </row>
    <row r="584" spans="1:3" hidden="1" x14ac:dyDescent="0.2">
      <c r="A584" t="s">
        <v>8401</v>
      </c>
      <c r="B584" s="14" t="str">
        <v>false</v>
      </c>
      <c r="C584" t="s">
        <v>8220</v>
      </c>
    </row>
    <row r="585" spans="1:3" hidden="1" x14ac:dyDescent="0.2">
      <c r="A585" t="s">
        <v>8401</v>
      </c>
      <c r="B585" s="14" t="str">
        <v>false</v>
      </c>
      <c r="C585" t="s">
        <v>8220</v>
      </c>
    </row>
    <row r="586" spans="1:3" hidden="1" x14ac:dyDescent="0.2">
      <c r="A586" t="s">
        <v>8401</v>
      </c>
      <c r="B586" s="14" t="str">
        <v>false</v>
      </c>
      <c r="C586" t="s">
        <v>8220</v>
      </c>
    </row>
    <row r="587" spans="1:3" hidden="1" x14ac:dyDescent="0.2">
      <c r="A587" t="s">
        <v>8401</v>
      </c>
      <c r="B587" s="14" t="str">
        <v>false</v>
      </c>
      <c r="C587" t="s">
        <v>8220</v>
      </c>
    </row>
    <row r="588" spans="1:3" hidden="1" x14ac:dyDescent="0.2">
      <c r="A588" t="s">
        <v>8401</v>
      </c>
      <c r="B588" s="14" t="str">
        <v>false</v>
      </c>
      <c r="C588" t="s">
        <v>8220</v>
      </c>
    </row>
    <row r="589" spans="1:3" hidden="1" x14ac:dyDescent="0.2">
      <c r="A589" t="s">
        <v>8401</v>
      </c>
      <c r="B589" s="14" t="str">
        <v>false</v>
      </c>
      <c r="C589" t="s">
        <v>8220</v>
      </c>
    </row>
    <row r="590" spans="1:3" hidden="1" x14ac:dyDescent="0.2">
      <c r="A590" t="s">
        <v>8401</v>
      </c>
      <c r="B590" s="14" t="str">
        <v>false</v>
      </c>
      <c r="C590" t="s">
        <v>8220</v>
      </c>
    </row>
    <row r="591" spans="1:3" hidden="1" x14ac:dyDescent="0.2">
      <c r="A591" t="s">
        <v>8401</v>
      </c>
      <c r="B591" s="14" t="str">
        <v>false</v>
      </c>
      <c r="C591" t="s">
        <v>8220</v>
      </c>
    </row>
    <row r="592" spans="1:3" hidden="1" x14ac:dyDescent="0.2">
      <c r="A592" t="s">
        <v>8401</v>
      </c>
      <c r="B592" s="14" t="str">
        <v>false</v>
      </c>
      <c r="C592" t="s">
        <v>8220</v>
      </c>
    </row>
    <row r="593" spans="1:3" hidden="1" x14ac:dyDescent="0.2">
      <c r="A593" t="s">
        <v>8401</v>
      </c>
      <c r="B593" s="14" t="str">
        <v>false</v>
      </c>
      <c r="C593" t="s">
        <v>8220</v>
      </c>
    </row>
    <row r="594" spans="1:3" hidden="1" x14ac:dyDescent="0.2">
      <c r="A594" t="s">
        <v>8401</v>
      </c>
      <c r="B594" s="14" t="str">
        <v>false</v>
      </c>
      <c r="C594" t="s">
        <v>8220</v>
      </c>
    </row>
    <row r="595" spans="1:3" hidden="1" x14ac:dyDescent="0.2">
      <c r="A595" t="s">
        <v>8401</v>
      </c>
      <c r="B595" s="14" t="str">
        <v>false</v>
      </c>
      <c r="C595" t="s">
        <v>8220</v>
      </c>
    </row>
    <row r="596" spans="1:3" hidden="1" x14ac:dyDescent="0.2">
      <c r="A596" t="s">
        <v>8401</v>
      </c>
      <c r="B596" s="14" t="str">
        <v>false</v>
      </c>
      <c r="C596" t="s">
        <v>8220</v>
      </c>
    </row>
    <row r="597" spans="1:3" hidden="1" x14ac:dyDescent="0.2">
      <c r="A597" t="s">
        <v>8401</v>
      </c>
      <c r="B597" s="14" t="str">
        <v>false</v>
      </c>
      <c r="C597" t="s">
        <v>8220</v>
      </c>
    </row>
    <row r="598" spans="1:3" hidden="1" x14ac:dyDescent="0.2">
      <c r="A598" t="s">
        <v>8401</v>
      </c>
      <c r="B598" s="14" t="str">
        <v>false</v>
      </c>
      <c r="C598" t="s">
        <v>8220</v>
      </c>
    </row>
    <row r="599" spans="1:3" hidden="1" x14ac:dyDescent="0.2">
      <c r="A599" t="s">
        <v>8401</v>
      </c>
      <c r="B599" s="14" t="str">
        <v>false</v>
      </c>
      <c r="C599" t="s">
        <v>8220</v>
      </c>
    </row>
    <row r="600" spans="1:3" hidden="1" x14ac:dyDescent="0.2">
      <c r="A600" t="s">
        <v>8401</v>
      </c>
      <c r="B600" s="14" t="str">
        <v>false</v>
      </c>
      <c r="C600" t="s">
        <v>8220</v>
      </c>
    </row>
    <row r="601" spans="1:3" hidden="1" x14ac:dyDescent="0.2">
      <c r="A601" t="s">
        <v>8401</v>
      </c>
      <c r="B601" s="14" t="str">
        <v>false</v>
      </c>
      <c r="C601" t="s">
        <v>8220</v>
      </c>
    </row>
    <row r="602" spans="1:3" hidden="1" x14ac:dyDescent="0.2">
      <c r="A602" t="s">
        <v>8401</v>
      </c>
      <c r="B602" s="14" t="str">
        <v>false</v>
      </c>
      <c r="C602" t="s">
        <v>8220</v>
      </c>
    </row>
    <row r="603" spans="1:3" hidden="1" x14ac:dyDescent="0.2">
      <c r="A603" t="s">
        <v>8401</v>
      </c>
      <c r="B603" s="14" t="str">
        <v>false</v>
      </c>
      <c r="C603" t="s">
        <v>8220</v>
      </c>
    </row>
    <row r="604" spans="1:3" hidden="1" x14ac:dyDescent="0.2">
      <c r="A604" t="s">
        <v>8401</v>
      </c>
      <c r="B604" s="14" t="str">
        <v>false</v>
      </c>
      <c r="C604" t="s">
        <v>8220</v>
      </c>
    </row>
    <row r="605" spans="1:3" hidden="1" x14ac:dyDescent="0.2">
      <c r="A605" t="s">
        <v>8401</v>
      </c>
      <c r="B605" s="14" t="str">
        <v>false</v>
      </c>
      <c r="C605" t="s">
        <v>8220</v>
      </c>
    </row>
    <row r="606" spans="1:3" hidden="1" x14ac:dyDescent="0.2">
      <c r="A606" t="s">
        <v>8401</v>
      </c>
      <c r="B606" s="14" t="str">
        <v>false</v>
      </c>
      <c r="C606" t="s">
        <v>8220</v>
      </c>
    </row>
    <row r="607" spans="1:3" hidden="1" x14ac:dyDescent="0.2">
      <c r="A607" t="s">
        <v>8401</v>
      </c>
      <c r="B607" s="14" t="str">
        <v>false</v>
      </c>
      <c r="C607" t="s">
        <v>8220</v>
      </c>
    </row>
    <row r="608" spans="1:3" hidden="1" x14ac:dyDescent="0.2">
      <c r="A608" t="s">
        <v>8401</v>
      </c>
      <c r="B608" s="14" t="str">
        <v>false</v>
      </c>
      <c r="C608" t="s">
        <v>8220</v>
      </c>
    </row>
    <row r="609" spans="1:3" hidden="1" x14ac:dyDescent="0.2">
      <c r="A609" t="s">
        <v>8401</v>
      </c>
      <c r="B609" s="14" t="str">
        <v>false</v>
      </c>
      <c r="C609" t="s">
        <v>8220</v>
      </c>
    </row>
    <row r="610" spans="1:3" hidden="1" x14ac:dyDescent="0.2">
      <c r="A610" t="s">
        <v>8401</v>
      </c>
      <c r="B610" s="14" t="str">
        <v>false</v>
      </c>
      <c r="C610" t="s">
        <v>8220</v>
      </c>
    </row>
    <row r="611" spans="1:3" hidden="1" x14ac:dyDescent="0.2">
      <c r="A611" t="s">
        <v>8401</v>
      </c>
      <c r="B611" s="14" t="str">
        <v>false</v>
      </c>
      <c r="C611" t="s">
        <v>8220</v>
      </c>
    </row>
    <row r="612" spans="1:3" hidden="1" x14ac:dyDescent="0.2">
      <c r="A612" t="s">
        <v>8401</v>
      </c>
      <c r="B612" s="14" t="str">
        <v>false</v>
      </c>
      <c r="C612" t="s">
        <v>8220</v>
      </c>
    </row>
    <row r="613" spans="1:3" hidden="1" x14ac:dyDescent="0.2">
      <c r="A613" t="s">
        <v>8401</v>
      </c>
      <c r="B613" s="14" t="str">
        <v>false</v>
      </c>
      <c r="C613" t="s">
        <v>8220</v>
      </c>
    </row>
    <row r="614" spans="1:3" hidden="1" x14ac:dyDescent="0.2">
      <c r="A614" t="s">
        <v>8401</v>
      </c>
      <c r="B614" s="14" t="str">
        <v>false</v>
      </c>
      <c r="C614" t="s">
        <v>8220</v>
      </c>
    </row>
    <row r="615" spans="1:3" hidden="1" x14ac:dyDescent="0.2">
      <c r="A615" t="s">
        <v>8401</v>
      </c>
      <c r="B615" s="14" t="str">
        <v>false</v>
      </c>
      <c r="C615" t="s">
        <v>8220</v>
      </c>
    </row>
    <row r="616" spans="1:3" hidden="1" x14ac:dyDescent="0.2">
      <c r="A616" t="s">
        <v>8401</v>
      </c>
      <c r="B616" s="14" t="str">
        <v>false</v>
      </c>
      <c r="C616" t="s">
        <v>8220</v>
      </c>
    </row>
    <row r="617" spans="1:3" hidden="1" x14ac:dyDescent="0.2">
      <c r="A617" t="s">
        <v>8401</v>
      </c>
      <c r="B617" s="14" t="str">
        <v>false</v>
      </c>
      <c r="C617" t="s">
        <v>8220</v>
      </c>
    </row>
    <row r="618" spans="1:3" hidden="1" x14ac:dyDescent="0.2">
      <c r="A618" t="s">
        <v>8401</v>
      </c>
      <c r="B618" s="14" t="str">
        <v>false</v>
      </c>
      <c r="C618" t="s">
        <v>8220</v>
      </c>
    </row>
    <row r="619" spans="1:3" hidden="1" x14ac:dyDescent="0.2">
      <c r="A619" t="s">
        <v>8401</v>
      </c>
      <c r="B619" s="14" t="str">
        <v>false</v>
      </c>
      <c r="C619" t="s">
        <v>8220</v>
      </c>
    </row>
    <row r="620" spans="1:3" hidden="1" x14ac:dyDescent="0.2">
      <c r="A620" t="s">
        <v>8401</v>
      </c>
      <c r="B620" s="14" t="str">
        <v>false</v>
      </c>
      <c r="C620" t="s">
        <v>8220</v>
      </c>
    </row>
    <row r="621" spans="1:3" hidden="1" x14ac:dyDescent="0.2">
      <c r="A621" t="s">
        <v>8401</v>
      </c>
      <c r="B621" s="14" t="str">
        <v>false</v>
      </c>
      <c r="C621" t="s">
        <v>8220</v>
      </c>
    </row>
    <row r="622" spans="1:3" hidden="1" x14ac:dyDescent="0.2">
      <c r="A622" t="s">
        <v>8401</v>
      </c>
      <c r="B622" s="14" t="str">
        <v>false</v>
      </c>
      <c r="C622" t="s">
        <v>8220</v>
      </c>
    </row>
    <row r="623" spans="1:3" hidden="1" x14ac:dyDescent="0.2">
      <c r="A623" t="s">
        <v>8401</v>
      </c>
      <c r="B623" s="14" t="str">
        <v>false</v>
      </c>
      <c r="C623" t="s">
        <v>8220</v>
      </c>
    </row>
    <row r="624" spans="1:3" hidden="1" x14ac:dyDescent="0.2">
      <c r="A624" t="s">
        <v>8401</v>
      </c>
      <c r="B624" s="14" t="str">
        <v>false</v>
      </c>
      <c r="C624" t="s">
        <v>8220</v>
      </c>
    </row>
    <row r="625" spans="1:3" hidden="1" x14ac:dyDescent="0.2">
      <c r="A625" t="s">
        <v>8401</v>
      </c>
      <c r="B625" s="14" t="str">
        <v>false</v>
      </c>
      <c r="C625" t="s">
        <v>8220</v>
      </c>
    </row>
    <row r="626" spans="1:3" hidden="1" x14ac:dyDescent="0.2">
      <c r="A626" t="s">
        <v>8401</v>
      </c>
      <c r="B626" s="14" t="str">
        <v>false</v>
      </c>
      <c r="C626" t="s">
        <v>8220</v>
      </c>
    </row>
    <row r="627" spans="1:3" hidden="1" x14ac:dyDescent="0.2">
      <c r="A627" t="s">
        <v>8401</v>
      </c>
      <c r="B627" s="14" t="str">
        <v>false</v>
      </c>
      <c r="C627" t="s">
        <v>8220</v>
      </c>
    </row>
    <row r="628" spans="1:3" hidden="1" x14ac:dyDescent="0.2">
      <c r="A628" t="s">
        <v>8401</v>
      </c>
      <c r="B628" s="14" t="str">
        <v>false</v>
      </c>
      <c r="C628" t="s">
        <v>8220</v>
      </c>
    </row>
    <row r="629" spans="1:3" hidden="1" x14ac:dyDescent="0.2">
      <c r="A629" t="s">
        <v>8401</v>
      </c>
      <c r="B629" s="14" t="str">
        <v>false</v>
      </c>
      <c r="C629" t="s">
        <v>8220</v>
      </c>
    </row>
    <row r="630" spans="1:3" hidden="1" x14ac:dyDescent="0.2">
      <c r="A630" t="s">
        <v>8401</v>
      </c>
      <c r="B630" s="14" t="str">
        <v>false</v>
      </c>
      <c r="C630" t="s">
        <v>8220</v>
      </c>
    </row>
    <row r="631" spans="1:3" hidden="1" x14ac:dyDescent="0.2">
      <c r="A631" t="s">
        <v>8401</v>
      </c>
      <c r="B631" s="14" t="str">
        <v>false</v>
      </c>
      <c r="C631" t="s">
        <v>8220</v>
      </c>
    </row>
    <row r="632" spans="1:3" hidden="1" x14ac:dyDescent="0.2">
      <c r="A632" t="s">
        <v>8401</v>
      </c>
      <c r="B632" s="14" t="str">
        <v>false</v>
      </c>
      <c r="C632" t="s">
        <v>8220</v>
      </c>
    </row>
    <row r="633" spans="1:3" hidden="1" x14ac:dyDescent="0.2">
      <c r="A633" t="s">
        <v>8401</v>
      </c>
      <c r="B633" s="14" t="str">
        <v>false</v>
      </c>
      <c r="C633" t="s">
        <v>8220</v>
      </c>
    </row>
    <row r="634" spans="1:3" hidden="1" x14ac:dyDescent="0.2">
      <c r="A634" t="s">
        <v>8401</v>
      </c>
      <c r="B634" s="14" t="str">
        <v>false</v>
      </c>
      <c r="C634" t="s">
        <v>8220</v>
      </c>
    </row>
    <row r="635" spans="1:3" hidden="1" x14ac:dyDescent="0.2">
      <c r="A635" t="s">
        <v>8401</v>
      </c>
      <c r="B635" s="14" t="str">
        <v>false</v>
      </c>
      <c r="C635" t="s">
        <v>8220</v>
      </c>
    </row>
    <row r="636" spans="1:3" hidden="1" x14ac:dyDescent="0.2">
      <c r="A636" t="s">
        <v>8401</v>
      </c>
      <c r="B636" s="14" t="str">
        <v>false</v>
      </c>
      <c r="C636" t="s">
        <v>8220</v>
      </c>
    </row>
    <row r="637" spans="1:3" hidden="1" x14ac:dyDescent="0.2">
      <c r="A637" t="s">
        <v>8401</v>
      </c>
      <c r="B637" s="14" t="str">
        <v>false</v>
      </c>
      <c r="C637" t="s">
        <v>8220</v>
      </c>
    </row>
    <row r="638" spans="1:3" hidden="1" x14ac:dyDescent="0.2">
      <c r="A638" t="s">
        <v>8401</v>
      </c>
      <c r="B638" s="14" t="str">
        <v>false</v>
      </c>
      <c r="C638" t="s">
        <v>8220</v>
      </c>
    </row>
    <row r="639" spans="1:3" hidden="1" x14ac:dyDescent="0.2">
      <c r="A639" t="s">
        <v>8401</v>
      </c>
      <c r="B639" s="14" t="str">
        <v>false</v>
      </c>
      <c r="C639" t="s">
        <v>8220</v>
      </c>
    </row>
    <row r="640" spans="1:3" hidden="1" x14ac:dyDescent="0.2">
      <c r="A640" t="s">
        <v>8401</v>
      </c>
      <c r="B640" s="14" t="str">
        <v>false</v>
      </c>
      <c r="C640" t="s">
        <v>8220</v>
      </c>
    </row>
    <row r="641" spans="1:4" hidden="1" x14ac:dyDescent="0.2">
      <c r="A641" t="s">
        <v>8401</v>
      </c>
      <c r="B641" s="14" t="str">
        <v>false</v>
      </c>
      <c r="C641" t="s">
        <v>8220</v>
      </c>
    </row>
    <row r="642" spans="1:4" x14ac:dyDescent="0.2">
      <c r="A642" t="s">
        <v>8401</v>
      </c>
      <c r="B642" s="14">
        <v>2</v>
      </c>
      <c r="C642" t="s">
        <v>8220</v>
      </c>
      <c r="D642" s="14" t="e" cm="1" vm="1">
        <f t="array" aca="1" ref="D642" ca="1">IF(Kickstarter!G642:G4755 = "failed",Kickstarter!N642:N4755,"false")</f>
        <v>#VALUE!</v>
      </c>
    </row>
    <row r="643" spans="1:4" x14ac:dyDescent="0.2">
      <c r="A643" t="s">
        <v>8401</v>
      </c>
      <c r="B643" s="14">
        <v>315</v>
      </c>
      <c r="C643" t="s">
        <v>8220</v>
      </c>
      <c r="D643" s="14" t="e" cm="1" vm="1">
        <f t="array" aca="1" ref="D643" ca="1">IF(Kickstarter!G643:G4756 = "failed",Kickstarter!N643:N4756,"false")</f>
        <v>#VALUE!</v>
      </c>
    </row>
    <row r="644" spans="1:4" x14ac:dyDescent="0.2">
      <c r="A644" t="s">
        <v>8401</v>
      </c>
      <c r="B644" s="14">
        <v>2174</v>
      </c>
      <c r="C644" t="s">
        <v>8220</v>
      </c>
      <c r="D644" s="14" t="e" cm="1" vm="1">
        <f t="array" aca="1" ref="D644" ca="1">IF(Kickstarter!G644:G4757 = "failed",Kickstarter!N644:N4757,"false")</f>
        <v>#VALUE!</v>
      </c>
    </row>
    <row r="645" spans="1:4" x14ac:dyDescent="0.2">
      <c r="A645" t="s">
        <v>8401</v>
      </c>
      <c r="B645" s="14">
        <v>152</v>
      </c>
      <c r="C645" t="s">
        <v>8220</v>
      </c>
      <c r="D645" s="14" t="e" cm="1" vm="1">
        <f t="array" aca="1" ref="D645" ca="1">IF(Kickstarter!G645:G4758 = "failed",Kickstarter!N645:N4758,"false")</f>
        <v>#VALUE!</v>
      </c>
    </row>
    <row r="646" spans="1:4" x14ac:dyDescent="0.2">
      <c r="A646" t="s">
        <v>8401</v>
      </c>
      <c r="B646" s="14">
        <v>1021</v>
      </c>
      <c r="C646" t="s">
        <v>8220</v>
      </c>
      <c r="D646" s="14" t="e" cm="1" vm="1">
        <f t="array" aca="1" ref="D646" ca="1">IF(Kickstarter!G646:G4759 = "failed",Kickstarter!N646:N4759,"false")</f>
        <v>#VALUE!</v>
      </c>
    </row>
    <row r="647" spans="1:4" x14ac:dyDescent="0.2">
      <c r="A647" t="s">
        <v>8401</v>
      </c>
      <c r="B647" s="14">
        <v>237</v>
      </c>
      <c r="C647" t="s">
        <v>8220</v>
      </c>
      <c r="D647" s="14" t="e" cm="1" vm="1">
        <f t="array" aca="1" ref="D647" ca="1">IF(Kickstarter!G647:G4760 = "failed",Kickstarter!N647:N4760,"false")</f>
        <v>#VALUE!</v>
      </c>
    </row>
    <row r="648" spans="1:4" x14ac:dyDescent="0.2">
      <c r="A648" t="s">
        <v>8401</v>
      </c>
      <c r="B648" s="14">
        <v>27</v>
      </c>
      <c r="C648" t="s">
        <v>8220</v>
      </c>
      <c r="D648" s="14" t="e" cm="1" vm="1">
        <f t="array" aca="1" ref="D648" ca="1">IF(Kickstarter!G648:G4761 = "failed",Kickstarter!N648:N4761,"false")</f>
        <v>#VALUE!</v>
      </c>
    </row>
    <row r="649" spans="1:4" x14ac:dyDescent="0.2">
      <c r="A649" t="s">
        <v>8401</v>
      </c>
      <c r="B649" s="14">
        <v>17</v>
      </c>
      <c r="C649" t="s">
        <v>8220</v>
      </c>
      <c r="D649" s="14" t="e" cm="1" vm="1">
        <f t="array" aca="1" ref="D649" ca="1">IF(Kickstarter!G649:G4762 = "failed",Kickstarter!N649:N4762,"false")</f>
        <v>#VALUE!</v>
      </c>
    </row>
    <row r="650" spans="1:4" x14ac:dyDescent="0.2">
      <c r="A650" t="s">
        <v>8401</v>
      </c>
      <c r="B650" s="14">
        <v>27</v>
      </c>
      <c r="C650" t="s">
        <v>8220</v>
      </c>
      <c r="D650" s="14" t="e" cm="1" vm="1">
        <f t="array" aca="1" ref="D650" ca="1">IF(Kickstarter!G650:G4763 = "failed",Kickstarter!N650:N4763,"false")</f>
        <v>#VALUE!</v>
      </c>
    </row>
    <row r="651" spans="1:4" x14ac:dyDescent="0.2">
      <c r="A651" t="s">
        <v>8401</v>
      </c>
      <c r="B651" s="14">
        <v>82</v>
      </c>
      <c r="C651" t="s">
        <v>8220</v>
      </c>
      <c r="D651" s="14" t="e" cm="1" vm="1">
        <f t="array" aca="1" ref="D651" ca="1">IF(Kickstarter!G651:G4764 = "failed",Kickstarter!N651:N4764,"false")</f>
        <v>#VALUE!</v>
      </c>
    </row>
    <row r="652" spans="1:4" x14ac:dyDescent="0.2">
      <c r="A652" t="s">
        <v>8401</v>
      </c>
      <c r="B652" s="14">
        <v>48</v>
      </c>
      <c r="C652" t="s">
        <v>8220</v>
      </c>
      <c r="D652" s="14" t="e" cm="1" vm="1">
        <f t="array" aca="1" ref="D652" ca="1">IF(Kickstarter!G652:G4765 = "failed",Kickstarter!N652:N4765,"false")</f>
        <v>#VALUE!</v>
      </c>
    </row>
    <row r="653" spans="1:4" x14ac:dyDescent="0.2">
      <c r="A653" t="s">
        <v>8401</v>
      </c>
      <c r="B653" s="14">
        <v>105</v>
      </c>
      <c r="C653" t="s">
        <v>8220</v>
      </c>
      <c r="D653" s="14" t="e" cm="1" vm="1">
        <f t="array" aca="1" ref="D653" ca="1">IF(Kickstarter!G653:G4766 = "failed",Kickstarter!N653:N4766,"false")</f>
        <v>#VALUE!</v>
      </c>
    </row>
    <row r="654" spans="1:4" x14ac:dyDescent="0.2">
      <c r="A654" t="s">
        <v>8401</v>
      </c>
      <c r="B654" s="14">
        <v>28</v>
      </c>
      <c r="C654" t="s">
        <v>8220</v>
      </c>
      <c r="D654" s="14" t="e" cm="1" vm="1">
        <f t="array" aca="1" ref="D654" ca="1">IF(Kickstarter!G654:G4767 = "failed",Kickstarter!N654:N4767,"false")</f>
        <v>#VALUE!</v>
      </c>
    </row>
    <row r="655" spans="1:4" x14ac:dyDescent="0.2">
      <c r="A655" t="s">
        <v>8401</v>
      </c>
      <c r="B655" s="14">
        <v>1107</v>
      </c>
      <c r="C655" t="s">
        <v>8220</v>
      </c>
      <c r="D655" s="14" t="e" cm="1" vm="1">
        <f t="array" aca="1" ref="D655" ca="1">IF(Kickstarter!G655:G4768 = "failed",Kickstarter!N655:N4768,"false")</f>
        <v>#VALUE!</v>
      </c>
    </row>
    <row r="656" spans="1:4" x14ac:dyDescent="0.2">
      <c r="A656" t="s">
        <v>8401</v>
      </c>
      <c r="B656" s="14">
        <v>1013</v>
      </c>
      <c r="C656" t="s">
        <v>8220</v>
      </c>
      <c r="D656" s="14" t="e" cm="1" vm="1">
        <f t="array" aca="1" ref="D656" ca="1">IF(Kickstarter!G656:G4769 = "failed",Kickstarter!N656:N4769,"false")</f>
        <v>#VALUE!</v>
      </c>
    </row>
    <row r="657" spans="1:4" x14ac:dyDescent="0.2">
      <c r="A657" t="s">
        <v>8401</v>
      </c>
      <c r="B657" s="14">
        <v>274</v>
      </c>
      <c r="C657" t="s">
        <v>8220</v>
      </c>
      <c r="D657" s="14" t="e" cm="1" vm="1">
        <f t="array" aca="1" ref="D657" ca="1">IF(Kickstarter!G657:G4770 = "failed",Kickstarter!N657:N4770,"false")</f>
        <v>#VALUE!</v>
      </c>
    </row>
    <row r="658" spans="1:4" x14ac:dyDescent="0.2">
      <c r="A658" t="s">
        <v>8401</v>
      </c>
      <c r="B658" s="14">
        <v>87</v>
      </c>
      <c r="C658" t="s">
        <v>8220</v>
      </c>
      <c r="D658" s="14" t="e" cm="1" vm="1">
        <f t="array" aca="1" ref="D658" ca="1">IF(Kickstarter!G658:G4771 = "failed",Kickstarter!N658:N4771,"false")</f>
        <v>#VALUE!</v>
      </c>
    </row>
    <row r="659" spans="1:4" x14ac:dyDescent="0.2">
      <c r="A659" t="s">
        <v>8401</v>
      </c>
      <c r="B659" s="14">
        <v>99</v>
      </c>
      <c r="C659" t="s">
        <v>8220</v>
      </c>
      <c r="D659" s="14" t="e" cm="1" vm="1">
        <f t="array" aca="1" ref="D659" ca="1">IF(Kickstarter!G659:G4772 = "failed",Kickstarter!N659:N4772,"false")</f>
        <v>#VALUE!</v>
      </c>
    </row>
    <row r="660" spans="1:4" x14ac:dyDescent="0.2">
      <c r="A660" t="s">
        <v>8401</v>
      </c>
      <c r="B660" s="14">
        <v>276</v>
      </c>
      <c r="C660" t="s">
        <v>8220</v>
      </c>
      <c r="D660" s="14" t="e" cm="1" vm="1">
        <f t="array" aca="1" ref="D660" ca="1">IF(Kickstarter!G660:G4773 = "failed",Kickstarter!N660:N4773,"false")</f>
        <v>#VALUE!</v>
      </c>
    </row>
    <row r="661" spans="1:4" x14ac:dyDescent="0.2">
      <c r="A661" t="s">
        <v>8401</v>
      </c>
      <c r="B661" s="14">
        <v>21</v>
      </c>
      <c r="C661" t="s">
        <v>8220</v>
      </c>
      <c r="D661" s="14" t="e" cm="1" vm="1">
        <f t="array" aca="1" ref="D661" ca="1">IF(Kickstarter!G661:G4774 = "failed",Kickstarter!N661:N4774,"false")</f>
        <v>#VALUE!</v>
      </c>
    </row>
    <row r="662" spans="1:4" hidden="1" x14ac:dyDescent="0.2">
      <c r="A662" t="s">
        <v>8401</v>
      </c>
      <c r="B662" s="14" t="str">
        <v>false</v>
      </c>
      <c r="C662" t="s">
        <v>8220</v>
      </c>
    </row>
    <row r="663" spans="1:4" hidden="1" x14ac:dyDescent="0.2">
      <c r="A663" t="s">
        <v>8401</v>
      </c>
      <c r="B663" s="14" t="str">
        <v>false</v>
      </c>
      <c r="C663" t="s">
        <v>8220</v>
      </c>
    </row>
    <row r="664" spans="1:4" hidden="1" x14ac:dyDescent="0.2">
      <c r="A664" t="s">
        <v>8401</v>
      </c>
      <c r="B664" s="14" t="str">
        <v>false</v>
      </c>
      <c r="C664" t="s">
        <v>8220</v>
      </c>
    </row>
    <row r="665" spans="1:4" hidden="1" x14ac:dyDescent="0.2">
      <c r="A665" t="s">
        <v>8401</v>
      </c>
      <c r="B665" s="14" t="str">
        <v>false</v>
      </c>
      <c r="C665" t="s">
        <v>8220</v>
      </c>
    </row>
    <row r="666" spans="1:4" hidden="1" x14ac:dyDescent="0.2">
      <c r="A666" t="s">
        <v>8401</v>
      </c>
      <c r="B666" s="14" t="str">
        <v>false</v>
      </c>
      <c r="C666" t="s">
        <v>8220</v>
      </c>
    </row>
    <row r="667" spans="1:4" hidden="1" x14ac:dyDescent="0.2">
      <c r="A667" t="s">
        <v>8401</v>
      </c>
      <c r="B667" s="14" t="str">
        <v>false</v>
      </c>
      <c r="C667" t="s">
        <v>8220</v>
      </c>
    </row>
    <row r="668" spans="1:4" hidden="1" x14ac:dyDescent="0.2">
      <c r="A668" t="s">
        <v>8401</v>
      </c>
      <c r="B668" s="14" t="str">
        <v>false</v>
      </c>
      <c r="C668" t="s">
        <v>8220</v>
      </c>
    </row>
    <row r="669" spans="1:4" hidden="1" x14ac:dyDescent="0.2">
      <c r="A669" t="s">
        <v>8401</v>
      </c>
      <c r="B669" s="14" t="str">
        <v>false</v>
      </c>
      <c r="C669" t="s">
        <v>8220</v>
      </c>
    </row>
    <row r="670" spans="1:4" hidden="1" x14ac:dyDescent="0.2">
      <c r="A670" t="s">
        <v>8401</v>
      </c>
      <c r="B670" s="14" t="str">
        <v>false</v>
      </c>
      <c r="C670" t="s">
        <v>8220</v>
      </c>
    </row>
    <row r="671" spans="1:4" hidden="1" x14ac:dyDescent="0.2">
      <c r="A671" t="s">
        <v>8401</v>
      </c>
      <c r="B671" s="14" t="str">
        <v>false</v>
      </c>
      <c r="C671" t="s">
        <v>8220</v>
      </c>
    </row>
    <row r="672" spans="1:4" hidden="1" x14ac:dyDescent="0.2">
      <c r="A672" t="s">
        <v>8401</v>
      </c>
      <c r="B672" s="14" t="str">
        <v>false</v>
      </c>
      <c r="C672" t="s">
        <v>8220</v>
      </c>
    </row>
    <row r="673" spans="1:3" hidden="1" x14ac:dyDescent="0.2">
      <c r="A673" t="s">
        <v>8401</v>
      </c>
      <c r="B673" s="14" t="str">
        <v>false</v>
      </c>
      <c r="C673" t="s">
        <v>8220</v>
      </c>
    </row>
    <row r="674" spans="1:3" hidden="1" x14ac:dyDescent="0.2">
      <c r="A674" t="s">
        <v>8401</v>
      </c>
      <c r="B674" s="14" t="str">
        <v>false</v>
      </c>
      <c r="C674" t="s">
        <v>8220</v>
      </c>
    </row>
    <row r="675" spans="1:3" hidden="1" x14ac:dyDescent="0.2">
      <c r="A675" t="s">
        <v>8401</v>
      </c>
      <c r="B675" s="14" t="str">
        <v>false</v>
      </c>
      <c r="C675" t="s">
        <v>8220</v>
      </c>
    </row>
    <row r="676" spans="1:3" hidden="1" x14ac:dyDescent="0.2">
      <c r="A676" t="s">
        <v>8401</v>
      </c>
      <c r="B676" s="14" t="str">
        <v>false</v>
      </c>
      <c r="C676" t="s">
        <v>8220</v>
      </c>
    </row>
    <row r="677" spans="1:3" hidden="1" x14ac:dyDescent="0.2">
      <c r="A677" t="s">
        <v>8401</v>
      </c>
      <c r="B677" s="14" t="str">
        <v>false</v>
      </c>
      <c r="C677" t="s">
        <v>8220</v>
      </c>
    </row>
    <row r="678" spans="1:3" hidden="1" x14ac:dyDescent="0.2">
      <c r="A678" t="s">
        <v>8401</v>
      </c>
      <c r="B678" s="14" t="str">
        <v>false</v>
      </c>
      <c r="C678" t="s">
        <v>8220</v>
      </c>
    </row>
    <row r="679" spans="1:3" hidden="1" x14ac:dyDescent="0.2">
      <c r="A679" t="s">
        <v>8401</v>
      </c>
      <c r="B679" s="14" t="str">
        <v>false</v>
      </c>
      <c r="C679" t="s">
        <v>8220</v>
      </c>
    </row>
    <row r="680" spans="1:3" hidden="1" x14ac:dyDescent="0.2">
      <c r="A680" t="s">
        <v>8401</v>
      </c>
      <c r="B680" s="14" t="str">
        <v>false</v>
      </c>
      <c r="C680" t="s">
        <v>8220</v>
      </c>
    </row>
    <row r="681" spans="1:3" hidden="1" x14ac:dyDescent="0.2">
      <c r="A681" t="s">
        <v>8401</v>
      </c>
      <c r="B681" s="14" t="str">
        <v>false</v>
      </c>
      <c r="C681" t="s">
        <v>8220</v>
      </c>
    </row>
    <row r="682" spans="1:3" hidden="1" x14ac:dyDescent="0.2">
      <c r="A682" t="s">
        <v>8401</v>
      </c>
      <c r="B682" s="14" t="str">
        <v>false</v>
      </c>
      <c r="C682" t="s">
        <v>8220</v>
      </c>
    </row>
    <row r="683" spans="1:3" hidden="1" x14ac:dyDescent="0.2">
      <c r="A683" t="s">
        <v>8401</v>
      </c>
      <c r="B683" s="14" t="str">
        <v>false</v>
      </c>
      <c r="C683" t="s">
        <v>8220</v>
      </c>
    </row>
    <row r="684" spans="1:3" hidden="1" x14ac:dyDescent="0.2">
      <c r="A684" t="s">
        <v>8401</v>
      </c>
      <c r="B684" s="14" t="str">
        <v>false</v>
      </c>
      <c r="C684" t="s">
        <v>8220</v>
      </c>
    </row>
    <row r="685" spans="1:3" hidden="1" x14ac:dyDescent="0.2">
      <c r="A685" t="s">
        <v>8401</v>
      </c>
      <c r="B685" s="14" t="str">
        <v>false</v>
      </c>
      <c r="C685" t="s">
        <v>8220</v>
      </c>
    </row>
    <row r="686" spans="1:3" hidden="1" x14ac:dyDescent="0.2">
      <c r="A686" t="s">
        <v>8401</v>
      </c>
      <c r="B686" s="14" t="str">
        <v>false</v>
      </c>
      <c r="C686" t="s">
        <v>8220</v>
      </c>
    </row>
    <row r="687" spans="1:3" hidden="1" x14ac:dyDescent="0.2">
      <c r="A687" t="s">
        <v>8401</v>
      </c>
      <c r="B687" s="14" t="str">
        <v>false</v>
      </c>
      <c r="C687" t="s">
        <v>8220</v>
      </c>
    </row>
    <row r="688" spans="1:3" hidden="1" x14ac:dyDescent="0.2">
      <c r="A688" t="s">
        <v>8401</v>
      </c>
      <c r="B688" s="14" t="str">
        <v>false</v>
      </c>
      <c r="C688" t="s">
        <v>8220</v>
      </c>
    </row>
    <row r="689" spans="1:3" hidden="1" x14ac:dyDescent="0.2">
      <c r="A689" t="s">
        <v>8401</v>
      </c>
      <c r="B689" s="14" t="str">
        <v>false</v>
      </c>
      <c r="C689" t="s">
        <v>8220</v>
      </c>
    </row>
    <row r="690" spans="1:3" hidden="1" x14ac:dyDescent="0.2">
      <c r="A690" t="s">
        <v>8401</v>
      </c>
      <c r="B690" s="14" t="str">
        <v>false</v>
      </c>
      <c r="C690" t="s">
        <v>8220</v>
      </c>
    </row>
    <row r="691" spans="1:3" hidden="1" x14ac:dyDescent="0.2">
      <c r="A691" t="s">
        <v>8401</v>
      </c>
      <c r="B691" s="14" t="str">
        <v>false</v>
      </c>
      <c r="C691" t="s">
        <v>8220</v>
      </c>
    </row>
    <row r="692" spans="1:3" hidden="1" x14ac:dyDescent="0.2">
      <c r="A692" t="s">
        <v>8401</v>
      </c>
      <c r="B692" s="14" t="str">
        <v>false</v>
      </c>
      <c r="C692" t="s">
        <v>8220</v>
      </c>
    </row>
    <row r="693" spans="1:3" hidden="1" x14ac:dyDescent="0.2">
      <c r="A693" t="s">
        <v>8401</v>
      </c>
      <c r="B693" s="14" t="str">
        <v>false</v>
      </c>
      <c r="C693" t="s">
        <v>8220</v>
      </c>
    </row>
    <row r="694" spans="1:3" hidden="1" x14ac:dyDescent="0.2">
      <c r="A694" t="s">
        <v>8401</v>
      </c>
      <c r="B694" s="14" t="str">
        <v>false</v>
      </c>
      <c r="C694" t="s">
        <v>8220</v>
      </c>
    </row>
    <row r="695" spans="1:3" hidden="1" x14ac:dyDescent="0.2">
      <c r="A695" t="s">
        <v>8401</v>
      </c>
      <c r="B695" s="14" t="str">
        <v>false</v>
      </c>
      <c r="C695" t="s">
        <v>8220</v>
      </c>
    </row>
    <row r="696" spans="1:3" hidden="1" x14ac:dyDescent="0.2">
      <c r="A696" t="s">
        <v>8401</v>
      </c>
      <c r="B696" s="14" t="str">
        <v>false</v>
      </c>
      <c r="C696" t="s">
        <v>8220</v>
      </c>
    </row>
    <row r="697" spans="1:3" hidden="1" x14ac:dyDescent="0.2">
      <c r="A697" t="s">
        <v>8401</v>
      </c>
      <c r="B697" s="14" t="str">
        <v>false</v>
      </c>
      <c r="C697" t="s">
        <v>8220</v>
      </c>
    </row>
    <row r="698" spans="1:3" hidden="1" x14ac:dyDescent="0.2">
      <c r="A698" t="s">
        <v>8401</v>
      </c>
      <c r="B698" s="14" t="str">
        <v>false</v>
      </c>
      <c r="C698" t="s">
        <v>8220</v>
      </c>
    </row>
    <row r="699" spans="1:3" hidden="1" x14ac:dyDescent="0.2">
      <c r="A699" t="s">
        <v>8401</v>
      </c>
      <c r="B699" s="14" t="str">
        <v>false</v>
      </c>
      <c r="C699" t="s">
        <v>8220</v>
      </c>
    </row>
    <row r="700" spans="1:3" hidden="1" x14ac:dyDescent="0.2">
      <c r="A700" t="s">
        <v>8401</v>
      </c>
      <c r="B700" s="14" t="str">
        <v>false</v>
      </c>
      <c r="C700" t="s">
        <v>8220</v>
      </c>
    </row>
    <row r="701" spans="1:3" hidden="1" x14ac:dyDescent="0.2">
      <c r="A701" t="s">
        <v>8401</v>
      </c>
      <c r="B701" s="14" t="str">
        <v>false</v>
      </c>
      <c r="C701" t="s">
        <v>8220</v>
      </c>
    </row>
    <row r="702" spans="1:3" hidden="1" x14ac:dyDescent="0.2">
      <c r="A702" t="s">
        <v>8401</v>
      </c>
      <c r="B702" s="14" t="str">
        <v>false</v>
      </c>
      <c r="C702" t="s">
        <v>8220</v>
      </c>
    </row>
    <row r="703" spans="1:3" hidden="1" x14ac:dyDescent="0.2">
      <c r="A703" t="s">
        <v>8401</v>
      </c>
      <c r="B703" s="14" t="str">
        <v>false</v>
      </c>
      <c r="C703" t="s">
        <v>8220</v>
      </c>
    </row>
    <row r="704" spans="1:3" hidden="1" x14ac:dyDescent="0.2">
      <c r="A704" t="s">
        <v>8401</v>
      </c>
      <c r="B704" s="14" t="str">
        <v>false</v>
      </c>
      <c r="C704" t="s">
        <v>8220</v>
      </c>
    </row>
    <row r="705" spans="1:3" hidden="1" x14ac:dyDescent="0.2">
      <c r="A705" t="s">
        <v>8401</v>
      </c>
      <c r="B705" s="14" t="str">
        <v>false</v>
      </c>
      <c r="C705" t="s">
        <v>8220</v>
      </c>
    </row>
    <row r="706" spans="1:3" hidden="1" x14ac:dyDescent="0.2">
      <c r="A706" t="s">
        <v>8401</v>
      </c>
      <c r="B706" s="14" t="str">
        <v>false</v>
      </c>
      <c r="C706" t="s">
        <v>8220</v>
      </c>
    </row>
    <row r="707" spans="1:3" hidden="1" x14ac:dyDescent="0.2">
      <c r="A707" t="s">
        <v>8401</v>
      </c>
      <c r="B707" s="14" t="str">
        <v>false</v>
      </c>
      <c r="C707" t="s">
        <v>8220</v>
      </c>
    </row>
    <row r="708" spans="1:3" hidden="1" x14ac:dyDescent="0.2">
      <c r="A708" t="s">
        <v>8401</v>
      </c>
      <c r="B708" s="14" t="str">
        <v>false</v>
      </c>
      <c r="C708" t="s">
        <v>8220</v>
      </c>
    </row>
    <row r="709" spans="1:3" hidden="1" x14ac:dyDescent="0.2">
      <c r="A709" t="s">
        <v>8401</v>
      </c>
      <c r="B709" s="14" t="str">
        <v>false</v>
      </c>
      <c r="C709" t="s">
        <v>8220</v>
      </c>
    </row>
    <row r="710" spans="1:3" hidden="1" x14ac:dyDescent="0.2">
      <c r="A710" t="s">
        <v>8401</v>
      </c>
      <c r="B710" s="14" t="str">
        <v>false</v>
      </c>
      <c r="C710" t="s">
        <v>8220</v>
      </c>
    </row>
    <row r="711" spans="1:3" hidden="1" x14ac:dyDescent="0.2">
      <c r="A711" t="s">
        <v>8401</v>
      </c>
      <c r="B711" s="14" t="str">
        <v>false</v>
      </c>
      <c r="C711" t="s">
        <v>8220</v>
      </c>
    </row>
    <row r="712" spans="1:3" hidden="1" x14ac:dyDescent="0.2">
      <c r="A712" t="s">
        <v>8401</v>
      </c>
      <c r="B712" s="14" t="str">
        <v>false</v>
      </c>
      <c r="C712" t="s">
        <v>8220</v>
      </c>
    </row>
    <row r="713" spans="1:3" hidden="1" x14ac:dyDescent="0.2">
      <c r="A713" t="s">
        <v>8401</v>
      </c>
      <c r="B713" s="14" t="str">
        <v>false</v>
      </c>
      <c r="C713" t="s">
        <v>8220</v>
      </c>
    </row>
    <row r="714" spans="1:3" hidden="1" x14ac:dyDescent="0.2">
      <c r="A714" t="s">
        <v>8401</v>
      </c>
      <c r="B714" s="14" t="str">
        <v>false</v>
      </c>
      <c r="C714" t="s">
        <v>8220</v>
      </c>
    </row>
    <row r="715" spans="1:3" hidden="1" x14ac:dyDescent="0.2">
      <c r="A715" t="s">
        <v>8401</v>
      </c>
      <c r="B715" s="14" t="str">
        <v>false</v>
      </c>
      <c r="C715" t="s">
        <v>8220</v>
      </c>
    </row>
    <row r="716" spans="1:3" hidden="1" x14ac:dyDescent="0.2">
      <c r="A716" t="s">
        <v>8401</v>
      </c>
      <c r="B716" s="14" t="str">
        <v>false</v>
      </c>
      <c r="C716" t="s">
        <v>8220</v>
      </c>
    </row>
    <row r="717" spans="1:3" hidden="1" x14ac:dyDescent="0.2">
      <c r="A717" t="s">
        <v>8401</v>
      </c>
      <c r="B717" s="14" t="str">
        <v>false</v>
      </c>
      <c r="C717" t="s">
        <v>8220</v>
      </c>
    </row>
    <row r="718" spans="1:3" hidden="1" x14ac:dyDescent="0.2">
      <c r="A718" t="s">
        <v>8401</v>
      </c>
      <c r="B718" s="14" t="str">
        <v>false</v>
      </c>
      <c r="C718" t="s">
        <v>8220</v>
      </c>
    </row>
    <row r="719" spans="1:3" hidden="1" x14ac:dyDescent="0.2">
      <c r="A719" t="s">
        <v>8401</v>
      </c>
      <c r="B719" s="14" t="str">
        <v>false</v>
      </c>
      <c r="C719" t="s">
        <v>8220</v>
      </c>
    </row>
    <row r="720" spans="1:3" hidden="1" x14ac:dyDescent="0.2">
      <c r="A720" t="s">
        <v>8401</v>
      </c>
      <c r="B720" s="14" t="str">
        <v>false</v>
      </c>
      <c r="C720" t="s">
        <v>8220</v>
      </c>
    </row>
    <row r="721" spans="1:4" hidden="1" x14ac:dyDescent="0.2">
      <c r="A721" t="s">
        <v>8401</v>
      </c>
      <c r="B721" s="14" t="str">
        <v>false</v>
      </c>
      <c r="C721" t="s">
        <v>8220</v>
      </c>
    </row>
    <row r="722" spans="1:4" x14ac:dyDescent="0.2">
      <c r="A722" t="s">
        <v>8401</v>
      </c>
      <c r="B722" s="14">
        <v>41</v>
      </c>
      <c r="C722" t="s">
        <v>8220</v>
      </c>
      <c r="D722" s="14" t="e" cm="1" vm="1">
        <f t="array" aca="1" ref="D722" ca="1">IF(Kickstarter!G722:G4835 = "failed",Kickstarter!N722:N4835,"false")</f>
        <v>#VALUE!</v>
      </c>
    </row>
    <row r="723" spans="1:4" x14ac:dyDescent="0.2">
      <c r="A723" t="s">
        <v>8401</v>
      </c>
      <c r="B723" s="14">
        <v>119</v>
      </c>
      <c r="C723" t="s">
        <v>8220</v>
      </c>
      <c r="D723" s="14" t="e" cm="1" vm="1">
        <f t="array" aca="1" ref="D723" ca="1">IF(Kickstarter!G723:G4836 = "failed",Kickstarter!N723:N4836,"false")</f>
        <v>#VALUE!</v>
      </c>
    </row>
    <row r="724" spans="1:4" x14ac:dyDescent="0.2">
      <c r="A724" t="s">
        <v>8401</v>
      </c>
      <c r="B724" s="14">
        <v>153</v>
      </c>
      <c r="C724" t="s">
        <v>8220</v>
      </c>
      <c r="D724" s="14" t="e" cm="1" vm="1">
        <f t="array" aca="1" ref="D724" ca="1">IF(Kickstarter!G724:G4837 = "failed",Kickstarter!N724:N4837,"false")</f>
        <v>#VALUE!</v>
      </c>
    </row>
    <row r="725" spans="1:4" x14ac:dyDescent="0.2">
      <c r="A725" t="s">
        <v>8401</v>
      </c>
      <c r="B725" s="14">
        <v>100</v>
      </c>
      <c r="C725" t="s">
        <v>8220</v>
      </c>
      <c r="D725" s="14" t="e" cm="1" vm="1">
        <f t="array" aca="1" ref="D725" ca="1">IF(Kickstarter!G725:G4838 = "failed",Kickstarter!N725:N4838,"false")</f>
        <v>#VALUE!</v>
      </c>
    </row>
    <row r="726" spans="1:4" x14ac:dyDescent="0.2">
      <c r="A726" t="s">
        <v>8401</v>
      </c>
      <c r="B726" s="14">
        <v>143</v>
      </c>
      <c r="C726" t="s">
        <v>8220</v>
      </c>
      <c r="D726" s="14" t="e" cm="1" vm="1">
        <f t="array" aca="1" ref="D726" ca="1">IF(Kickstarter!G726:G4839 = "failed",Kickstarter!N726:N4839,"false")</f>
        <v>#VALUE!</v>
      </c>
    </row>
    <row r="727" spans="1:4" x14ac:dyDescent="0.2">
      <c r="A727" t="s">
        <v>8401</v>
      </c>
      <c r="B727" s="14">
        <v>140</v>
      </c>
      <c r="C727" t="s">
        <v>8220</v>
      </c>
      <c r="D727" s="14" t="e" cm="1" vm="1">
        <f t="array" aca="1" ref="D727" ca="1">IF(Kickstarter!G727:G4840 = "failed",Kickstarter!N727:N4840,"false")</f>
        <v>#VALUE!</v>
      </c>
    </row>
    <row r="728" spans="1:4" x14ac:dyDescent="0.2">
      <c r="A728" t="s">
        <v>8401</v>
      </c>
      <c r="B728" s="14">
        <v>35</v>
      </c>
      <c r="C728" t="s">
        <v>8220</v>
      </c>
      <c r="D728" s="14" t="e" cm="1" vm="1">
        <f t="array" aca="1" ref="D728" ca="1">IF(Kickstarter!G728:G4841 = "failed",Kickstarter!N728:N4841,"false")</f>
        <v>#VALUE!</v>
      </c>
    </row>
    <row r="729" spans="1:4" x14ac:dyDescent="0.2">
      <c r="A729" t="s">
        <v>8401</v>
      </c>
      <c r="B729" s="14">
        <v>149</v>
      </c>
      <c r="C729" t="s">
        <v>8220</v>
      </c>
      <c r="D729" s="14" t="e" cm="1" vm="1">
        <f t="array" aca="1" ref="D729" ca="1">IF(Kickstarter!G729:G4842 = "failed",Kickstarter!N729:N4842,"false")</f>
        <v>#VALUE!</v>
      </c>
    </row>
    <row r="730" spans="1:4" x14ac:dyDescent="0.2">
      <c r="A730" t="s">
        <v>8401</v>
      </c>
      <c r="B730" s="14">
        <v>130</v>
      </c>
      <c r="C730" t="s">
        <v>8220</v>
      </c>
      <c r="D730" s="14" t="e" cm="1" vm="1">
        <f t="array" aca="1" ref="D730" ca="1">IF(Kickstarter!G730:G4843 = "failed",Kickstarter!N730:N4843,"false")</f>
        <v>#VALUE!</v>
      </c>
    </row>
    <row r="731" spans="1:4" x14ac:dyDescent="0.2">
      <c r="A731" t="s">
        <v>8401</v>
      </c>
      <c r="B731" s="14">
        <v>120</v>
      </c>
      <c r="C731" t="s">
        <v>8220</v>
      </c>
      <c r="D731" s="14" t="e" cm="1" vm="1">
        <f t="array" aca="1" ref="D731" ca="1">IF(Kickstarter!G731:G4844 = "failed",Kickstarter!N731:N4844,"false")</f>
        <v>#VALUE!</v>
      </c>
    </row>
    <row r="732" spans="1:4" x14ac:dyDescent="0.2">
      <c r="A732" t="s">
        <v>8401</v>
      </c>
      <c r="B732" s="14">
        <v>265</v>
      </c>
      <c r="C732" t="s">
        <v>8220</v>
      </c>
      <c r="D732" s="14" t="e" cm="1" vm="1">
        <f t="array" aca="1" ref="D732" ca="1">IF(Kickstarter!G732:G4845 = "failed",Kickstarter!N732:N4845,"false")</f>
        <v>#VALUE!</v>
      </c>
    </row>
    <row r="733" spans="1:4" x14ac:dyDescent="0.2">
      <c r="A733" t="s">
        <v>8401</v>
      </c>
      <c r="B733" s="14">
        <v>71</v>
      </c>
      <c r="C733" t="s">
        <v>8220</v>
      </c>
      <c r="D733" s="14" t="e" cm="1" vm="1">
        <f t="array" aca="1" ref="D733" ca="1">IF(Kickstarter!G733:G4846 = "failed",Kickstarter!N733:N4846,"false")</f>
        <v>#VALUE!</v>
      </c>
    </row>
    <row r="734" spans="1:4" x14ac:dyDescent="0.2">
      <c r="A734" t="s">
        <v>8401</v>
      </c>
      <c r="B734" s="14">
        <v>13</v>
      </c>
      <c r="C734" t="s">
        <v>8220</v>
      </c>
      <c r="D734" s="14" t="e" cm="1" vm="1">
        <f t="array" aca="1" ref="D734" ca="1">IF(Kickstarter!G734:G4847 = "failed",Kickstarter!N734:N4847,"false")</f>
        <v>#VALUE!</v>
      </c>
    </row>
    <row r="735" spans="1:4" x14ac:dyDescent="0.2">
      <c r="A735" t="s">
        <v>8401</v>
      </c>
      <c r="B735" s="14">
        <v>169</v>
      </c>
      <c r="C735" t="s">
        <v>8220</v>
      </c>
      <c r="D735" s="14" t="e" cm="1" vm="1">
        <f t="array" aca="1" ref="D735" ca="1">IF(Kickstarter!G735:G4848 = "failed",Kickstarter!N735:N4848,"false")</f>
        <v>#VALUE!</v>
      </c>
    </row>
    <row r="736" spans="1:4" x14ac:dyDescent="0.2">
      <c r="A736" t="s">
        <v>8401</v>
      </c>
      <c r="B736" s="14">
        <v>57</v>
      </c>
      <c r="C736" t="s">
        <v>8220</v>
      </c>
      <c r="D736" s="14" t="e" cm="1" vm="1">
        <f t="array" aca="1" ref="D736" ca="1">IF(Kickstarter!G736:G4849 = "failed",Kickstarter!N736:N4849,"false")</f>
        <v>#VALUE!</v>
      </c>
    </row>
    <row r="737" spans="1:4" x14ac:dyDescent="0.2">
      <c r="A737" t="s">
        <v>8401</v>
      </c>
      <c r="B737" s="14">
        <v>229</v>
      </c>
      <c r="C737" t="s">
        <v>8220</v>
      </c>
      <c r="D737" s="14" t="e" cm="1" vm="1">
        <f t="array" aca="1" ref="D737" ca="1">IF(Kickstarter!G737:G4850 = "failed",Kickstarter!N737:N4850,"false")</f>
        <v>#VALUE!</v>
      </c>
    </row>
    <row r="738" spans="1:4" x14ac:dyDescent="0.2">
      <c r="A738" t="s">
        <v>8401</v>
      </c>
      <c r="B738" s="14">
        <v>108</v>
      </c>
      <c r="C738" t="s">
        <v>8220</v>
      </c>
      <c r="D738" s="14" t="e" cm="1" vm="1">
        <f t="array" aca="1" ref="D738" ca="1">IF(Kickstarter!G738:G4851 = "failed",Kickstarter!N738:N4851,"false")</f>
        <v>#VALUE!</v>
      </c>
    </row>
    <row r="739" spans="1:4" x14ac:dyDescent="0.2">
      <c r="A739" t="s">
        <v>8401</v>
      </c>
      <c r="B739" s="14">
        <v>108</v>
      </c>
      <c r="C739" t="s">
        <v>8220</v>
      </c>
      <c r="D739" s="14" t="e" cm="1" vm="1">
        <f t="array" aca="1" ref="D739" ca="1">IF(Kickstarter!G739:G4852 = "failed",Kickstarter!N739:N4852,"false")</f>
        <v>#VALUE!</v>
      </c>
    </row>
    <row r="740" spans="1:4" x14ac:dyDescent="0.2">
      <c r="A740" t="s">
        <v>8401</v>
      </c>
      <c r="B740" s="14">
        <v>41</v>
      </c>
      <c r="C740" t="s">
        <v>8220</v>
      </c>
      <c r="D740" s="14" t="e" cm="1" vm="1">
        <f t="array" aca="1" ref="D740" ca="1">IF(Kickstarter!G740:G4853 = "failed",Kickstarter!N740:N4853,"false")</f>
        <v>#VALUE!</v>
      </c>
    </row>
    <row r="741" spans="1:4" x14ac:dyDescent="0.2">
      <c r="A741" t="s">
        <v>8401</v>
      </c>
      <c r="B741" s="14">
        <v>139</v>
      </c>
      <c r="C741" t="s">
        <v>8220</v>
      </c>
      <c r="D741" s="14" t="e" cm="1" vm="1">
        <f t="array" aca="1" ref="D741" ca="1">IF(Kickstarter!G741:G4854 = "failed",Kickstarter!N741:N4854,"false")</f>
        <v>#VALUE!</v>
      </c>
    </row>
    <row r="742" spans="1:4" x14ac:dyDescent="0.2">
      <c r="A742" t="s">
        <v>8401</v>
      </c>
      <c r="B742" s="14">
        <v>19</v>
      </c>
      <c r="C742" t="s">
        <v>8220</v>
      </c>
      <c r="D742" s="14" t="e" cm="1" vm="1">
        <f t="array" aca="1" ref="D742" ca="1">IF(Kickstarter!G742:G4855 = "failed",Kickstarter!N742:N4855,"false")</f>
        <v>#VALUE!</v>
      </c>
    </row>
    <row r="743" spans="1:4" x14ac:dyDescent="0.2">
      <c r="A743" t="s">
        <v>8401</v>
      </c>
      <c r="B743" s="14">
        <v>94</v>
      </c>
      <c r="C743" t="s">
        <v>8220</v>
      </c>
      <c r="D743" s="14" t="e" cm="1" vm="1">
        <f t="array" aca="1" ref="D743" ca="1">IF(Kickstarter!G743:G4856 = "failed",Kickstarter!N743:N4856,"false")</f>
        <v>#VALUE!</v>
      </c>
    </row>
    <row r="744" spans="1:4" x14ac:dyDescent="0.2">
      <c r="A744" t="s">
        <v>8401</v>
      </c>
      <c r="B744" s="14">
        <v>23</v>
      </c>
      <c r="C744" t="s">
        <v>8220</v>
      </c>
      <c r="D744" s="14" t="e" cm="1" vm="1">
        <f t="array" aca="1" ref="D744" ca="1">IF(Kickstarter!G744:G4857 = "failed",Kickstarter!N744:N4857,"false")</f>
        <v>#VALUE!</v>
      </c>
    </row>
    <row r="745" spans="1:4" x14ac:dyDescent="0.2">
      <c r="A745" t="s">
        <v>8401</v>
      </c>
      <c r="B745" s="14">
        <v>15</v>
      </c>
      <c r="C745" t="s">
        <v>8220</v>
      </c>
      <c r="D745" s="14" t="e" cm="1" vm="1">
        <f t="array" aca="1" ref="D745" ca="1">IF(Kickstarter!G745:G4858 = "failed",Kickstarter!N745:N4858,"false")</f>
        <v>#VALUE!</v>
      </c>
    </row>
    <row r="746" spans="1:4" x14ac:dyDescent="0.2">
      <c r="A746" t="s">
        <v>8401</v>
      </c>
      <c r="B746" s="14">
        <v>62</v>
      </c>
      <c r="C746" t="s">
        <v>8220</v>
      </c>
      <c r="D746" s="14" t="e" cm="1" vm="1">
        <f t="array" aca="1" ref="D746" ca="1">IF(Kickstarter!G746:G4859 = "failed",Kickstarter!N746:N4859,"false")</f>
        <v>#VALUE!</v>
      </c>
    </row>
    <row r="747" spans="1:4" x14ac:dyDescent="0.2">
      <c r="A747" t="s">
        <v>8401</v>
      </c>
      <c r="B747" s="14">
        <v>74</v>
      </c>
      <c r="C747" t="s">
        <v>8220</v>
      </c>
      <c r="D747" s="14" t="e" cm="1" vm="1">
        <f t="array" aca="1" ref="D747" ca="1">IF(Kickstarter!G747:G4860 = "failed",Kickstarter!N747:N4860,"false")</f>
        <v>#VALUE!</v>
      </c>
    </row>
    <row r="748" spans="1:4" x14ac:dyDescent="0.2">
      <c r="A748" t="s">
        <v>8401</v>
      </c>
      <c r="B748" s="14">
        <v>97</v>
      </c>
      <c r="C748" t="s">
        <v>8220</v>
      </c>
      <c r="D748" s="14" t="e" cm="1" vm="1">
        <f t="array" aca="1" ref="D748" ca="1">IF(Kickstarter!G748:G4861 = "failed",Kickstarter!N748:N4861,"false")</f>
        <v>#VALUE!</v>
      </c>
    </row>
    <row r="749" spans="1:4" x14ac:dyDescent="0.2">
      <c r="A749" t="s">
        <v>8401</v>
      </c>
      <c r="B749" s="14">
        <v>55</v>
      </c>
      <c r="C749" t="s">
        <v>8220</v>
      </c>
      <c r="D749" s="14" t="e" cm="1" vm="1">
        <f t="array" aca="1" ref="D749" ca="1">IF(Kickstarter!G749:G4862 = "failed",Kickstarter!N749:N4862,"false")</f>
        <v>#VALUE!</v>
      </c>
    </row>
    <row r="750" spans="1:4" x14ac:dyDescent="0.2">
      <c r="A750" t="s">
        <v>8401</v>
      </c>
      <c r="B750" s="14">
        <v>44</v>
      </c>
      <c r="C750" t="s">
        <v>8220</v>
      </c>
      <c r="D750" s="14" t="e" cm="1" vm="1">
        <f t="array" aca="1" ref="D750" ca="1">IF(Kickstarter!G750:G4863 = "failed",Kickstarter!N750:N4863,"false")</f>
        <v>#VALUE!</v>
      </c>
    </row>
    <row r="751" spans="1:4" x14ac:dyDescent="0.2">
      <c r="A751" t="s">
        <v>8401</v>
      </c>
      <c r="B751" s="14">
        <v>110</v>
      </c>
      <c r="C751" t="s">
        <v>8220</v>
      </c>
      <c r="D751" s="14" t="e" cm="1" vm="1">
        <f t="array" aca="1" ref="D751" ca="1">IF(Kickstarter!G751:G4864 = "failed",Kickstarter!N751:N4864,"false")</f>
        <v>#VALUE!</v>
      </c>
    </row>
    <row r="752" spans="1:4" x14ac:dyDescent="0.2">
      <c r="A752" t="s">
        <v>8401</v>
      </c>
      <c r="B752" s="14">
        <v>59</v>
      </c>
      <c r="C752" t="s">
        <v>8220</v>
      </c>
      <c r="D752" s="14" t="e" cm="1" vm="1">
        <f t="array" aca="1" ref="D752" ca="1">IF(Kickstarter!G752:G4865 = "failed",Kickstarter!N752:N4865,"false")</f>
        <v>#VALUE!</v>
      </c>
    </row>
    <row r="753" spans="1:4" x14ac:dyDescent="0.2">
      <c r="A753" t="s">
        <v>8401</v>
      </c>
      <c r="B753" s="14">
        <v>62</v>
      </c>
      <c r="C753" t="s">
        <v>8220</v>
      </c>
      <c r="D753" s="14" t="e" cm="1" vm="1">
        <f t="array" aca="1" ref="D753" ca="1">IF(Kickstarter!G753:G4866 = "failed",Kickstarter!N753:N4866,"false")</f>
        <v>#VALUE!</v>
      </c>
    </row>
    <row r="754" spans="1:4" x14ac:dyDescent="0.2">
      <c r="A754" t="s">
        <v>8401</v>
      </c>
      <c r="B754" s="14">
        <v>105</v>
      </c>
      <c r="C754" t="s">
        <v>8220</v>
      </c>
      <c r="D754" s="14" t="e" cm="1" vm="1">
        <f t="array" aca="1" ref="D754" ca="1">IF(Kickstarter!G754:G4867 = "failed",Kickstarter!N754:N4867,"false")</f>
        <v>#VALUE!</v>
      </c>
    </row>
    <row r="755" spans="1:4" x14ac:dyDescent="0.2">
      <c r="A755" t="s">
        <v>8401</v>
      </c>
      <c r="B755" s="14">
        <v>26</v>
      </c>
      <c r="C755" t="s">
        <v>8220</v>
      </c>
      <c r="D755" s="14" t="e" cm="1" vm="1">
        <f t="array" aca="1" ref="D755" ca="1">IF(Kickstarter!G755:G4868 = "failed",Kickstarter!N755:N4868,"false")</f>
        <v>#VALUE!</v>
      </c>
    </row>
    <row r="756" spans="1:4" x14ac:dyDescent="0.2">
      <c r="A756" t="s">
        <v>8401</v>
      </c>
      <c r="B756" s="14">
        <v>49</v>
      </c>
      <c r="C756" t="s">
        <v>8220</v>
      </c>
      <c r="D756" s="14" t="e" cm="1" vm="1">
        <f t="array" aca="1" ref="D756" ca="1">IF(Kickstarter!G756:G4869 = "failed",Kickstarter!N756:N4869,"false")</f>
        <v>#VALUE!</v>
      </c>
    </row>
    <row r="757" spans="1:4" x14ac:dyDescent="0.2">
      <c r="A757" t="s">
        <v>8401</v>
      </c>
      <c r="B757" s="14">
        <v>68</v>
      </c>
      <c r="C757" t="s">
        <v>8220</v>
      </c>
      <c r="D757" s="14" t="e" cm="1" vm="1">
        <f t="array" aca="1" ref="D757" ca="1">IF(Kickstarter!G757:G4870 = "failed",Kickstarter!N757:N4870,"false")</f>
        <v>#VALUE!</v>
      </c>
    </row>
    <row r="758" spans="1:4" x14ac:dyDescent="0.2">
      <c r="A758" t="s">
        <v>8401</v>
      </c>
      <c r="B758" s="14">
        <v>22</v>
      </c>
      <c r="C758" t="s">
        <v>8220</v>
      </c>
      <c r="D758" s="14" t="e" cm="1" vm="1">
        <f t="array" aca="1" ref="D758" ca="1">IF(Kickstarter!G758:G4871 = "failed",Kickstarter!N758:N4871,"false")</f>
        <v>#VALUE!</v>
      </c>
    </row>
    <row r="759" spans="1:4" x14ac:dyDescent="0.2">
      <c r="A759" t="s">
        <v>8401</v>
      </c>
      <c r="B759" s="14">
        <v>18</v>
      </c>
      <c r="C759" t="s">
        <v>8220</v>
      </c>
      <c r="D759" s="14" t="e" cm="1" vm="1">
        <f t="array" aca="1" ref="D759" ca="1">IF(Kickstarter!G759:G4872 = "failed",Kickstarter!N759:N4872,"false")</f>
        <v>#VALUE!</v>
      </c>
    </row>
    <row r="760" spans="1:4" x14ac:dyDescent="0.2">
      <c r="A760" t="s">
        <v>8401</v>
      </c>
      <c r="B760" s="14">
        <v>19</v>
      </c>
      <c r="C760" t="s">
        <v>8220</v>
      </c>
      <c r="D760" s="14" t="e" cm="1" vm="1">
        <f t="array" aca="1" ref="D760" ca="1">IF(Kickstarter!G760:G4873 = "failed",Kickstarter!N760:N4873,"false")</f>
        <v>#VALUE!</v>
      </c>
    </row>
    <row r="761" spans="1:4" x14ac:dyDescent="0.2">
      <c r="A761" t="s">
        <v>8401</v>
      </c>
      <c r="B761" s="14">
        <v>99</v>
      </c>
      <c r="C761" t="s">
        <v>8220</v>
      </c>
      <c r="D761" s="14" t="e" cm="1" vm="1">
        <f t="array" aca="1" ref="D761" ca="1">IF(Kickstarter!G761:G4874 = "failed",Kickstarter!N761:N4874,"false")</f>
        <v>#VALUE!</v>
      </c>
    </row>
    <row r="762" spans="1:4" hidden="1" x14ac:dyDescent="0.2">
      <c r="A762" t="s">
        <v>8401</v>
      </c>
      <c r="B762" s="14" t="str">
        <v>false</v>
      </c>
      <c r="C762" t="s">
        <v>8220</v>
      </c>
    </row>
    <row r="763" spans="1:4" hidden="1" x14ac:dyDescent="0.2">
      <c r="A763" t="s">
        <v>8401</v>
      </c>
      <c r="B763" s="14" t="str">
        <v>false</v>
      </c>
      <c r="C763" t="s">
        <v>8220</v>
      </c>
    </row>
    <row r="764" spans="1:4" hidden="1" x14ac:dyDescent="0.2">
      <c r="A764" t="s">
        <v>8401</v>
      </c>
      <c r="B764" s="14" t="str">
        <v>false</v>
      </c>
      <c r="C764" t="s">
        <v>8220</v>
      </c>
    </row>
    <row r="765" spans="1:4" hidden="1" x14ac:dyDescent="0.2">
      <c r="A765" t="s">
        <v>8401</v>
      </c>
      <c r="B765" s="14" t="str">
        <v>false</v>
      </c>
      <c r="C765" t="s">
        <v>8220</v>
      </c>
    </row>
    <row r="766" spans="1:4" hidden="1" x14ac:dyDescent="0.2">
      <c r="A766" t="s">
        <v>8401</v>
      </c>
      <c r="B766" s="14" t="str">
        <v>false</v>
      </c>
      <c r="C766" t="s">
        <v>8220</v>
      </c>
    </row>
    <row r="767" spans="1:4" hidden="1" x14ac:dyDescent="0.2">
      <c r="A767" t="s">
        <v>8401</v>
      </c>
      <c r="B767" s="14" t="str">
        <v>false</v>
      </c>
      <c r="C767" t="s">
        <v>8220</v>
      </c>
    </row>
    <row r="768" spans="1:4" hidden="1" x14ac:dyDescent="0.2">
      <c r="A768" t="s">
        <v>8401</v>
      </c>
      <c r="B768" s="14" t="str">
        <v>false</v>
      </c>
      <c r="C768" t="s">
        <v>8220</v>
      </c>
    </row>
    <row r="769" spans="1:4" hidden="1" x14ac:dyDescent="0.2">
      <c r="A769" t="s">
        <v>8401</v>
      </c>
      <c r="B769" s="14" t="str">
        <v>false</v>
      </c>
      <c r="C769" t="s">
        <v>8220</v>
      </c>
    </row>
    <row r="770" spans="1:4" hidden="1" x14ac:dyDescent="0.2">
      <c r="A770" t="s">
        <v>8401</v>
      </c>
      <c r="B770" s="14" t="str">
        <v>false</v>
      </c>
      <c r="C770" t="s">
        <v>8220</v>
      </c>
    </row>
    <row r="771" spans="1:4" hidden="1" x14ac:dyDescent="0.2">
      <c r="A771" t="s">
        <v>8401</v>
      </c>
      <c r="B771" s="14" t="str">
        <v>false</v>
      </c>
      <c r="C771" t="s">
        <v>8220</v>
      </c>
    </row>
    <row r="772" spans="1:4" hidden="1" x14ac:dyDescent="0.2">
      <c r="A772" t="s">
        <v>8401</v>
      </c>
      <c r="B772" s="14" t="str">
        <v>false</v>
      </c>
      <c r="C772" t="s">
        <v>8220</v>
      </c>
    </row>
    <row r="773" spans="1:4" hidden="1" x14ac:dyDescent="0.2">
      <c r="A773" t="s">
        <v>8401</v>
      </c>
      <c r="B773" s="14" t="str">
        <v>false</v>
      </c>
      <c r="C773" t="s">
        <v>8220</v>
      </c>
    </row>
    <row r="774" spans="1:4" hidden="1" x14ac:dyDescent="0.2">
      <c r="A774" t="s">
        <v>8401</v>
      </c>
      <c r="B774" s="14" t="str">
        <v>false</v>
      </c>
      <c r="C774" t="s">
        <v>8220</v>
      </c>
    </row>
    <row r="775" spans="1:4" hidden="1" x14ac:dyDescent="0.2">
      <c r="A775" t="s">
        <v>8401</v>
      </c>
      <c r="B775" s="14" t="str">
        <v>false</v>
      </c>
      <c r="C775" t="s">
        <v>8220</v>
      </c>
    </row>
    <row r="776" spans="1:4" hidden="1" x14ac:dyDescent="0.2">
      <c r="A776" t="s">
        <v>8401</v>
      </c>
      <c r="B776" s="14" t="str">
        <v>false</v>
      </c>
      <c r="C776" t="s">
        <v>8220</v>
      </c>
    </row>
    <row r="777" spans="1:4" hidden="1" x14ac:dyDescent="0.2">
      <c r="A777" t="s">
        <v>8401</v>
      </c>
      <c r="B777" s="14" t="str">
        <v>false</v>
      </c>
      <c r="C777" t="s">
        <v>8220</v>
      </c>
    </row>
    <row r="778" spans="1:4" hidden="1" x14ac:dyDescent="0.2">
      <c r="A778" t="s">
        <v>8401</v>
      </c>
      <c r="B778" s="14" t="str">
        <v>false</v>
      </c>
      <c r="C778" t="s">
        <v>8220</v>
      </c>
    </row>
    <row r="779" spans="1:4" hidden="1" x14ac:dyDescent="0.2">
      <c r="A779" t="s">
        <v>8401</v>
      </c>
      <c r="B779" s="14" t="str">
        <v>false</v>
      </c>
      <c r="C779" t="s">
        <v>8220</v>
      </c>
    </row>
    <row r="780" spans="1:4" hidden="1" x14ac:dyDescent="0.2">
      <c r="A780" t="s">
        <v>8401</v>
      </c>
      <c r="B780" s="14" t="str">
        <v>false</v>
      </c>
      <c r="C780" t="s">
        <v>8220</v>
      </c>
    </row>
    <row r="781" spans="1:4" hidden="1" x14ac:dyDescent="0.2">
      <c r="A781" t="s">
        <v>8401</v>
      </c>
      <c r="B781" s="14" t="str">
        <v>false</v>
      </c>
      <c r="C781" t="s">
        <v>8220</v>
      </c>
    </row>
    <row r="782" spans="1:4" x14ac:dyDescent="0.2">
      <c r="A782" t="s">
        <v>8401</v>
      </c>
      <c r="B782" s="14">
        <v>27</v>
      </c>
      <c r="C782" t="s">
        <v>8220</v>
      </c>
      <c r="D782" s="14" t="e" cm="1" vm="1">
        <f t="array" aca="1" ref="D782" ca="1">IF(Kickstarter!G782:G4895 = "failed",Kickstarter!N782:N4895,"false")</f>
        <v>#VALUE!</v>
      </c>
    </row>
    <row r="783" spans="1:4" x14ac:dyDescent="0.2">
      <c r="A783" t="s">
        <v>8401</v>
      </c>
      <c r="B783" s="14">
        <v>25</v>
      </c>
      <c r="C783" t="s">
        <v>8220</v>
      </c>
      <c r="D783" s="14" t="e" cm="1" vm="1">
        <f t="array" aca="1" ref="D783" ca="1">IF(Kickstarter!G783:G4896 = "failed",Kickstarter!N783:N4896,"false")</f>
        <v>#VALUE!</v>
      </c>
    </row>
    <row r="784" spans="1:4" x14ac:dyDescent="0.2">
      <c r="A784" t="s">
        <v>8401</v>
      </c>
      <c r="B784" s="14">
        <v>14</v>
      </c>
      <c r="C784" t="s">
        <v>8220</v>
      </c>
      <c r="D784" s="14" t="e" cm="1" vm="1">
        <f t="array" aca="1" ref="D784" ca="1">IF(Kickstarter!G784:G4897 = "failed",Kickstarter!N784:N4897,"false")</f>
        <v>#VALUE!</v>
      </c>
    </row>
    <row r="785" spans="1:4" x14ac:dyDescent="0.2">
      <c r="A785" t="s">
        <v>8401</v>
      </c>
      <c r="B785" s="14">
        <v>35</v>
      </c>
      <c r="C785" t="s">
        <v>8220</v>
      </c>
      <c r="D785" s="14" t="e" cm="1" vm="1">
        <f t="array" aca="1" ref="D785" ca="1">IF(Kickstarter!G785:G4898 = "failed",Kickstarter!N785:N4898,"false")</f>
        <v>#VALUE!</v>
      </c>
    </row>
    <row r="786" spans="1:4" x14ac:dyDescent="0.2">
      <c r="A786" t="s">
        <v>8401</v>
      </c>
      <c r="B786" s="14">
        <v>10</v>
      </c>
      <c r="C786" t="s">
        <v>8220</v>
      </c>
      <c r="D786" s="14" t="e" cm="1" vm="1">
        <f t="array" aca="1" ref="D786" ca="1">IF(Kickstarter!G786:G4899 = "failed",Kickstarter!N786:N4899,"false")</f>
        <v>#VALUE!</v>
      </c>
    </row>
    <row r="787" spans="1:4" x14ac:dyDescent="0.2">
      <c r="A787" t="s">
        <v>8401</v>
      </c>
      <c r="B787" s="14">
        <v>29</v>
      </c>
      <c r="C787" t="s">
        <v>8220</v>
      </c>
      <c r="D787" s="14" t="e" cm="1" vm="1">
        <f t="array" aca="1" ref="D787" ca="1">IF(Kickstarter!G787:G4900 = "failed",Kickstarter!N787:N4900,"false")</f>
        <v>#VALUE!</v>
      </c>
    </row>
    <row r="788" spans="1:4" x14ac:dyDescent="0.2">
      <c r="A788" t="s">
        <v>8401</v>
      </c>
      <c r="B788" s="14">
        <v>44</v>
      </c>
      <c r="C788" t="s">
        <v>8220</v>
      </c>
      <c r="D788" s="14" t="e" cm="1" vm="1">
        <f t="array" aca="1" ref="D788" ca="1">IF(Kickstarter!G788:G4901 = "failed",Kickstarter!N788:N4901,"false")</f>
        <v>#VALUE!</v>
      </c>
    </row>
    <row r="789" spans="1:4" x14ac:dyDescent="0.2">
      <c r="A789" t="s">
        <v>8401</v>
      </c>
      <c r="B789" s="14">
        <v>17</v>
      </c>
      <c r="C789" t="s">
        <v>8220</v>
      </c>
      <c r="D789" s="14" t="e" cm="1" vm="1">
        <f t="array" aca="1" ref="D789" ca="1">IF(Kickstarter!G789:G4902 = "failed",Kickstarter!N789:N4902,"false")</f>
        <v>#VALUE!</v>
      </c>
    </row>
    <row r="790" spans="1:4" x14ac:dyDescent="0.2">
      <c r="A790" t="s">
        <v>8401</v>
      </c>
      <c r="B790" s="14">
        <v>34</v>
      </c>
      <c r="C790" t="s">
        <v>8220</v>
      </c>
      <c r="D790" s="14" t="e" cm="1" vm="1">
        <f t="array" aca="1" ref="D790" ca="1">IF(Kickstarter!G790:G4903 = "failed",Kickstarter!N790:N4903,"false")</f>
        <v>#VALUE!</v>
      </c>
    </row>
    <row r="791" spans="1:4" x14ac:dyDescent="0.2">
      <c r="A791" t="s">
        <v>8401</v>
      </c>
      <c r="B791" s="14">
        <v>14</v>
      </c>
      <c r="C791" t="s">
        <v>8220</v>
      </c>
      <c r="D791" s="14" t="e" cm="1" vm="1">
        <f t="array" aca="1" ref="D791" ca="1">IF(Kickstarter!G791:G4904 = "failed",Kickstarter!N791:N4904,"false")</f>
        <v>#VALUE!</v>
      </c>
    </row>
    <row r="792" spans="1:4" x14ac:dyDescent="0.2">
      <c r="A792" t="s">
        <v>8401</v>
      </c>
      <c r="B792" s="14">
        <v>156</v>
      </c>
      <c r="C792" t="s">
        <v>8220</v>
      </c>
      <c r="D792" s="14" t="e" cm="1" vm="1">
        <f t="array" aca="1" ref="D792" ca="1">IF(Kickstarter!G792:G4905 = "failed",Kickstarter!N792:N4905,"false")</f>
        <v>#VALUE!</v>
      </c>
    </row>
    <row r="793" spans="1:4" x14ac:dyDescent="0.2">
      <c r="A793" t="s">
        <v>8401</v>
      </c>
      <c r="B793" s="14">
        <v>128</v>
      </c>
      <c r="C793" t="s">
        <v>8220</v>
      </c>
      <c r="D793" s="14" t="e" cm="1" vm="1">
        <f t="array" aca="1" ref="D793" ca="1">IF(Kickstarter!G793:G4906 = "failed",Kickstarter!N793:N4906,"false")</f>
        <v>#VALUE!</v>
      </c>
    </row>
    <row r="794" spans="1:4" x14ac:dyDescent="0.2">
      <c r="A794" t="s">
        <v>8401</v>
      </c>
      <c r="B794" s="14">
        <v>60</v>
      </c>
      <c r="C794" t="s">
        <v>8220</v>
      </c>
      <c r="D794" s="14" t="e" cm="1" vm="1">
        <f t="array" aca="1" ref="D794" ca="1">IF(Kickstarter!G794:G4907 = "failed",Kickstarter!N794:N4907,"false")</f>
        <v>#VALUE!</v>
      </c>
    </row>
    <row r="795" spans="1:4" x14ac:dyDescent="0.2">
      <c r="A795" t="s">
        <v>8401</v>
      </c>
      <c r="B795" s="14">
        <v>32</v>
      </c>
      <c r="C795" t="s">
        <v>8220</v>
      </c>
      <c r="D795" s="14" t="e" cm="1" vm="1">
        <f t="array" aca="1" ref="D795" ca="1">IF(Kickstarter!G795:G4908 = "failed",Kickstarter!N795:N4908,"false")</f>
        <v>#VALUE!</v>
      </c>
    </row>
    <row r="796" spans="1:4" x14ac:dyDescent="0.2">
      <c r="A796" t="s">
        <v>8401</v>
      </c>
      <c r="B796" s="14">
        <v>53</v>
      </c>
      <c r="C796" t="s">
        <v>8220</v>
      </c>
      <c r="D796" s="14" t="e" cm="1" vm="1">
        <f t="array" aca="1" ref="D796" ca="1">IF(Kickstarter!G796:G4909 = "failed",Kickstarter!N796:N4909,"false")</f>
        <v>#VALUE!</v>
      </c>
    </row>
    <row r="797" spans="1:4" x14ac:dyDescent="0.2">
      <c r="A797" t="s">
        <v>8401</v>
      </c>
      <c r="B797" s="14">
        <v>184</v>
      </c>
      <c r="C797" t="s">
        <v>8220</v>
      </c>
      <c r="D797" s="14" t="e" cm="1" vm="1">
        <f t="array" aca="1" ref="D797" ca="1">IF(Kickstarter!G797:G4910 = "failed",Kickstarter!N797:N4910,"false")</f>
        <v>#VALUE!</v>
      </c>
    </row>
    <row r="798" spans="1:4" x14ac:dyDescent="0.2">
      <c r="A798" t="s">
        <v>8401</v>
      </c>
      <c r="B798" s="14">
        <v>90</v>
      </c>
      <c r="C798" t="s">
        <v>8220</v>
      </c>
      <c r="D798" s="14" t="e" cm="1" vm="1">
        <f t="array" aca="1" ref="D798" ca="1">IF(Kickstarter!G798:G4911 = "failed",Kickstarter!N798:N4911,"false")</f>
        <v>#VALUE!</v>
      </c>
    </row>
    <row r="799" spans="1:4" x14ac:dyDescent="0.2">
      <c r="A799" t="s">
        <v>8401</v>
      </c>
      <c r="B799" s="14">
        <v>71</v>
      </c>
      <c r="C799" t="s">
        <v>8220</v>
      </c>
      <c r="D799" s="14" t="e" cm="1" vm="1">
        <f t="array" aca="1" ref="D799" ca="1">IF(Kickstarter!G799:G4912 = "failed",Kickstarter!N799:N4912,"false")</f>
        <v>#VALUE!</v>
      </c>
    </row>
    <row r="800" spans="1:4" x14ac:dyDescent="0.2">
      <c r="A800" t="s">
        <v>8401</v>
      </c>
      <c r="B800" s="14">
        <v>87</v>
      </c>
      <c r="C800" t="s">
        <v>8220</v>
      </c>
      <c r="D800" s="14" t="e" cm="1" vm="1">
        <f t="array" aca="1" ref="D800" ca="1">IF(Kickstarter!G800:G4913 = "failed",Kickstarter!N800:N4913,"false")</f>
        <v>#VALUE!</v>
      </c>
    </row>
    <row r="801" spans="1:4" x14ac:dyDescent="0.2">
      <c r="A801" t="s">
        <v>8401</v>
      </c>
      <c r="B801" s="14">
        <v>28</v>
      </c>
      <c r="C801" t="s">
        <v>8220</v>
      </c>
      <c r="D801" s="14" t="e" cm="1" vm="1">
        <f t="array" aca="1" ref="D801" ca="1">IF(Kickstarter!G801:G4914 = "failed",Kickstarter!N801:N4914,"false")</f>
        <v>#VALUE!</v>
      </c>
    </row>
    <row r="802" spans="1:4" x14ac:dyDescent="0.2">
      <c r="A802" t="s">
        <v>8401</v>
      </c>
      <c r="B802" s="14">
        <v>56</v>
      </c>
      <c r="C802" t="s">
        <v>8220</v>
      </c>
      <c r="D802" s="14" t="e" cm="1" vm="1">
        <f t="array" aca="1" ref="D802" ca="1">IF(Kickstarter!G802:G4915 = "failed",Kickstarter!N802:N4915,"false")</f>
        <v>#VALUE!</v>
      </c>
    </row>
    <row r="803" spans="1:4" x14ac:dyDescent="0.2">
      <c r="A803" t="s">
        <v>8401</v>
      </c>
      <c r="B803" s="14">
        <v>51</v>
      </c>
      <c r="C803" t="s">
        <v>8220</v>
      </c>
      <c r="D803" s="14" t="e" cm="1" vm="1">
        <f t="array" aca="1" ref="D803" ca="1">IF(Kickstarter!G803:G4916 = "failed",Kickstarter!N803:N4916,"false")</f>
        <v>#VALUE!</v>
      </c>
    </row>
    <row r="804" spans="1:4" x14ac:dyDescent="0.2">
      <c r="A804" t="s">
        <v>8401</v>
      </c>
      <c r="B804" s="14">
        <v>75</v>
      </c>
      <c r="C804" t="s">
        <v>8220</v>
      </c>
      <c r="D804" s="14" t="e" cm="1" vm="1">
        <f t="array" aca="1" ref="D804" ca="1">IF(Kickstarter!G804:G4917 = "failed",Kickstarter!N804:N4917,"false")</f>
        <v>#VALUE!</v>
      </c>
    </row>
    <row r="805" spans="1:4" x14ac:dyDescent="0.2">
      <c r="A805" t="s">
        <v>8401</v>
      </c>
      <c r="B805" s="14">
        <v>38</v>
      </c>
      <c r="C805" t="s">
        <v>8220</v>
      </c>
      <c r="D805" s="14" t="e" cm="1" vm="1">
        <f t="array" aca="1" ref="D805" ca="1">IF(Kickstarter!G805:G4918 = "failed",Kickstarter!N805:N4918,"false")</f>
        <v>#VALUE!</v>
      </c>
    </row>
    <row r="806" spans="1:4" x14ac:dyDescent="0.2">
      <c r="A806" t="s">
        <v>8401</v>
      </c>
      <c r="B806" s="14">
        <v>18</v>
      </c>
      <c r="C806" t="s">
        <v>8220</v>
      </c>
      <c r="D806" s="14" t="e" cm="1" vm="1">
        <f t="array" aca="1" ref="D806" ca="1">IF(Kickstarter!G806:G4919 = "failed",Kickstarter!N806:N4919,"false")</f>
        <v>#VALUE!</v>
      </c>
    </row>
    <row r="807" spans="1:4" x14ac:dyDescent="0.2">
      <c r="A807" t="s">
        <v>8401</v>
      </c>
      <c r="B807" s="14">
        <v>54</v>
      </c>
      <c r="C807" t="s">
        <v>8220</v>
      </c>
      <c r="D807" s="14" t="e" cm="1" vm="1">
        <f t="array" aca="1" ref="D807" ca="1">IF(Kickstarter!G807:G4920 = "failed",Kickstarter!N807:N4920,"false")</f>
        <v>#VALUE!</v>
      </c>
    </row>
    <row r="808" spans="1:4" x14ac:dyDescent="0.2">
      <c r="A808" t="s">
        <v>8401</v>
      </c>
      <c r="B808" s="14">
        <v>71</v>
      </c>
      <c r="C808" t="s">
        <v>8220</v>
      </c>
      <c r="D808" s="14" t="e" cm="1" vm="1">
        <f t="array" aca="1" ref="D808" ca="1">IF(Kickstarter!G808:G4921 = "failed",Kickstarter!N808:N4921,"false")</f>
        <v>#VALUE!</v>
      </c>
    </row>
    <row r="809" spans="1:4" x14ac:dyDescent="0.2">
      <c r="A809" t="s">
        <v>8401</v>
      </c>
      <c r="B809" s="14">
        <v>57</v>
      </c>
      <c r="C809" t="s">
        <v>8220</v>
      </c>
      <c r="D809" s="14" t="e" cm="1" vm="1">
        <f t="array" aca="1" ref="D809" ca="1">IF(Kickstarter!G809:G4922 = "failed",Kickstarter!N809:N4922,"false")</f>
        <v>#VALUE!</v>
      </c>
    </row>
    <row r="810" spans="1:4" x14ac:dyDescent="0.2">
      <c r="A810" t="s">
        <v>8401</v>
      </c>
      <c r="B810" s="14">
        <v>43</v>
      </c>
      <c r="C810" t="s">
        <v>8220</v>
      </c>
      <c r="D810" s="14" t="e" cm="1" vm="1">
        <f t="array" aca="1" ref="D810" ca="1">IF(Kickstarter!G810:G4923 = "failed",Kickstarter!N810:N4923,"false")</f>
        <v>#VALUE!</v>
      </c>
    </row>
    <row r="811" spans="1:4" x14ac:dyDescent="0.2">
      <c r="A811" t="s">
        <v>8401</v>
      </c>
      <c r="B811" s="14">
        <v>52</v>
      </c>
      <c r="C811" t="s">
        <v>8220</v>
      </c>
      <c r="D811" s="14" t="e" cm="1" vm="1">
        <f t="array" aca="1" ref="D811" ca="1">IF(Kickstarter!G811:G4924 = "failed",Kickstarter!N811:N4924,"false")</f>
        <v>#VALUE!</v>
      </c>
    </row>
    <row r="812" spans="1:4" x14ac:dyDescent="0.2">
      <c r="A812" t="s">
        <v>8401</v>
      </c>
      <c r="B812" s="14">
        <v>27</v>
      </c>
      <c r="C812" t="s">
        <v>8220</v>
      </c>
      <c r="D812" s="14" t="e" cm="1" vm="1">
        <f t="array" aca="1" ref="D812" ca="1">IF(Kickstarter!G812:G4925 = "failed",Kickstarter!N812:N4925,"false")</f>
        <v>#VALUE!</v>
      </c>
    </row>
    <row r="813" spans="1:4" x14ac:dyDescent="0.2">
      <c r="A813" t="s">
        <v>8401</v>
      </c>
      <c r="B813" s="14">
        <v>12</v>
      </c>
      <c r="C813" t="s">
        <v>8220</v>
      </c>
      <c r="D813" s="14" t="e" cm="1" vm="1">
        <f t="array" aca="1" ref="D813" ca="1">IF(Kickstarter!G813:G4926 = "failed",Kickstarter!N813:N4926,"false")</f>
        <v>#VALUE!</v>
      </c>
    </row>
    <row r="814" spans="1:4" x14ac:dyDescent="0.2">
      <c r="A814" t="s">
        <v>8401</v>
      </c>
      <c r="B814" s="14">
        <v>33</v>
      </c>
      <c r="C814" t="s">
        <v>8220</v>
      </c>
      <c r="D814" s="14" t="e" cm="1" vm="1">
        <f t="array" aca="1" ref="D814" ca="1">IF(Kickstarter!G814:G4927 = "failed",Kickstarter!N814:N4927,"false")</f>
        <v>#VALUE!</v>
      </c>
    </row>
    <row r="815" spans="1:4" x14ac:dyDescent="0.2">
      <c r="A815" t="s">
        <v>8401</v>
      </c>
      <c r="B815" s="14">
        <v>96</v>
      </c>
      <c r="C815" t="s">
        <v>8220</v>
      </c>
      <c r="D815" s="14" t="e" cm="1" vm="1">
        <f t="array" aca="1" ref="D815" ca="1">IF(Kickstarter!G815:G4928 = "failed",Kickstarter!N815:N4928,"false")</f>
        <v>#VALUE!</v>
      </c>
    </row>
    <row r="816" spans="1:4" x14ac:dyDescent="0.2">
      <c r="A816" t="s">
        <v>8401</v>
      </c>
      <c r="B816" s="14">
        <v>28</v>
      </c>
      <c r="C816" t="s">
        <v>8220</v>
      </c>
      <c r="D816" s="14" t="e" cm="1" vm="1">
        <f t="array" aca="1" ref="D816" ca="1">IF(Kickstarter!G816:G4929 = "failed",Kickstarter!N816:N4929,"false")</f>
        <v>#VALUE!</v>
      </c>
    </row>
    <row r="817" spans="1:4" x14ac:dyDescent="0.2">
      <c r="A817" t="s">
        <v>8401</v>
      </c>
      <c r="B817" s="14">
        <v>43</v>
      </c>
      <c r="C817" t="s">
        <v>8220</v>
      </c>
      <c r="D817" s="14" t="e" cm="1" vm="1">
        <f t="array" aca="1" ref="D817" ca="1">IF(Kickstarter!G817:G4930 = "failed",Kickstarter!N817:N4930,"false")</f>
        <v>#VALUE!</v>
      </c>
    </row>
    <row r="818" spans="1:4" x14ac:dyDescent="0.2">
      <c r="A818" t="s">
        <v>8401</v>
      </c>
      <c r="B818" s="14">
        <v>205</v>
      </c>
      <c r="C818" t="s">
        <v>8220</v>
      </c>
      <c r="D818" s="14" t="e" cm="1" vm="1">
        <f t="array" aca="1" ref="D818" ca="1">IF(Kickstarter!G818:G4931 = "failed",Kickstarter!N818:N4931,"false")</f>
        <v>#VALUE!</v>
      </c>
    </row>
    <row r="819" spans="1:4" x14ac:dyDescent="0.2">
      <c r="A819" t="s">
        <v>8401</v>
      </c>
      <c r="B819" s="14">
        <v>23</v>
      </c>
      <c r="C819" t="s">
        <v>8220</v>
      </c>
      <c r="D819" s="14" t="e" cm="1" vm="1">
        <f t="array" aca="1" ref="D819" ca="1">IF(Kickstarter!G819:G4932 = "failed",Kickstarter!N819:N4932,"false")</f>
        <v>#VALUE!</v>
      </c>
    </row>
    <row r="820" spans="1:4" x14ac:dyDescent="0.2">
      <c r="A820" t="s">
        <v>8401</v>
      </c>
      <c r="B820" s="14">
        <v>19</v>
      </c>
      <c r="C820" t="s">
        <v>8220</v>
      </c>
      <c r="D820" s="14" t="e" cm="1" vm="1">
        <f t="array" aca="1" ref="D820" ca="1">IF(Kickstarter!G820:G4933 = "failed",Kickstarter!N820:N4933,"false")</f>
        <v>#VALUE!</v>
      </c>
    </row>
    <row r="821" spans="1:4" x14ac:dyDescent="0.2">
      <c r="A821" t="s">
        <v>8401</v>
      </c>
      <c r="B821" s="14">
        <v>14</v>
      </c>
      <c r="C821" t="s">
        <v>8220</v>
      </c>
      <c r="D821" s="14" t="e" cm="1" vm="1">
        <f t="array" aca="1" ref="D821" ca="1">IF(Kickstarter!G821:G4934 = "failed",Kickstarter!N821:N4934,"false")</f>
        <v>#VALUE!</v>
      </c>
    </row>
    <row r="822" spans="1:4" x14ac:dyDescent="0.2">
      <c r="A822" t="s">
        <v>8401</v>
      </c>
      <c r="B822" s="14">
        <v>38</v>
      </c>
      <c r="C822" t="s">
        <v>8220</v>
      </c>
      <c r="D822" s="14" t="e" cm="1" vm="1">
        <f t="array" aca="1" ref="D822" ca="1">IF(Kickstarter!G822:G4935 = "failed",Kickstarter!N822:N4935,"false")</f>
        <v>#VALUE!</v>
      </c>
    </row>
    <row r="823" spans="1:4" x14ac:dyDescent="0.2">
      <c r="A823" t="s">
        <v>8401</v>
      </c>
      <c r="B823" s="14">
        <v>78</v>
      </c>
      <c r="C823" t="s">
        <v>8220</v>
      </c>
      <c r="D823" s="14" t="e" cm="1" vm="1">
        <f t="array" aca="1" ref="D823" ca="1">IF(Kickstarter!G823:G4936 = "failed",Kickstarter!N823:N4936,"false")</f>
        <v>#VALUE!</v>
      </c>
    </row>
    <row r="824" spans="1:4" x14ac:dyDescent="0.2">
      <c r="A824" t="s">
        <v>8401</v>
      </c>
      <c r="B824" s="14">
        <v>69</v>
      </c>
      <c r="C824" t="s">
        <v>8220</v>
      </c>
      <c r="D824" s="14" t="e" cm="1" vm="1">
        <f t="array" aca="1" ref="D824" ca="1">IF(Kickstarter!G824:G4937 = "failed",Kickstarter!N824:N4937,"false")</f>
        <v>#VALUE!</v>
      </c>
    </row>
    <row r="825" spans="1:4" x14ac:dyDescent="0.2">
      <c r="A825" t="s">
        <v>8401</v>
      </c>
      <c r="B825" s="14">
        <v>33</v>
      </c>
      <c r="C825" t="s">
        <v>8220</v>
      </c>
      <c r="D825" s="14" t="e" cm="1" vm="1">
        <f t="array" aca="1" ref="D825" ca="1">IF(Kickstarter!G825:G4938 = "failed",Kickstarter!N825:N4938,"false")</f>
        <v>#VALUE!</v>
      </c>
    </row>
    <row r="826" spans="1:4" x14ac:dyDescent="0.2">
      <c r="A826" t="s">
        <v>8401</v>
      </c>
      <c r="B826" s="14">
        <v>54</v>
      </c>
      <c r="C826" t="s">
        <v>8220</v>
      </c>
      <c r="D826" s="14" t="e" cm="1" vm="1">
        <f t="array" aca="1" ref="D826" ca="1">IF(Kickstarter!G826:G4939 = "failed",Kickstarter!N826:N4939,"false")</f>
        <v>#VALUE!</v>
      </c>
    </row>
    <row r="827" spans="1:4" x14ac:dyDescent="0.2">
      <c r="A827" t="s">
        <v>8401</v>
      </c>
      <c r="B827" s="14">
        <v>99</v>
      </c>
      <c r="C827" t="s">
        <v>8220</v>
      </c>
      <c r="D827" s="14" t="e" cm="1" vm="1">
        <f t="array" aca="1" ref="D827" ca="1">IF(Kickstarter!G827:G4940 = "failed",Kickstarter!N827:N4940,"false")</f>
        <v>#VALUE!</v>
      </c>
    </row>
    <row r="828" spans="1:4" x14ac:dyDescent="0.2">
      <c r="A828" t="s">
        <v>8401</v>
      </c>
      <c r="B828" s="14">
        <v>49</v>
      </c>
      <c r="C828" t="s">
        <v>8220</v>
      </c>
      <c r="D828" s="14" t="e" cm="1" vm="1">
        <f t="array" aca="1" ref="D828" ca="1">IF(Kickstarter!G828:G4941 = "failed",Kickstarter!N828:N4941,"false")</f>
        <v>#VALUE!</v>
      </c>
    </row>
    <row r="829" spans="1:4" x14ac:dyDescent="0.2">
      <c r="A829" t="s">
        <v>8401</v>
      </c>
      <c r="B829" s="14">
        <v>11</v>
      </c>
      <c r="C829" t="s">
        <v>8220</v>
      </c>
      <c r="D829" s="14" t="e" cm="1" vm="1">
        <f t="array" aca="1" ref="D829" ca="1">IF(Kickstarter!G829:G4942 = "failed",Kickstarter!N829:N4942,"false")</f>
        <v>#VALUE!</v>
      </c>
    </row>
    <row r="830" spans="1:4" x14ac:dyDescent="0.2">
      <c r="A830" t="s">
        <v>8401</v>
      </c>
      <c r="B830" s="14">
        <v>38</v>
      </c>
      <c r="C830" t="s">
        <v>8220</v>
      </c>
      <c r="D830" s="14" t="e" cm="1" vm="1">
        <f t="array" aca="1" ref="D830" ca="1">IF(Kickstarter!G830:G4943 = "failed",Kickstarter!N830:N4943,"false")</f>
        <v>#VALUE!</v>
      </c>
    </row>
    <row r="831" spans="1:4" x14ac:dyDescent="0.2">
      <c r="A831" t="s">
        <v>8401</v>
      </c>
      <c r="B831" s="14">
        <v>16</v>
      </c>
      <c r="C831" t="s">
        <v>8220</v>
      </c>
      <c r="D831" s="14" t="e" cm="1" vm="1">
        <f t="array" aca="1" ref="D831" ca="1">IF(Kickstarter!G831:G4944 = "failed",Kickstarter!N831:N4944,"false")</f>
        <v>#VALUE!</v>
      </c>
    </row>
    <row r="832" spans="1:4" x14ac:dyDescent="0.2">
      <c r="A832" t="s">
        <v>8401</v>
      </c>
      <c r="B832" s="14">
        <v>32</v>
      </c>
      <c r="C832" t="s">
        <v>8220</v>
      </c>
      <c r="D832" s="14" t="e" cm="1" vm="1">
        <f t="array" aca="1" ref="D832" ca="1">IF(Kickstarter!G832:G4945 = "failed",Kickstarter!N832:N4945,"false")</f>
        <v>#VALUE!</v>
      </c>
    </row>
    <row r="833" spans="1:4" x14ac:dyDescent="0.2">
      <c r="A833" t="s">
        <v>8401</v>
      </c>
      <c r="B833" s="14">
        <v>20</v>
      </c>
      <c r="C833" t="s">
        <v>8220</v>
      </c>
      <c r="D833" s="14" t="e" cm="1" vm="1">
        <f t="array" aca="1" ref="D833" ca="1">IF(Kickstarter!G833:G4946 = "failed",Kickstarter!N833:N4946,"false")</f>
        <v>#VALUE!</v>
      </c>
    </row>
    <row r="834" spans="1:4" x14ac:dyDescent="0.2">
      <c r="A834" t="s">
        <v>8401</v>
      </c>
      <c r="B834" s="14">
        <v>154</v>
      </c>
      <c r="C834" t="s">
        <v>8220</v>
      </c>
      <c r="D834" s="14" t="e" cm="1" vm="1">
        <f t="array" aca="1" ref="D834" ca="1">IF(Kickstarter!G834:G4947 = "failed",Kickstarter!N834:N4947,"false")</f>
        <v>#VALUE!</v>
      </c>
    </row>
    <row r="835" spans="1:4" x14ac:dyDescent="0.2">
      <c r="A835" t="s">
        <v>8401</v>
      </c>
      <c r="B835" s="14">
        <v>41</v>
      </c>
      <c r="C835" t="s">
        <v>8220</v>
      </c>
      <c r="D835" s="14" t="e" cm="1" vm="1">
        <f t="array" aca="1" ref="D835" ca="1">IF(Kickstarter!G835:G4948 = "failed",Kickstarter!N835:N4948,"false")</f>
        <v>#VALUE!</v>
      </c>
    </row>
    <row r="836" spans="1:4" x14ac:dyDescent="0.2">
      <c r="A836" t="s">
        <v>8401</v>
      </c>
      <c r="B836" s="14">
        <v>75</v>
      </c>
      <c r="C836" t="s">
        <v>8220</v>
      </c>
      <c r="D836" s="14" t="e" cm="1" vm="1">
        <f t="array" aca="1" ref="D836" ca="1">IF(Kickstarter!G836:G4949 = "failed",Kickstarter!N836:N4949,"false")</f>
        <v>#VALUE!</v>
      </c>
    </row>
    <row r="837" spans="1:4" x14ac:dyDescent="0.2">
      <c r="A837" t="s">
        <v>8401</v>
      </c>
      <c r="B837" s="14">
        <v>40</v>
      </c>
      <c r="C837" t="s">
        <v>8220</v>
      </c>
      <c r="D837" s="14" t="e" cm="1" vm="1">
        <f t="array" aca="1" ref="D837" ca="1">IF(Kickstarter!G837:G4950 = "failed",Kickstarter!N837:N4950,"false")</f>
        <v>#VALUE!</v>
      </c>
    </row>
    <row r="838" spans="1:4" x14ac:dyDescent="0.2">
      <c r="A838" t="s">
        <v>8401</v>
      </c>
      <c r="B838" s="14">
        <v>46</v>
      </c>
      <c r="C838" t="s">
        <v>8220</v>
      </c>
      <c r="D838" s="14" t="e" cm="1" vm="1">
        <f t="array" aca="1" ref="D838" ca="1">IF(Kickstarter!G838:G4951 = "failed",Kickstarter!N838:N4951,"false")</f>
        <v>#VALUE!</v>
      </c>
    </row>
    <row r="839" spans="1:4" x14ac:dyDescent="0.2">
      <c r="A839" t="s">
        <v>8401</v>
      </c>
      <c r="B839" s="14">
        <v>62</v>
      </c>
      <c r="C839" t="s">
        <v>8220</v>
      </c>
      <c r="D839" s="14" t="e" cm="1" vm="1">
        <f t="array" aca="1" ref="D839" ca="1">IF(Kickstarter!G839:G4952 = "failed",Kickstarter!N839:N4952,"false")</f>
        <v>#VALUE!</v>
      </c>
    </row>
    <row r="840" spans="1:4" x14ac:dyDescent="0.2">
      <c r="A840" t="s">
        <v>8401</v>
      </c>
      <c r="B840" s="14">
        <v>61</v>
      </c>
      <c r="C840" t="s">
        <v>8220</v>
      </c>
      <c r="D840" s="14" t="e" cm="1" vm="1">
        <f t="array" aca="1" ref="D840" ca="1">IF(Kickstarter!G840:G4953 = "failed",Kickstarter!N840:N4953,"false")</f>
        <v>#VALUE!</v>
      </c>
    </row>
    <row r="841" spans="1:4" x14ac:dyDescent="0.2">
      <c r="A841" t="s">
        <v>8401</v>
      </c>
      <c r="B841" s="14">
        <v>96</v>
      </c>
      <c r="C841" t="s">
        <v>8220</v>
      </c>
      <c r="D841" s="14" t="e" cm="1" vm="1">
        <f t="array" aca="1" ref="D841" ca="1">IF(Kickstarter!G841:G4954 = "failed",Kickstarter!N841:N4954,"false")</f>
        <v>#VALUE!</v>
      </c>
    </row>
    <row r="842" spans="1:4" x14ac:dyDescent="0.2">
      <c r="A842" t="s">
        <v>8401</v>
      </c>
      <c r="B842" s="14">
        <v>190</v>
      </c>
      <c r="C842" t="s">
        <v>8220</v>
      </c>
      <c r="D842" s="14" t="e" cm="1" vm="1">
        <f t="array" aca="1" ref="D842" ca="1">IF(Kickstarter!G842:G4955 = "failed",Kickstarter!N842:N4955,"false")</f>
        <v>#VALUE!</v>
      </c>
    </row>
    <row r="843" spans="1:4" x14ac:dyDescent="0.2">
      <c r="A843" t="s">
        <v>8401</v>
      </c>
      <c r="B843" s="14">
        <v>94</v>
      </c>
      <c r="C843" t="s">
        <v>8220</v>
      </c>
      <c r="D843" s="14" t="e" cm="1" vm="1">
        <f t="array" aca="1" ref="D843" ca="1">IF(Kickstarter!G843:G4956 = "failed",Kickstarter!N843:N4956,"false")</f>
        <v>#VALUE!</v>
      </c>
    </row>
    <row r="844" spans="1:4" x14ac:dyDescent="0.2">
      <c r="A844" t="s">
        <v>8401</v>
      </c>
      <c r="B844" s="14">
        <v>39</v>
      </c>
      <c r="C844" t="s">
        <v>8220</v>
      </c>
      <c r="D844" s="14" t="e" cm="1" vm="1">
        <f t="array" aca="1" ref="D844" ca="1">IF(Kickstarter!G844:G4957 = "failed",Kickstarter!N844:N4957,"false")</f>
        <v>#VALUE!</v>
      </c>
    </row>
    <row r="845" spans="1:4" x14ac:dyDescent="0.2">
      <c r="A845" t="s">
        <v>8401</v>
      </c>
      <c r="B845" s="14">
        <v>127</v>
      </c>
      <c r="C845" t="s">
        <v>8220</v>
      </c>
      <c r="D845" s="14" t="e" cm="1" vm="1">
        <f t="array" aca="1" ref="D845" ca="1">IF(Kickstarter!G845:G4958 = "failed",Kickstarter!N845:N4958,"false")</f>
        <v>#VALUE!</v>
      </c>
    </row>
    <row r="846" spans="1:4" x14ac:dyDescent="0.2">
      <c r="A846" t="s">
        <v>8401</v>
      </c>
      <c r="B846" s="14">
        <v>159</v>
      </c>
      <c r="C846" t="s">
        <v>8220</v>
      </c>
      <c r="D846" s="14" t="e" cm="1" vm="1">
        <f t="array" aca="1" ref="D846" ca="1">IF(Kickstarter!G846:G4959 = "failed",Kickstarter!N846:N4959,"false")</f>
        <v>#VALUE!</v>
      </c>
    </row>
    <row r="847" spans="1:4" x14ac:dyDescent="0.2">
      <c r="A847" t="s">
        <v>8401</v>
      </c>
      <c r="B847" s="14">
        <v>177</v>
      </c>
      <c r="C847" t="s">
        <v>8220</v>
      </c>
      <c r="D847" s="14" t="e" cm="1" vm="1">
        <f t="array" aca="1" ref="D847" ca="1">IF(Kickstarter!G847:G4960 = "failed",Kickstarter!N847:N4960,"false")</f>
        <v>#VALUE!</v>
      </c>
    </row>
    <row r="848" spans="1:4" x14ac:dyDescent="0.2">
      <c r="A848" t="s">
        <v>8401</v>
      </c>
      <c r="B848" s="14">
        <v>47</v>
      </c>
      <c r="C848" t="s">
        <v>8220</v>
      </c>
      <c r="D848" s="14" t="e" cm="1" vm="1">
        <f t="array" aca="1" ref="D848" ca="1">IF(Kickstarter!G848:G4961 = "failed",Kickstarter!N848:N4961,"false")</f>
        <v>#VALUE!</v>
      </c>
    </row>
    <row r="849" spans="1:4" x14ac:dyDescent="0.2">
      <c r="A849" t="s">
        <v>8401</v>
      </c>
      <c r="B849" s="14">
        <v>1</v>
      </c>
      <c r="C849" t="s">
        <v>8220</v>
      </c>
      <c r="D849" s="14" t="e" cm="1" vm="1">
        <f t="array" aca="1" ref="D849" ca="1">IF(Kickstarter!G849:G4962 = "failed",Kickstarter!N849:N4962,"false")</f>
        <v>#VALUE!</v>
      </c>
    </row>
    <row r="850" spans="1:4" x14ac:dyDescent="0.2">
      <c r="A850" t="s">
        <v>8401</v>
      </c>
      <c r="B850" s="14">
        <v>16</v>
      </c>
      <c r="C850" t="s">
        <v>8220</v>
      </c>
      <c r="D850" s="14" t="e" cm="1" vm="1">
        <f t="array" aca="1" ref="D850" ca="1">IF(Kickstarter!G850:G4963 = "failed",Kickstarter!N850:N4963,"false")</f>
        <v>#VALUE!</v>
      </c>
    </row>
    <row r="851" spans="1:4" x14ac:dyDescent="0.2">
      <c r="A851" t="s">
        <v>8401</v>
      </c>
      <c r="B851" s="14">
        <v>115</v>
      </c>
      <c r="C851" t="s">
        <v>8220</v>
      </c>
      <c r="D851" s="14" t="e" cm="1" vm="1">
        <f t="array" aca="1" ref="D851" ca="1">IF(Kickstarter!G851:G4964 = "failed",Kickstarter!N851:N4964,"false")</f>
        <v>#VALUE!</v>
      </c>
    </row>
    <row r="852" spans="1:4" x14ac:dyDescent="0.2">
      <c r="A852" t="s">
        <v>8401</v>
      </c>
      <c r="B852" s="14">
        <v>133</v>
      </c>
      <c r="C852" t="s">
        <v>8220</v>
      </c>
      <c r="D852" s="14" t="e" cm="1" vm="1">
        <f t="array" aca="1" ref="D852" ca="1">IF(Kickstarter!G852:G4965 = "failed",Kickstarter!N852:N4965,"false")</f>
        <v>#VALUE!</v>
      </c>
    </row>
    <row r="853" spans="1:4" x14ac:dyDescent="0.2">
      <c r="A853" t="s">
        <v>8401</v>
      </c>
      <c r="B853" s="14">
        <v>70</v>
      </c>
      <c r="C853" t="s">
        <v>8220</v>
      </c>
      <c r="D853" s="14" t="e" cm="1" vm="1">
        <f t="array" aca="1" ref="D853" ca="1">IF(Kickstarter!G853:G4966 = "failed",Kickstarter!N853:N4966,"false")</f>
        <v>#VALUE!</v>
      </c>
    </row>
    <row r="854" spans="1:4" x14ac:dyDescent="0.2">
      <c r="A854" t="s">
        <v>8401</v>
      </c>
      <c r="B854" s="14">
        <v>62</v>
      </c>
      <c r="C854" t="s">
        <v>8220</v>
      </c>
      <c r="D854" s="14" t="e" cm="1" vm="1">
        <f t="array" aca="1" ref="D854" ca="1">IF(Kickstarter!G854:G4967 = "failed",Kickstarter!N854:N4967,"false")</f>
        <v>#VALUE!</v>
      </c>
    </row>
    <row r="855" spans="1:4" x14ac:dyDescent="0.2">
      <c r="A855" t="s">
        <v>8401</v>
      </c>
      <c r="B855" s="14">
        <v>10</v>
      </c>
      <c r="C855" t="s">
        <v>8220</v>
      </c>
      <c r="D855" s="14" t="e" cm="1" vm="1">
        <f t="array" aca="1" ref="D855" ca="1">IF(Kickstarter!G855:G4968 = "failed",Kickstarter!N855:N4968,"false")</f>
        <v>#VALUE!</v>
      </c>
    </row>
    <row r="856" spans="1:4" x14ac:dyDescent="0.2">
      <c r="A856" t="s">
        <v>8401</v>
      </c>
      <c r="B856" s="14">
        <v>499</v>
      </c>
      <c r="C856" t="s">
        <v>8220</v>
      </c>
      <c r="D856" s="14" t="e" cm="1" vm="1">
        <f t="array" aca="1" ref="D856" ca="1">IF(Kickstarter!G856:G4969 = "failed",Kickstarter!N856:N4969,"false")</f>
        <v>#VALUE!</v>
      </c>
    </row>
    <row r="857" spans="1:4" x14ac:dyDescent="0.2">
      <c r="A857" t="s">
        <v>8401</v>
      </c>
      <c r="B857" s="14">
        <v>47</v>
      </c>
      <c r="C857" t="s">
        <v>8220</v>
      </c>
      <c r="D857" s="14" t="e" cm="1" vm="1">
        <f t="array" aca="1" ref="D857" ca="1">IF(Kickstarter!G857:G4970 = "failed",Kickstarter!N857:N4970,"false")</f>
        <v>#VALUE!</v>
      </c>
    </row>
    <row r="858" spans="1:4" x14ac:dyDescent="0.2">
      <c r="A858" t="s">
        <v>8401</v>
      </c>
      <c r="B858" s="14">
        <v>28</v>
      </c>
      <c r="C858" t="s">
        <v>8220</v>
      </c>
      <c r="D858" s="14" t="e" cm="1" vm="1">
        <f t="array" aca="1" ref="D858" ca="1">IF(Kickstarter!G858:G4971 = "failed",Kickstarter!N858:N4971,"false")</f>
        <v>#VALUE!</v>
      </c>
    </row>
    <row r="859" spans="1:4" x14ac:dyDescent="0.2">
      <c r="A859" t="s">
        <v>8401</v>
      </c>
      <c r="B859" s="14">
        <v>24</v>
      </c>
      <c r="C859" t="s">
        <v>8220</v>
      </c>
      <c r="D859" s="14" t="e" cm="1" vm="1">
        <f t="array" aca="1" ref="D859" ca="1">IF(Kickstarter!G859:G4972 = "failed",Kickstarter!N859:N4972,"false")</f>
        <v>#VALUE!</v>
      </c>
    </row>
    <row r="860" spans="1:4" x14ac:dyDescent="0.2">
      <c r="A860" t="s">
        <v>8401</v>
      </c>
      <c r="B860" s="14">
        <v>76</v>
      </c>
      <c r="C860" t="s">
        <v>8220</v>
      </c>
      <c r="D860" s="14" t="e" cm="1" vm="1">
        <f t="array" aca="1" ref="D860" ca="1">IF(Kickstarter!G860:G4973 = "failed",Kickstarter!N860:N4973,"false")</f>
        <v>#VALUE!</v>
      </c>
    </row>
    <row r="861" spans="1:4" x14ac:dyDescent="0.2">
      <c r="A861" t="s">
        <v>8401</v>
      </c>
      <c r="B861" s="14">
        <v>98</v>
      </c>
      <c r="C861" t="s">
        <v>8220</v>
      </c>
      <c r="D861" s="14" t="e" cm="1" vm="1">
        <f t="array" aca="1" ref="D861" ca="1">IF(Kickstarter!G861:G4974 = "failed",Kickstarter!N861:N4974,"false")</f>
        <v>#VALUE!</v>
      </c>
    </row>
    <row r="862" spans="1:4" hidden="1" x14ac:dyDescent="0.2">
      <c r="A862" t="s">
        <v>8401</v>
      </c>
      <c r="B862" s="14" t="str">
        <v>false</v>
      </c>
      <c r="C862" t="s">
        <v>8220</v>
      </c>
    </row>
    <row r="863" spans="1:4" hidden="1" x14ac:dyDescent="0.2">
      <c r="A863" t="s">
        <v>8401</v>
      </c>
      <c r="B863" s="14" t="str">
        <v>false</v>
      </c>
      <c r="C863" t="s">
        <v>8220</v>
      </c>
    </row>
    <row r="864" spans="1:4" hidden="1" x14ac:dyDescent="0.2">
      <c r="A864" t="s">
        <v>8401</v>
      </c>
      <c r="B864" s="14" t="str">
        <v>false</v>
      </c>
      <c r="C864" t="s">
        <v>8220</v>
      </c>
    </row>
    <row r="865" spans="1:3" hidden="1" x14ac:dyDescent="0.2">
      <c r="A865" t="s">
        <v>8401</v>
      </c>
      <c r="B865" s="14" t="str">
        <v>false</v>
      </c>
      <c r="C865" t="s">
        <v>8220</v>
      </c>
    </row>
    <row r="866" spans="1:3" hidden="1" x14ac:dyDescent="0.2">
      <c r="A866" t="s">
        <v>8401</v>
      </c>
      <c r="B866" s="14" t="str">
        <v>false</v>
      </c>
      <c r="C866" t="s">
        <v>8220</v>
      </c>
    </row>
    <row r="867" spans="1:3" hidden="1" x14ac:dyDescent="0.2">
      <c r="A867" t="s">
        <v>8401</v>
      </c>
      <c r="B867" s="14" t="str">
        <v>false</v>
      </c>
      <c r="C867" t="s">
        <v>8220</v>
      </c>
    </row>
    <row r="868" spans="1:3" hidden="1" x14ac:dyDescent="0.2">
      <c r="A868" t="s">
        <v>8401</v>
      </c>
      <c r="B868" s="14" t="str">
        <v>false</v>
      </c>
      <c r="C868" t="s">
        <v>8220</v>
      </c>
    </row>
    <row r="869" spans="1:3" hidden="1" x14ac:dyDescent="0.2">
      <c r="A869" t="s">
        <v>8401</v>
      </c>
      <c r="B869" s="14" t="str">
        <v>false</v>
      </c>
      <c r="C869" t="s">
        <v>8220</v>
      </c>
    </row>
    <row r="870" spans="1:3" hidden="1" x14ac:dyDescent="0.2">
      <c r="A870" t="s">
        <v>8401</v>
      </c>
      <c r="B870" s="14" t="str">
        <v>false</v>
      </c>
      <c r="C870" t="s">
        <v>8220</v>
      </c>
    </row>
    <row r="871" spans="1:3" hidden="1" x14ac:dyDescent="0.2">
      <c r="A871" t="s">
        <v>8401</v>
      </c>
      <c r="B871" s="14" t="str">
        <v>false</v>
      </c>
      <c r="C871" t="s">
        <v>8220</v>
      </c>
    </row>
    <row r="872" spans="1:3" hidden="1" x14ac:dyDescent="0.2">
      <c r="A872" t="s">
        <v>8401</v>
      </c>
      <c r="B872" s="14" t="str">
        <v>false</v>
      </c>
      <c r="C872" t="s">
        <v>8220</v>
      </c>
    </row>
    <row r="873" spans="1:3" hidden="1" x14ac:dyDescent="0.2">
      <c r="A873" t="s">
        <v>8401</v>
      </c>
      <c r="B873" s="14" t="str">
        <v>false</v>
      </c>
      <c r="C873" t="s">
        <v>8220</v>
      </c>
    </row>
    <row r="874" spans="1:3" hidden="1" x14ac:dyDescent="0.2">
      <c r="A874" t="s">
        <v>8401</v>
      </c>
      <c r="B874" s="14" t="str">
        <v>false</v>
      </c>
      <c r="C874" t="s">
        <v>8220</v>
      </c>
    </row>
    <row r="875" spans="1:3" hidden="1" x14ac:dyDescent="0.2">
      <c r="A875" t="s">
        <v>8401</v>
      </c>
      <c r="B875" s="14" t="str">
        <v>false</v>
      </c>
      <c r="C875" t="s">
        <v>8220</v>
      </c>
    </row>
    <row r="876" spans="1:3" hidden="1" x14ac:dyDescent="0.2">
      <c r="A876" t="s">
        <v>8401</v>
      </c>
      <c r="B876" s="14" t="str">
        <v>false</v>
      </c>
      <c r="C876" t="s">
        <v>8220</v>
      </c>
    </row>
    <row r="877" spans="1:3" hidden="1" x14ac:dyDescent="0.2">
      <c r="A877" t="s">
        <v>8401</v>
      </c>
      <c r="B877" s="14" t="str">
        <v>false</v>
      </c>
      <c r="C877" t="s">
        <v>8220</v>
      </c>
    </row>
    <row r="878" spans="1:3" hidden="1" x14ac:dyDescent="0.2">
      <c r="A878" t="s">
        <v>8401</v>
      </c>
      <c r="B878" s="14" t="str">
        <v>false</v>
      </c>
      <c r="C878" t="s">
        <v>8220</v>
      </c>
    </row>
    <row r="879" spans="1:3" hidden="1" x14ac:dyDescent="0.2">
      <c r="A879" t="s">
        <v>8401</v>
      </c>
      <c r="B879" s="14" t="str">
        <v>false</v>
      </c>
      <c r="C879" t="s">
        <v>8220</v>
      </c>
    </row>
    <row r="880" spans="1:3" hidden="1" x14ac:dyDescent="0.2">
      <c r="A880" t="s">
        <v>8401</v>
      </c>
      <c r="B880" s="14" t="str">
        <v>false</v>
      </c>
      <c r="C880" t="s">
        <v>8220</v>
      </c>
    </row>
    <row r="881" spans="1:3" hidden="1" x14ac:dyDescent="0.2">
      <c r="A881" t="s">
        <v>8401</v>
      </c>
      <c r="B881" s="14" t="str">
        <v>false</v>
      </c>
      <c r="C881" t="s">
        <v>8220</v>
      </c>
    </row>
    <row r="882" spans="1:3" hidden="1" x14ac:dyDescent="0.2">
      <c r="A882" t="s">
        <v>8401</v>
      </c>
      <c r="B882" s="14" t="str">
        <v>false</v>
      </c>
      <c r="C882" t="s">
        <v>8220</v>
      </c>
    </row>
    <row r="883" spans="1:3" hidden="1" x14ac:dyDescent="0.2">
      <c r="A883" t="s">
        <v>8401</v>
      </c>
      <c r="B883" s="14" t="str">
        <v>false</v>
      </c>
      <c r="C883" t="s">
        <v>8220</v>
      </c>
    </row>
    <row r="884" spans="1:3" hidden="1" x14ac:dyDescent="0.2">
      <c r="A884" t="s">
        <v>8401</v>
      </c>
      <c r="B884" s="14" t="str">
        <v>false</v>
      </c>
      <c r="C884" t="s">
        <v>8220</v>
      </c>
    </row>
    <row r="885" spans="1:3" hidden="1" x14ac:dyDescent="0.2">
      <c r="A885" t="s">
        <v>8401</v>
      </c>
      <c r="B885" s="14" t="str">
        <v>false</v>
      </c>
      <c r="C885" t="s">
        <v>8220</v>
      </c>
    </row>
    <row r="886" spans="1:3" hidden="1" x14ac:dyDescent="0.2">
      <c r="A886" t="s">
        <v>8401</v>
      </c>
      <c r="B886" s="14" t="str">
        <v>false</v>
      </c>
      <c r="C886" t="s">
        <v>8220</v>
      </c>
    </row>
    <row r="887" spans="1:3" hidden="1" x14ac:dyDescent="0.2">
      <c r="A887" t="s">
        <v>8401</v>
      </c>
      <c r="B887" s="14" t="str">
        <v>false</v>
      </c>
      <c r="C887" t="s">
        <v>8220</v>
      </c>
    </row>
    <row r="888" spans="1:3" hidden="1" x14ac:dyDescent="0.2">
      <c r="A888" t="s">
        <v>8401</v>
      </c>
      <c r="B888" s="14" t="str">
        <v>false</v>
      </c>
      <c r="C888" t="s">
        <v>8220</v>
      </c>
    </row>
    <row r="889" spans="1:3" hidden="1" x14ac:dyDescent="0.2">
      <c r="A889" t="s">
        <v>8401</v>
      </c>
      <c r="B889" s="14" t="str">
        <v>false</v>
      </c>
      <c r="C889" t="s">
        <v>8220</v>
      </c>
    </row>
    <row r="890" spans="1:3" hidden="1" x14ac:dyDescent="0.2">
      <c r="A890" t="s">
        <v>8401</v>
      </c>
      <c r="B890" s="14" t="str">
        <v>false</v>
      </c>
      <c r="C890" t="s">
        <v>8220</v>
      </c>
    </row>
    <row r="891" spans="1:3" hidden="1" x14ac:dyDescent="0.2">
      <c r="A891" t="s">
        <v>8401</v>
      </c>
      <c r="B891" s="14" t="str">
        <v>false</v>
      </c>
      <c r="C891" t="s">
        <v>8220</v>
      </c>
    </row>
    <row r="892" spans="1:3" hidden="1" x14ac:dyDescent="0.2">
      <c r="A892" t="s">
        <v>8401</v>
      </c>
      <c r="B892" s="14" t="str">
        <v>false</v>
      </c>
      <c r="C892" t="s">
        <v>8220</v>
      </c>
    </row>
    <row r="893" spans="1:3" hidden="1" x14ac:dyDescent="0.2">
      <c r="A893" t="s">
        <v>8401</v>
      </c>
      <c r="B893" s="14" t="str">
        <v>false</v>
      </c>
      <c r="C893" t="s">
        <v>8220</v>
      </c>
    </row>
    <row r="894" spans="1:3" hidden="1" x14ac:dyDescent="0.2">
      <c r="A894" t="s">
        <v>8401</v>
      </c>
      <c r="B894" s="14" t="str">
        <v>false</v>
      </c>
      <c r="C894" t="s">
        <v>8220</v>
      </c>
    </row>
    <row r="895" spans="1:3" hidden="1" x14ac:dyDescent="0.2">
      <c r="A895" t="s">
        <v>8401</v>
      </c>
      <c r="B895" s="14" t="str">
        <v>false</v>
      </c>
      <c r="C895" t="s">
        <v>8220</v>
      </c>
    </row>
    <row r="896" spans="1:3" hidden="1" x14ac:dyDescent="0.2">
      <c r="A896" t="s">
        <v>8401</v>
      </c>
      <c r="B896" s="14" t="str">
        <v>false</v>
      </c>
      <c r="C896" t="s">
        <v>8220</v>
      </c>
    </row>
    <row r="897" spans="1:3" hidden="1" x14ac:dyDescent="0.2">
      <c r="A897" t="s">
        <v>8401</v>
      </c>
      <c r="B897" s="14" t="str">
        <v>false</v>
      </c>
      <c r="C897" t="s">
        <v>8220</v>
      </c>
    </row>
    <row r="898" spans="1:3" hidden="1" x14ac:dyDescent="0.2">
      <c r="A898" t="s">
        <v>8401</v>
      </c>
      <c r="B898" s="14" t="str">
        <v>false</v>
      </c>
      <c r="C898" t="s">
        <v>8220</v>
      </c>
    </row>
    <row r="899" spans="1:3" hidden="1" x14ac:dyDescent="0.2">
      <c r="A899" t="s">
        <v>8401</v>
      </c>
      <c r="B899" s="14" t="str">
        <v>false</v>
      </c>
      <c r="C899" t="s">
        <v>8220</v>
      </c>
    </row>
    <row r="900" spans="1:3" hidden="1" x14ac:dyDescent="0.2">
      <c r="A900" t="s">
        <v>8401</v>
      </c>
      <c r="B900" s="14" t="str">
        <v>false</v>
      </c>
      <c r="C900" t="s">
        <v>8220</v>
      </c>
    </row>
    <row r="901" spans="1:3" hidden="1" x14ac:dyDescent="0.2">
      <c r="A901" t="s">
        <v>8401</v>
      </c>
      <c r="B901" s="14" t="str">
        <v>false</v>
      </c>
      <c r="C901" t="s">
        <v>8220</v>
      </c>
    </row>
    <row r="902" spans="1:3" hidden="1" x14ac:dyDescent="0.2">
      <c r="A902" t="s">
        <v>8401</v>
      </c>
      <c r="B902" s="14" t="str">
        <v>false</v>
      </c>
      <c r="C902" t="s">
        <v>8220</v>
      </c>
    </row>
    <row r="903" spans="1:3" hidden="1" x14ac:dyDescent="0.2">
      <c r="A903" t="s">
        <v>8401</v>
      </c>
      <c r="B903" s="14" t="str">
        <v>false</v>
      </c>
      <c r="C903" t="s">
        <v>8220</v>
      </c>
    </row>
    <row r="904" spans="1:3" hidden="1" x14ac:dyDescent="0.2">
      <c r="A904" t="s">
        <v>8401</v>
      </c>
      <c r="B904" s="14" t="str">
        <v>false</v>
      </c>
      <c r="C904" t="s">
        <v>8220</v>
      </c>
    </row>
    <row r="905" spans="1:3" hidden="1" x14ac:dyDescent="0.2">
      <c r="A905" t="s">
        <v>8401</v>
      </c>
      <c r="B905" s="14" t="str">
        <v>false</v>
      </c>
      <c r="C905" t="s">
        <v>8220</v>
      </c>
    </row>
    <row r="906" spans="1:3" hidden="1" x14ac:dyDescent="0.2">
      <c r="A906" t="s">
        <v>8401</v>
      </c>
      <c r="B906" s="14" t="str">
        <v>false</v>
      </c>
      <c r="C906" t="s">
        <v>8220</v>
      </c>
    </row>
    <row r="907" spans="1:3" hidden="1" x14ac:dyDescent="0.2">
      <c r="A907" t="s">
        <v>8401</v>
      </c>
      <c r="B907" s="14" t="str">
        <v>false</v>
      </c>
      <c r="C907" t="s">
        <v>8220</v>
      </c>
    </row>
    <row r="908" spans="1:3" hidden="1" x14ac:dyDescent="0.2">
      <c r="A908" t="s">
        <v>8401</v>
      </c>
      <c r="B908" s="14" t="str">
        <v>false</v>
      </c>
      <c r="C908" t="s">
        <v>8220</v>
      </c>
    </row>
    <row r="909" spans="1:3" hidden="1" x14ac:dyDescent="0.2">
      <c r="A909" t="s">
        <v>8401</v>
      </c>
      <c r="B909" s="14" t="str">
        <v>false</v>
      </c>
      <c r="C909" t="s">
        <v>8220</v>
      </c>
    </row>
    <row r="910" spans="1:3" hidden="1" x14ac:dyDescent="0.2">
      <c r="A910" t="s">
        <v>8401</v>
      </c>
      <c r="B910" s="14" t="str">
        <v>false</v>
      </c>
      <c r="C910" t="s">
        <v>8220</v>
      </c>
    </row>
    <row r="911" spans="1:3" hidden="1" x14ac:dyDescent="0.2">
      <c r="A911" t="s">
        <v>8401</v>
      </c>
      <c r="B911" s="14" t="str">
        <v>false</v>
      </c>
      <c r="C911" t="s">
        <v>8220</v>
      </c>
    </row>
    <row r="912" spans="1:3" hidden="1" x14ac:dyDescent="0.2">
      <c r="A912" t="s">
        <v>8401</v>
      </c>
      <c r="B912" s="14" t="str">
        <v>false</v>
      </c>
      <c r="C912" t="s">
        <v>8220</v>
      </c>
    </row>
    <row r="913" spans="1:3" hidden="1" x14ac:dyDescent="0.2">
      <c r="A913" t="s">
        <v>8401</v>
      </c>
      <c r="B913" s="14" t="str">
        <v>false</v>
      </c>
      <c r="C913" t="s">
        <v>8220</v>
      </c>
    </row>
    <row r="914" spans="1:3" hidden="1" x14ac:dyDescent="0.2">
      <c r="A914" t="s">
        <v>8401</v>
      </c>
      <c r="B914" s="14" t="str">
        <v>false</v>
      </c>
      <c r="C914" t="s">
        <v>8220</v>
      </c>
    </row>
    <row r="915" spans="1:3" hidden="1" x14ac:dyDescent="0.2">
      <c r="A915" t="s">
        <v>8401</v>
      </c>
      <c r="B915" s="14" t="str">
        <v>false</v>
      </c>
      <c r="C915" t="s">
        <v>8220</v>
      </c>
    </row>
    <row r="916" spans="1:3" hidden="1" x14ac:dyDescent="0.2">
      <c r="A916" t="s">
        <v>8401</v>
      </c>
      <c r="B916" s="14" t="str">
        <v>false</v>
      </c>
      <c r="C916" t="s">
        <v>8220</v>
      </c>
    </row>
    <row r="917" spans="1:3" hidden="1" x14ac:dyDescent="0.2">
      <c r="A917" t="s">
        <v>8401</v>
      </c>
      <c r="B917" s="14" t="str">
        <v>false</v>
      </c>
      <c r="C917" t="s">
        <v>8220</v>
      </c>
    </row>
    <row r="918" spans="1:3" hidden="1" x14ac:dyDescent="0.2">
      <c r="A918" t="s">
        <v>8401</v>
      </c>
      <c r="B918" s="14" t="str">
        <v>false</v>
      </c>
      <c r="C918" t="s">
        <v>8220</v>
      </c>
    </row>
    <row r="919" spans="1:3" hidden="1" x14ac:dyDescent="0.2">
      <c r="A919" t="s">
        <v>8401</v>
      </c>
      <c r="B919" s="14" t="str">
        <v>false</v>
      </c>
      <c r="C919" t="s">
        <v>8220</v>
      </c>
    </row>
    <row r="920" spans="1:3" hidden="1" x14ac:dyDescent="0.2">
      <c r="A920" t="s">
        <v>8401</v>
      </c>
      <c r="B920" s="14" t="str">
        <v>false</v>
      </c>
      <c r="C920" t="s">
        <v>8220</v>
      </c>
    </row>
    <row r="921" spans="1:3" hidden="1" x14ac:dyDescent="0.2">
      <c r="A921" t="s">
        <v>8401</v>
      </c>
      <c r="B921" s="14" t="str">
        <v>false</v>
      </c>
      <c r="C921" t="s">
        <v>8220</v>
      </c>
    </row>
    <row r="922" spans="1:3" hidden="1" x14ac:dyDescent="0.2">
      <c r="A922" t="s">
        <v>8401</v>
      </c>
      <c r="B922" s="14" t="str">
        <v>false</v>
      </c>
      <c r="C922" t="s">
        <v>8220</v>
      </c>
    </row>
    <row r="923" spans="1:3" hidden="1" x14ac:dyDescent="0.2">
      <c r="A923" t="s">
        <v>8401</v>
      </c>
      <c r="B923" s="14" t="str">
        <v>false</v>
      </c>
      <c r="C923" t="s">
        <v>8220</v>
      </c>
    </row>
    <row r="924" spans="1:3" hidden="1" x14ac:dyDescent="0.2">
      <c r="A924" t="s">
        <v>8401</v>
      </c>
      <c r="B924" s="14" t="str">
        <v>false</v>
      </c>
      <c r="C924" t="s">
        <v>8220</v>
      </c>
    </row>
    <row r="925" spans="1:3" hidden="1" x14ac:dyDescent="0.2">
      <c r="A925" t="s">
        <v>8401</v>
      </c>
      <c r="B925" s="14" t="str">
        <v>false</v>
      </c>
      <c r="C925" t="s">
        <v>8220</v>
      </c>
    </row>
    <row r="926" spans="1:3" hidden="1" x14ac:dyDescent="0.2">
      <c r="A926" t="s">
        <v>8401</v>
      </c>
      <c r="B926" s="14" t="str">
        <v>false</v>
      </c>
      <c r="C926" t="s">
        <v>8220</v>
      </c>
    </row>
    <row r="927" spans="1:3" hidden="1" x14ac:dyDescent="0.2">
      <c r="A927" t="s">
        <v>8401</v>
      </c>
      <c r="B927" s="14" t="str">
        <v>false</v>
      </c>
      <c r="C927" t="s">
        <v>8220</v>
      </c>
    </row>
    <row r="928" spans="1:3" hidden="1" x14ac:dyDescent="0.2">
      <c r="A928" t="s">
        <v>8401</v>
      </c>
      <c r="B928" s="14" t="str">
        <v>false</v>
      </c>
      <c r="C928" t="s">
        <v>8220</v>
      </c>
    </row>
    <row r="929" spans="1:3" hidden="1" x14ac:dyDescent="0.2">
      <c r="A929" t="s">
        <v>8401</v>
      </c>
      <c r="B929" s="14" t="str">
        <v>false</v>
      </c>
      <c r="C929" t="s">
        <v>8220</v>
      </c>
    </row>
    <row r="930" spans="1:3" hidden="1" x14ac:dyDescent="0.2">
      <c r="A930" t="s">
        <v>8401</v>
      </c>
      <c r="B930" s="14" t="str">
        <v>false</v>
      </c>
      <c r="C930" t="s">
        <v>8220</v>
      </c>
    </row>
    <row r="931" spans="1:3" hidden="1" x14ac:dyDescent="0.2">
      <c r="A931" t="s">
        <v>8401</v>
      </c>
      <c r="B931" s="14" t="str">
        <v>false</v>
      </c>
      <c r="C931" t="s">
        <v>8220</v>
      </c>
    </row>
    <row r="932" spans="1:3" hidden="1" x14ac:dyDescent="0.2">
      <c r="A932" t="s">
        <v>8401</v>
      </c>
      <c r="B932" s="14" t="str">
        <v>false</v>
      </c>
      <c r="C932" t="s">
        <v>8220</v>
      </c>
    </row>
    <row r="933" spans="1:3" hidden="1" x14ac:dyDescent="0.2">
      <c r="A933" t="s">
        <v>8401</v>
      </c>
      <c r="B933" s="14" t="str">
        <v>false</v>
      </c>
      <c r="C933" t="s">
        <v>8220</v>
      </c>
    </row>
    <row r="934" spans="1:3" hidden="1" x14ac:dyDescent="0.2">
      <c r="A934" t="s">
        <v>8401</v>
      </c>
      <c r="B934" s="14" t="str">
        <v>false</v>
      </c>
      <c r="C934" t="s">
        <v>8220</v>
      </c>
    </row>
    <row r="935" spans="1:3" hidden="1" x14ac:dyDescent="0.2">
      <c r="A935" t="s">
        <v>8401</v>
      </c>
      <c r="B935" s="14" t="str">
        <v>false</v>
      </c>
      <c r="C935" t="s">
        <v>8220</v>
      </c>
    </row>
    <row r="936" spans="1:3" hidden="1" x14ac:dyDescent="0.2">
      <c r="A936" t="s">
        <v>8401</v>
      </c>
      <c r="B936" s="14" t="str">
        <v>false</v>
      </c>
      <c r="C936" t="s">
        <v>8220</v>
      </c>
    </row>
    <row r="937" spans="1:3" hidden="1" x14ac:dyDescent="0.2">
      <c r="A937" t="s">
        <v>8401</v>
      </c>
      <c r="B937" s="14" t="str">
        <v>false</v>
      </c>
      <c r="C937" t="s">
        <v>8220</v>
      </c>
    </row>
    <row r="938" spans="1:3" hidden="1" x14ac:dyDescent="0.2">
      <c r="A938" t="s">
        <v>8401</v>
      </c>
      <c r="B938" s="14" t="str">
        <v>false</v>
      </c>
      <c r="C938" t="s">
        <v>8220</v>
      </c>
    </row>
    <row r="939" spans="1:3" hidden="1" x14ac:dyDescent="0.2">
      <c r="A939" t="s">
        <v>8401</v>
      </c>
      <c r="B939" s="14" t="str">
        <v>false</v>
      </c>
      <c r="C939" t="s">
        <v>8220</v>
      </c>
    </row>
    <row r="940" spans="1:3" hidden="1" x14ac:dyDescent="0.2">
      <c r="A940" t="s">
        <v>8401</v>
      </c>
      <c r="B940" s="14" t="str">
        <v>false</v>
      </c>
      <c r="C940" t="s">
        <v>8220</v>
      </c>
    </row>
    <row r="941" spans="1:3" hidden="1" x14ac:dyDescent="0.2">
      <c r="A941" t="s">
        <v>8401</v>
      </c>
      <c r="B941" s="14" t="str">
        <v>false</v>
      </c>
      <c r="C941" t="s">
        <v>8220</v>
      </c>
    </row>
    <row r="942" spans="1:3" hidden="1" x14ac:dyDescent="0.2">
      <c r="A942" t="s">
        <v>8401</v>
      </c>
      <c r="B942" s="14" t="str">
        <v>false</v>
      </c>
      <c r="C942" t="s">
        <v>8220</v>
      </c>
    </row>
    <row r="943" spans="1:3" hidden="1" x14ac:dyDescent="0.2">
      <c r="A943" t="s">
        <v>8401</v>
      </c>
      <c r="B943" s="14" t="str">
        <v>false</v>
      </c>
      <c r="C943" t="s">
        <v>8220</v>
      </c>
    </row>
    <row r="944" spans="1:3" hidden="1" x14ac:dyDescent="0.2">
      <c r="A944" t="s">
        <v>8401</v>
      </c>
      <c r="B944" s="14" t="str">
        <v>false</v>
      </c>
      <c r="C944" t="s">
        <v>8220</v>
      </c>
    </row>
    <row r="945" spans="1:3" hidden="1" x14ac:dyDescent="0.2">
      <c r="A945" t="s">
        <v>8401</v>
      </c>
      <c r="B945" s="14" t="str">
        <v>false</v>
      </c>
      <c r="C945" t="s">
        <v>8220</v>
      </c>
    </row>
    <row r="946" spans="1:3" hidden="1" x14ac:dyDescent="0.2">
      <c r="A946" t="s">
        <v>8401</v>
      </c>
      <c r="B946" s="14" t="str">
        <v>false</v>
      </c>
      <c r="C946" t="s">
        <v>8220</v>
      </c>
    </row>
    <row r="947" spans="1:3" hidden="1" x14ac:dyDescent="0.2">
      <c r="A947" t="s">
        <v>8401</v>
      </c>
      <c r="B947" s="14" t="str">
        <v>false</v>
      </c>
      <c r="C947" t="s">
        <v>8220</v>
      </c>
    </row>
    <row r="948" spans="1:3" hidden="1" x14ac:dyDescent="0.2">
      <c r="A948" t="s">
        <v>8401</v>
      </c>
      <c r="B948" s="14" t="str">
        <v>false</v>
      </c>
      <c r="C948" t="s">
        <v>8220</v>
      </c>
    </row>
    <row r="949" spans="1:3" hidden="1" x14ac:dyDescent="0.2">
      <c r="A949" t="s">
        <v>8401</v>
      </c>
      <c r="B949" s="14" t="str">
        <v>false</v>
      </c>
      <c r="C949" t="s">
        <v>8220</v>
      </c>
    </row>
    <row r="950" spans="1:3" hidden="1" x14ac:dyDescent="0.2">
      <c r="A950" t="s">
        <v>8401</v>
      </c>
      <c r="B950" s="14" t="str">
        <v>false</v>
      </c>
      <c r="C950" t="s">
        <v>8220</v>
      </c>
    </row>
    <row r="951" spans="1:3" hidden="1" x14ac:dyDescent="0.2">
      <c r="A951" t="s">
        <v>8401</v>
      </c>
      <c r="B951" s="14" t="str">
        <v>false</v>
      </c>
      <c r="C951" t="s">
        <v>8220</v>
      </c>
    </row>
    <row r="952" spans="1:3" hidden="1" x14ac:dyDescent="0.2">
      <c r="A952" t="s">
        <v>8401</v>
      </c>
      <c r="B952" s="14" t="str">
        <v>false</v>
      </c>
      <c r="C952" t="s">
        <v>8220</v>
      </c>
    </row>
    <row r="953" spans="1:3" hidden="1" x14ac:dyDescent="0.2">
      <c r="A953" t="s">
        <v>8401</v>
      </c>
      <c r="B953" s="14" t="str">
        <v>false</v>
      </c>
      <c r="C953" t="s">
        <v>8220</v>
      </c>
    </row>
    <row r="954" spans="1:3" hidden="1" x14ac:dyDescent="0.2">
      <c r="A954" t="s">
        <v>8401</v>
      </c>
      <c r="B954" s="14" t="str">
        <v>false</v>
      </c>
      <c r="C954" t="s">
        <v>8220</v>
      </c>
    </row>
    <row r="955" spans="1:3" hidden="1" x14ac:dyDescent="0.2">
      <c r="A955" t="s">
        <v>8401</v>
      </c>
      <c r="B955" s="14" t="str">
        <v>false</v>
      </c>
      <c r="C955" t="s">
        <v>8220</v>
      </c>
    </row>
    <row r="956" spans="1:3" hidden="1" x14ac:dyDescent="0.2">
      <c r="A956" t="s">
        <v>8401</v>
      </c>
      <c r="B956" s="14" t="str">
        <v>false</v>
      </c>
      <c r="C956" t="s">
        <v>8220</v>
      </c>
    </row>
    <row r="957" spans="1:3" hidden="1" x14ac:dyDescent="0.2">
      <c r="A957" t="s">
        <v>8401</v>
      </c>
      <c r="B957" s="14" t="str">
        <v>false</v>
      </c>
      <c r="C957" t="s">
        <v>8220</v>
      </c>
    </row>
    <row r="958" spans="1:3" hidden="1" x14ac:dyDescent="0.2">
      <c r="A958" t="s">
        <v>8401</v>
      </c>
      <c r="B958" s="14" t="str">
        <v>false</v>
      </c>
      <c r="C958" t="s">
        <v>8220</v>
      </c>
    </row>
    <row r="959" spans="1:3" hidden="1" x14ac:dyDescent="0.2">
      <c r="A959" t="s">
        <v>8401</v>
      </c>
      <c r="B959" s="14" t="str">
        <v>false</v>
      </c>
      <c r="C959" t="s">
        <v>8220</v>
      </c>
    </row>
    <row r="960" spans="1:3" hidden="1" x14ac:dyDescent="0.2">
      <c r="A960" t="s">
        <v>8401</v>
      </c>
      <c r="B960" s="14" t="str">
        <v>false</v>
      </c>
      <c r="C960" t="s">
        <v>8220</v>
      </c>
    </row>
    <row r="961" spans="1:3" hidden="1" x14ac:dyDescent="0.2">
      <c r="A961" t="s">
        <v>8401</v>
      </c>
      <c r="B961" s="14" t="str">
        <v>false</v>
      </c>
      <c r="C961" t="s">
        <v>8220</v>
      </c>
    </row>
    <row r="962" spans="1:3" hidden="1" x14ac:dyDescent="0.2">
      <c r="A962" t="s">
        <v>8401</v>
      </c>
      <c r="B962" s="14" t="str">
        <v>false</v>
      </c>
      <c r="C962" t="s">
        <v>8220</v>
      </c>
    </row>
    <row r="963" spans="1:3" hidden="1" x14ac:dyDescent="0.2">
      <c r="A963" t="s">
        <v>8401</v>
      </c>
      <c r="B963" s="14" t="str">
        <v>false</v>
      </c>
      <c r="C963" t="s">
        <v>8220</v>
      </c>
    </row>
    <row r="964" spans="1:3" hidden="1" x14ac:dyDescent="0.2">
      <c r="A964" t="s">
        <v>8401</v>
      </c>
      <c r="B964" s="14" t="str">
        <v>false</v>
      </c>
      <c r="C964" t="s">
        <v>8220</v>
      </c>
    </row>
    <row r="965" spans="1:3" hidden="1" x14ac:dyDescent="0.2">
      <c r="A965" t="s">
        <v>8401</v>
      </c>
      <c r="B965" s="14" t="str">
        <v>false</v>
      </c>
      <c r="C965" t="s">
        <v>8220</v>
      </c>
    </row>
    <row r="966" spans="1:3" hidden="1" x14ac:dyDescent="0.2">
      <c r="A966" t="s">
        <v>8401</v>
      </c>
      <c r="B966" s="14" t="str">
        <v>false</v>
      </c>
      <c r="C966" t="s">
        <v>8220</v>
      </c>
    </row>
    <row r="967" spans="1:3" hidden="1" x14ac:dyDescent="0.2">
      <c r="A967" t="s">
        <v>8401</v>
      </c>
      <c r="B967" s="14" t="str">
        <v>false</v>
      </c>
      <c r="C967" t="s">
        <v>8220</v>
      </c>
    </row>
    <row r="968" spans="1:3" hidden="1" x14ac:dyDescent="0.2">
      <c r="A968" t="s">
        <v>8401</v>
      </c>
      <c r="B968" s="14" t="str">
        <v>false</v>
      </c>
      <c r="C968" t="s">
        <v>8220</v>
      </c>
    </row>
    <row r="969" spans="1:3" hidden="1" x14ac:dyDescent="0.2">
      <c r="A969" t="s">
        <v>8401</v>
      </c>
      <c r="B969" s="14" t="str">
        <v>false</v>
      </c>
      <c r="C969" t="s">
        <v>8220</v>
      </c>
    </row>
    <row r="970" spans="1:3" hidden="1" x14ac:dyDescent="0.2">
      <c r="A970" t="s">
        <v>8401</v>
      </c>
      <c r="B970" s="14" t="str">
        <v>false</v>
      </c>
      <c r="C970" t="s">
        <v>8220</v>
      </c>
    </row>
    <row r="971" spans="1:3" hidden="1" x14ac:dyDescent="0.2">
      <c r="A971" t="s">
        <v>8401</v>
      </c>
      <c r="B971" s="14" t="str">
        <v>false</v>
      </c>
      <c r="C971" t="s">
        <v>8220</v>
      </c>
    </row>
    <row r="972" spans="1:3" hidden="1" x14ac:dyDescent="0.2">
      <c r="A972" t="s">
        <v>8401</v>
      </c>
      <c r="B972" s="14" t="str">
        <v>false</v>
      </c>
      <c r="C972" t="s">
        <v>8220</v>
      </c>
    </row>
    <row r="973" spans="1:3" hidden="1" x14ac:dyDescent="0.2">
      <c r="A973" t="s">
        <v>8401</v>
      </c>
      <c r="B973" s="14" t="str">
        <v>false</v>
      </c>
      <c r="C973" t="s">
        <v>8220</v>
      </c>
    </row>
    <row r="974" spans="1:3" hidden="1" x14ac:dyDescent="0.2">
      <c r="A974" t="s">
        <v>8401</v>
      </c>
      <c r="B974" s="14" t="str">
        <v>false</v>
      </c>
      <c r="C974" t="s">
        <v>8220</v>
      </c>
    </row>
    <row r="975" spans="1:3" hidden="1" x14ac:dyDescent="0.2">
      <c r="A975" t="s">
        <v>8401</v>
      </c>
      <c r="B975" s="14" t="str">
        <v>false</v>
      </c>
      <c r="C975" t="s">
        <v>8220</v>
      </c>
    </row>
    <row r="976" spans="1:3" hidden="1" x14ac:dyDescent="0.2">
      <c r="A976" t="s">
        <v>8401</v>
      </c>
      <c r="B976" s="14" t="str">
        <v>false</v>
      </c>
      <c r="C976" t="s">
        <v>8220</v>
      </c>
    </row>
    <row r="977" spans="1:3" hidden="1" x14ac:dyDescent="0.2">
      <c r="A977" t="s">
        <v>8401</v>
      </c>
      <c r="B977" s="14" t="str">
        <v>false</v>
      </c>
      <c r="C977" t="s">
        <v>8220</v>
      </c>
    </row>
    <row r="978" spans="1:3" hidden="1" x14ac:dyDescent="0.2">
      <c r="A978" t="s">
        <v>8401</v>
      </c>
      <c r="B978" s="14" t="str">
        <v>false</v>
      </c>
      <c r="C978" t="s">
        <v>8220</v>
      </c>
    </row>
    <row r="979" spans="1:3" hidden="1" x14ac:dyDescent="0.2">
      <c r="A979" t="s">
        <v>8401</v>
      </c>
      <c r="B979" s="14" t="str">
        <v>false</v>
      </c>
      <c r="C979" t="s">
        <v>8220</v>
      </c>
    </row>
    <row r="980" spans="1:3" hidden="1" x14ac:dyDescent="0.2">
      <c r="A980" t="s">
        <v>8401</v>
      </c>
      <c r="B980" s="14" t="str">
        <v>false</v>
      </c>
      <c r="C980" t="s">
        <v>8220</v>
      </c>
    </row>
    <row r="981" spans="1:3" hidden="1" x14ac:dyDescent="0.2">
      <c r="A981" t="s">
        <v>8401</v>
      </c>
      <c r="B981" s="14" t="str">
        <v>false</v>
      </c>
      <c r="C981" t="s">
        <v>8220</v>
      </c>
    </row>
    <row r="982" spans="1:3" hidden="1" x14ac:dyDescent="0.2">
      <c r="A982" t="s">
        <v>8401</v>
      </c>
      <c r="B982" s="14" t="str">
        <v>false</v>
      </c>
      <c r="C982" t="s">
        <v>8220</v>
      </c>
    </row>
    <row r="983" spans="1:3" hidden="1" x14ac:dyDescent="0.2">
      <c r="A983" t="s">
        <v>8401</v>
      </c>
      <c r="B983" s="14" t="str">
        <v>false</v>
      </c>
      <c r="C983" t="s">
        <v>8220</v>
      </c>
    </row>
    <row r="984" spans="1:3" hidden="1" x14ac:dyDescent="0.2">
      <c r="A984" t="s">
        <v>8401</v>
      </c>
      <c r="B984" s="14" t="str">
        <v>false</v>
      </c>
      <c r="C984" t="s">
        <v>8220</v>
      </c>
    </row>
    <row r="985" spans="1:3" hidden="1" x14ac:dyDescent="0.2">
      <c r="A985" t="s">
        <v>8401</v>
      </c>
      <c r="B985" s="14" t="str">
        <v>false</v>
      </c>
      <c r="C985" t="s">
        <v>8220</v>
      </c>
    </row>
    <row r="986" spans="1:3" hidden="1" x14ac:dyDescent="0.2">
      <c r="A986" t="s">
        <v>8401</v>
      </c>
      <c r="B986" s="14" t="str">
        <v>false</v>
      </c>
      <c r="C986" t="s">
        <v>8220</v>
      </c>
    </row>
    <row r="987" spans="1:3" hidden="1" x14ac:dyDescent="0.2">
      <c r="A987" t="s">
        <v>8401</v>
      </c>
      <c r="B987" s="14" t="str">
        <v>false</v>
      </c>
      <c r="C987" t="s">
        <v>8220</v>
      </c>
    </row>
    <row r="988" spans="1:3" hidden="1" x14ac:dyDescent="0.2">
      <c r="A988" t="s">
        <v>8401</v>
      </c>
      <c r="B988" s="14" t="str">
        <v>false</v>
      </c>
      <c r="C988" t="s">
        <v>8220</v>
      </c>
    </row>
    <row r="989" spans="1:3" hidden="1" x14ac:dyDescent="0.2">
      <c r="A989" t="s">
        <v>8401</v>
      </c>
      <c r="B989" s="14" t="str">
        <v>false</v>
      </c>
      <c r="C989" t="s">
        <v>8220</v>
      </c>
    </row>
    <row r="990" spans="1:3" hidden="1" x14ac:dyDescent="0.2">
      <c r="A990" t="s">
        <v>8401</v>
      </c>
      <c r="B990" s="14" t="str">
        <v>false</v>
      </c>
      <c r="C990" t="s">
        <v>8220</v>
      </c>
    </row>
    <row r="991" spans="1:3" hidden="1" x14ac:dyDescent="0.2">
      <c r="A991" t="s">
        <v>8401</v>
      </c>
      <c r="B991" s="14" t="str">
        <v>false</v>
      </c>
      <c r="C991" t="s">
        <v>8220</v>
      </c>
    </row>
    <row r="992" spans="1:3" hidden="1" x14ac:dyDescent="0.2">
      <c r="A992" t="s">
        <v>8401</v>
      </c>
      <c r="B992" s="14" t="str">
        <v>false</v>
      </c>
      <c r="C992" t="s">
        <v>8220</v>
      </c>
    </row>
    <row r="993" spans="1:3" hidden="1" x14ac:dyDescent="0.2">
      <c r="A993" t="s">
        <v>8401</v>
      </c>
      <c r="B993" s="14" t="str">
        <v>false</v>
      </c>
      <c r="C993" t="s">
        <v>8220</v>
      </c>
    </row>
    <row r="994" spans="1:3" hidden="1" x14ac:dyDescent="0.2">
      <c r="A994" t="s">
        <v>8401</v>
      </c>
      <c r="B994" s="14" t="str">
        <v>false</v>
      </c>
      <c r="C994" t="s">
        <v>8220</v>
      </c>
    </row>
    <row r="995" spans="1:3" hidden="1" x14ac:dyDescent="0.2">
      <c r="A995" t="s">
        <v>8401</v>
      </c>
      <c r="B995" s="14" t="str">
        <v>false</v>
      </c>
      <c r="C995" t="s">
        <v>8220</v>
      </c>
    </row>
    <row r="996" spans="1:3" hidden="1" x14ac:dyDescent="0.2">
      <c r="A996" t="s">
        <v>8401</v>
      </c>
      <c r="B996" s="14" t="str">
        <v>false</v>
      </c>
      <c r="C996" t="s">
        <v>8220</v>
      </c>
    </row>
    <row r="997" spans="1:3" hidden="1" x14ac:dyDescent="0.2">
      <c r="A997" t="s">
        <v>8401</v>
      </c>
      <c r="B997" s="14" t="str">
        <v>false</v>
      </c>
      <c r="C997" t="s">
        <v>8220</v>
      </c>
    </row>
    <row r="998" spans="1:3" hidden="1" x14ac:dyDescent="0.2">
      <c r="A998" t="s">
        <v>8401</v>
      </c>
      <c r="B998" s="14" t="str">
        <v>false</v>
      </c>
      <c r="C998" t="s">
        <v>8220</v>
      </c>
    </row>
    <row r="999" spans="1:3" hidden="1" x14ac:dyDescent="0.2">
      <c r="A999" t="s">
        <v>8401</v>
      </c>
      <c r="B999" s="14" t="str">
        <v>false</v>
      </c>
      <c r="C999" t="s">
        <v>8220</v>
      </c>
    </row>
    <row r="1000" spans="1:3" hidden="1" x14ac:dyDescent="0.2">
      <c r="A1000" t="s">
        <v>8401</v>
      </c>
      <c r="B1000" s="14" t="str">
        <v>false</v>
      </c>
      <c r="C1000" t="s">
        <v>8220</v>
      </c>
    </row>
    <row r="1001" spans="1:3" hidden="1" x14ac:dyDescent="0.2">
      <c r="A1001" t="s">
        <v>8401</v>
      </c>
      <c r="B1001" s="14" t="str">
        <v>false</v>
      </c>
      <c r="C1001" t="s">
        <v>8220</v>
      </c>
    </row>
    <row r="1002" spans="1:3" hidden="1" x14ac:dyDescent="0.2">
      <c r="A1002" t="s">
        <v>8401</v>
      </c>
      <c r="B1002" s="14" t="str">
        <v>false</v>
      </c>
      <c r="C1002" t="s">
        <v>8220</v>
      </c>
    </row>
    <row r="1003" spans="1:3" hidden="1" x14ac:dyDescent="0.2">
      <c r="A1003" t="s">
        <v>8401</v>
      </c>
      <c r="B1003" s="14" t="str">
        <v>false</v>
      </c>
      <c r="C1003" t="s">
        <v>8220</v>
      </c>
    </row>
    <row r="1004" spans="1:3" hidden="1" x14ac:dyDescent="0.2">
      <c r="A1004" t="s">
        <v>8401</v>
      </c>
      <c r="B1004" s="14" t="str">
        <v>false</v>
      </c>
      <c r="C1004" t="s">
        <v>8220</v>
      </c>
    </row>
    <row r="1005" spans="1:3" hidden="1" x14ac:dyDescent="0.2">
      <c r="A1005" t="s">
        <v>8401</v>
      </c>
      <c r="B1005" s="14" t="str">
        <v>false</v>
      </c>
      <c r="C1005" t="s">
        <v>8220</v>
      </c>
    </row>
    <row r="1006" spans="1:3" hidden="1" x14ac:dyDescent="0.2">
      <c r="A1006" t="s">
        <v>8401</v>
      </c>
      <c r="B1006" s="14" t="str">
        <v>false</v>
      </c>
      <c r="C1006" t="s">
        <v>8220</v>
      </c>
    </row>
    <row r="1007" spans="1:3" hidden="1" x14ac:dyDescent="0.2">
      <c r="A1007" t="s">
        <v>8401</v>
      </c>
      <c r="B1007" s="14" t="str">
        <v>false</v>
      </c>
      <c r="C1007" t="s">
        <v>8220</v>
      </c>
    </row>
    <row r="1008" spans="1:3" hidden="1" x14ac:dyDescent="0.2">
      <c r="A1008" t="s">
        <v>8401</v>
      </c>
      <c r="B1008" s="14" t="str">
        <v>false</v>
      </c>
      <c r="C1008" t="s">
        <v>8220</v>
      </c>
    </row>
    <row r="1009" spans="1:4" hidden="1" x14ac:dyDescent="0.2">
      <c r="A1009" t="s">
        <v>8401</v>
      </c>
      <c r="B1009" s="14" t="str">
        <v>false</v>
      </c>
      <c r="C1009" t="s">
        <v>8220</v>
      </c>
    </row>
    <row r="1010" spans="1:4" hidden="1" x14ac:dyDescent="0.2">
      <c r="A1010" t="s">
        <v>8401</v>
      </c>
      <c r="B1010" s="14" t="str">
        <v>false</v>
      </c>
      <c r="C1010" t="s">
        <v>8220</v>
      </c>
    </row>
    <row r="1011" spans="1:4" hidden="1" x14ac:dyDescent="0.2">
      <c r="A1011" t="s">
        <v>8401</v>
      </c>
      <c r="B1011" s="14" t="str">
        <v>false</v>
      </c>
      <c r="C1011" t="s">
        <v>8220</v>
      </c>
    </row>
    <row r="1012" spans="1:4" hidden="1" x14ac:dyDescent="0.2">
      <c r="A1012" t="s">
        <v>8401</v>
      </c>
      <c r="B1012" s="14" t="str">
        <v>false</v>
      </c>
      <c r="C1012" t="s">
        <v>8220</v>
      </c>
    </row>
    <row r="1013" spans="1:4" hidden="1" x14ac:dyDescent="0.2">
      <c r="A1013" t="s">
        <v>8401</v>
      </c>
      <c r="B1013" s="14" t="str">
        <v>false</v>
      </c>
      <c r="C1013" t="s">
        <v>8220</v>
      </c>
    </row>
    <row r="1014" spans="1:4" hidden="1" x14ac:dyDescent="0.2">
      <c r="A1014" t="s">
        <v>8401</v>
      </c>
      <c r="B1014" s="14" t="str">
        <v>false</v>
      </c>
      <c r="C1014" t="s">
        <v>8220</v>
      </c>
    </row>
    <row r="1015" spans="1:4" hidden="1" x14ac:dyDescent="0.2">
      <c r="A1015" t="s">
        <v>8401</v>
      </c>
      <c r="B1015" s="14" t="str">
        <v>false</v>
      </c>
      <c r="C1015" t="s">
        <v>8220</v>
      </c>
    </row>
    <row r="1016" spans="1:4" hidden="1" x14ac:dyDescent="0.2">
      <c r="A1016" t="s">
        <v>8401</v>
      </c>
      <c r="B1016" s="14" t="str">
        <v>false</v>
      </c>
      <c r="C1016" t="s">
        <v>8220</v>
      </c>
    </row>
    <row r="1017" spans="1:4" hidden="1" x14ac:dyDescent="0.2">
      <c r="A1017" t="s">
        <v>8401</v>
      </c>
      <c r="B1017" s="14" t="str">
        <v>false</v>
      </c>
      <c r="C1017" t="s">
        <v>8220</v>
      </c>
    </row>
    <row r="1018" spans="1:4" hidden="1" x14ac:dyDescent="0.2">
      <c r="A1018" t="s">
        <v>8401</v>
      </c>
      <c r="B1018" s="14" t="str">
        <v>false</v>
      </c>
      <c r="C1018" t="s">
        <v>8220</v>
      </c>
    </row>
    <row r="1019" spans="1:4" hidden="1" x14ac:dyDescent="0.2">
      <c r="A1019" t="s">
        <v>8401</v>
      </c>
      <c r="B1019" s="14" t="str">
        <v>false</v>
      </c>
      <c r="C1019" t="s">
        <v>8220</v>
      </c>
    </row>
    <row r="1020" spans="1:4" hidden="1" x14ac:dyDescent="0.2">
      <c r="A1020" t="s">
        <v>8401</v>
      </c>
      <c r="B1020" s="14" t="str">
        <v>false</v>
      </c>
      <c r="C1020" t="s">
        <v>8220</v>
      </c>
    </row>
    <row r="1021" spans="1:4" hidden="1" x14ac:dyDescent="0.2">
      <c r="A1021" t="s">
        <v>8401</v>
      </c>
      <c r="B1021" s="14" t="str">
        <v>false</v>
      </c>
      <c r="C1021" t="s">
        <v>8220</v>
      </c>
    </row>
    <row r="1022" spans="1:4" x14ac:dyDescent="0.2">
      <c r="A1022" t="s">
        <v>8401</v>
      </c>
      <c r="B1022" s="14">
        <v>30</v>
      </c>
      <c r="C1022" t="s">
        <v>8220</v>
      </c>
      <c r="D1022" s="14" t="e" cm="1" vm="1">
        <f t="array" aca="1" ref="D1022" ca="1">IF(Kickstarter!G1022:G5135 = "failed",Kickstarter!N1022:N5135,"false")</f>
        <v>#VALUE!</v>
      </c>
    </row>
    <row r="1023" spans="1:4" x14ac:dyDescent="0.2">
      <c r="A1023" t="s">
        <v>8401</v>
      </c>
      <c r="B1023" s="14">
        <v>478</v>
      </c>
      <c r="C1023" t="s">
        <v>8220</v>
      </c>
      <c r="D1023" s="14" t="e" cm="1" vm="1">
        <f t="array" aca="1" ref="D1023" ca="1">IF(Kickstarter!G1023:G5136 = "failed",Kickstarter!N1023:N5136,"false")</f>
        <v>#VALUE!</v>
      </c>
    </row>
    <row r="1024" spans="1:4" x14ac:dyDescent="0.2">
      <c r="A1024" t="s">
        <v>8401</v>
      </c>
      <c r="B1024" s="14">
        <v>74</v>
      </c>
      <c r="C1024" t="s">
        <v>8220</v>
      </c>
      <c r="D1024" s="14" t="e" cm="1" vm="1">
        <f t="array" aca="1" ref="D1024" ca="1">IF(Kickstarter!G1024:G5137 = "failed",Kickstarter!N1024:N5137,"false")</f>
        <v>#VALUE!</v>
      </c>
    </row>
    <row r="1025" spans="1:4" x14ac:dyDescent="0.2">
      <c r="A1025" t="s">
        <v>8401</v>
      </c>
      <c r="B1025" s="14">
        <v>131</v>
      </c>
      <c r="C1025" t="s">
        <v>8220</v>
      </c>
      <c r="D1025" s="14" t="e" cm="1" vm="1">
        <f t="array" aca="1" ref="D1025" ca="1">IF(Kickstarter!G1025:G5138 = "failed",Kickstarter!N1025:N5138,"false")</f>
        <v>#VALUE!</v>
      </c>
    </row>
    <row r="1026" spans="1:4" x14ac:dyDescent="0.2">
      <c r="A1026" t="s">
        <v>8401</v>
      </c>
      <c r="B1026" s="14">
        <v>61</v>
      </c>
      <c r="C1026" t="s">
        <v>8220</v>
      </c>
      <c r="D1026" s="14" t="e" cm="1" vm="1">
        <f t="array" aca="1" ref="D1026" ca="1">IF(Kickstarter!G1026:G5139 = "failed",Kickstarter!N1026:N5139,"false")</f>
        <v>#VALUE!</v>
      </c>
    </row>
    <row r="1027" spans="1:4" x14ac:dyDescent="0.2">
      <c r="A1027" t="s">
        <v>8401</v>
      </c>
      <c r="B1027" s="14">
        <v>1071</v>
      </c>
      <c r="C1027" t="s">
        <v>8220</v>
      </c>
      <c r="D1027" s="14" t="e" cm="1" vm="1">
        <f t="array" aca="1" ref="D1027" ca="1">IF(Kickstarter!G1027:G5140 = "failed",Kickstarter!N1027:N5140,"false")</f>
        <v>#VALUE!</v>
      </c>
    </row>
    <row r="1028" spans="1:4" x14ac:dyDescent="0.2">
      <c r="A1028" t="s">
        <v>8401</v>
      </c>
      <c r="B1028" s="14">
        <v>122</v>
      </c>
      <c r="C1028" t="s">
        <v>8220</v>
      </c>
      <c r="D1028" s="14" t="e" cm="1" vm="1">
        <f t="array" aca="1" ref="D1028" ca="1">IF(Kickstarter!G1028:G5141 = "failed",Kickstarter!N1028:N5141,"false")</f>
        <v>#VALUE!</v>
      </c>
    </row>
    <row r="1029" spans="1:4" x14ac:dyDescent="0.2">
      <c r="A1029" t="s">
        <v>8401</v>
      </c>
      <c r="B1029" s="14">
        <v>111</v>
      </c>
      <c r="C1029" t="s">
        <v>8220</v>
      </c>
      <c r="D1029" s="14" t="e" cm="1" vm="1">
        <f t="array" aca="1" ref="D1029" ca="1">IF(Kickstarter!G1029:G5142 = "failed",Kickstarter!N1029:N5142,"false")</f>
        <v>#VALUE!</v>
      </c>
    </row>
    <row r="1030" spans="1:4" x14ac:dyDescent="0.2">
      <c r="A1030" t="s">
        <v>8401</v>
      </c>
      <c r="B1030" s="14">
        <v>255</v>
      </c>
      <c r="C1030" t="s">
        <v>8220</v>
      </c>
      <c r="D1030" s="14" t="e" cm="1" vm="1">
        <f t="array" aca="1" ref="D1030" ca="1">IF(Kickstarter!G1030:G5143 = "failed",Kickstarter!N1030:N5143,"false")</f>
        <v>#VALUE!</v>
      </c>
    </row>
    <row r="1031" spans="1:4" x14ac:dyDescent="0.2">
      <c r="A1031" t="s">
        <v>8401</v>
      </c>
      <c r="B1031" s="14">
        <v>141</v>
      </c>
      <c r="C1031" t="s">
        <v>8220</v>
      </c>
      <c r="D1031" s="14" t="e" cm="1" vm="1">
        <f t="array" aca="1" ref="D1031" ca="1">IF(Kickstarter!G1031:G5144 = "failed",Kickstarter!N1031:N5144,"false")</f>
        <v>#VALUE!</v>
      </c>
    </row>
    <row r="1032" spans="1:4" x14ac:dyDescent="0.2">
      <c r="A1032" t="s">
        <v>8401</v>
      </c>
      <c r="B1032" s="14">
        <v>159</v>
      </c>
      <c r="C1032" t="s">
        <v>8220</v>
      </c>
      <c r="D1032" s="14" t="e" cm="1" vm="1">
        <f t="array" aca="1" ref="D1032" ca="1">IF(Kickstarter!G1032:G5145 = "failed",Kickstarter!N1032:N5145,"false")</f>
        <v>#VALUE!</v>
      </c>
    </row>
    <row r="1033" spans="1:4" x14ac:dyDescent="0.2">
      <c r="A1033" t="s">
        <v>8401</v>
      </c>
      <c r="B1033" s="14">
        <v>99</v>
      </c>
      <c r="C1033" t="s">
        <v>8220</v>
      </c>
      <c r="D1033" s="14" t="e" cm="1" vm="1">
        <f t="array" aca="1" ref="D1033" ca="1">IF(Kickstarter!G1033:G5146 = "failed",Kickstarter!N1033:N5146,"false")</f>
        <v>#VALUE!</v>
      </c>
    </row>
    <row r="1034" spans="1:4" x14ac:dyDescent="0.2">
      <c r="A1034" t="s">
        <v>8401</v>
      </c>
      <c r="B1034" s="14">
        <v>96</v>
      </c>
      <c r="C1034" t="s">
        <v>8220</v>
      </c>
      <c r="D1034" s="14" t="e" cm="1" vm="1">
        <f t="array" aca="1" ref="D1034" ca="1">IF(Kickstarter!G1034:G5147 = "failed",Kickstarter!N1034:N5147,"false")</f>
        <v>#VALUE!</v>
      </c>
    </row>
    <row r="1035" spans="1:4" x14ac:dyDescent="0.2">
      <c r="A1035" t="s">
        <v>8401</v>
      </c>
      <c r="B1035" s="14">
        <v>27</v>
      </c>
      <c r="C1035" t="s">
        <v>8220</v>
      </c>
      <c r="D1035" s="14" t="e" cm="1" vm="1">
        <f t="array" aca="1" ref="D1035" ca="1">IF(Kickstarter!G1035:G5148 = "failed",Kickstarter!N1035:N5148,"false")</f>
        <v>#VALUE!</v>
      </c>
    </row>
    <row r="1036" spans="1:4" x14ac:dyDescent="0.2">
      <c r="A1036" t="s">
        <v>8401</v>
      </c>
      <c r="B1036" s="14">
        <v>166</v>
      </c>
      <c r="C1036" t="s">
        <v>8220</v>
      </c>
      <c r="D1036" s="14" t="e" cm="1" vm="1">
        <f t="array" aca="1" ref="D1036" ca="1">IF(Kickstarter!G1036:G5149 = "failed",Kickstarter!N1036:N5149,"false")</f>
        <v>#VALUE!</v>
      </c>
    </row>
    <row r="1037" spans="1:4" x14ac:dyDescent="0.2">
      <c r="A1037" t="s">
        <v>8401</v>
      </c>
      <c r="B1037" s="14">
        <v>76</v>
      </c>
      <c r="C1037" t="s">
        <v>8220</v>
      </c>
      <c r="D1037" s="14" t="e" cm="1" vm="1">
        <f t="array" aca="1" ref="D1037" ca="1">IF(Kickstarter!G1037:G5150 = "failed",Kickstarter!N1037:N5150,"false")</f>
        <v>#VALUE!</v>
      </c>
    </row>
    <row r="1038" spans="1:4" x14ac:dyDescent="0.2">
      <c r="A1038" t="s">
        <v>8401</v>
      </c>
      <c r="B1038" s="14">
        <v>211</v>
      </c>
      <c r="C1038" t="s">
        <v>8220</v>
      </c>
      <c r="D1038" s="14" t="e" cm="1" vm="1">
        <f t="array" aca="1" ref="D1038" ca="1">IF(Kickstarter!G1038:G5151 = "failed",Kickstarter!N1038:N5151,"false")</f>
        <v>#VALUE!</v>
      </c>
    </row>
    <row r="1039" spans="1:4" x14ac:dyDescent="0.2">
      <c r="A1039" t="s">
        <v>8401</v>
      </c>
      <c r="B1039" s="14">
        <v>21</v>
      </c>
      <c r="C1039" t="s">
        <v>8220</v>
      </c>
      <c r="D1039" s="14" t="e" cm="1" vm="1">
        <f t="array" aca="1" ref="D1039" ca="1">IF(Kickstarter!G1039:G5152 = "failed",Kickstarter!N1039:N5152,"false")</f>
        <v>#VALUE!</v>
      </c>
    </row>
    <row r="1040" spans="1:4" x14ac:dyDescent="0.2">
      <c r="A1040" t="s">
        <v>8401</v>
      </c>
      <c r="B1040" s="14">
        <v>61</v>
      </c>
      <c r="C1040" t="s">
        <v>8220</v>
      </c>
      <c r="D1040" s="14" t="e" cm="1" vm="1">
        <f t="array" aca="1" ref="D1040" ca="1">IF(Kickstarter!G1040:G5153 = "failed",Kickstarter!N1040:N5153,"false")</f>
        <v>#VALUE!</v>
      </c>
    </row>
    <row r="1041" spans="1:4" x14ac:dyDescent="0.2">
      <c r="A1041" t="s">
        <v>8401</v>
      </c>
      <c r="B1041" s="14">
        <v>30</v>
      </c>
      <c r="C1041" t="s">
        <v>8220</v>
      </c>
      <c r="D1041" s="14" t="e" cm="1" vm="1">
        <f t="array" aca="1" ref="D1041" ca="1">IF(Kickstarter!G1041:G5154 = "failed",Kickstarter!N1041:N5154,"false")</f>
        <v>#VALUE!</v>
      </c>
    </row>
    <row r="1042" spans="1:4" hidden="1" x14ac:dyDescent="0.2">
      <c r="A1042" t="s">
        <v>8401</v>
      </c>
      <c r="B1042" s="14" t="str">
        <v>false</v>
      </c>
      <c r="C1042" t="s">
        <v>8220</v>
      </c>
    </row>
    <row r="1043" spans="1:4" hidden="1" x14ac:dyDescent="0.2">
      <c r="A1043" t="s">
        <v>8401</v>
      </c>
      <c r="B1043" s="14" t="str">
        <v>false</v>
      </c>
      <c r="C1043" t="s">
        <v>8220</v>
      </c>
    </row>
    <row r="1044" spans="1:4" hidden="1" x14ac:dyDescent="0.2">
      <c r="A1044" t="s">
        <v>8401</v>
      </c>
      <c r="B1044" s="14" t="str">
        <v>false</v>
      </c>
      <c r="C1044" t="s">
        <v>8220</v>
      </c>
    </row>
    <row r="1045" spans="1:4" hidden="1" x14ac:dyDescent="0.2">
      <c r="A1045" t="s">
        <v>8401</v>
      </c>
      <c r="B1045" s="14" t="str">
        <v>false</v>
      </c>
      <c r="C1045" t="s">
        <v>8220</v>
      </c>
    </row>
    <row r="1046" spans="1:4" hidden="1" x14ac:dyDescent="0.2">
      <c r="A1046" t="s">
        <v>8401</v>
      </c>
      <c r="B1046" s="14" t="str">
        <v>false</v>
      </c>
      <c r="C1046" t="s">
        <v>8220</v>
      </c>
    </row>
    <row r="1047" spans="1:4" hidden="1" x14ac:dyDescent="0.2">
      <c r="A1047" t="s">
        <v>8401</v>
      </c>
      <c r="B1047" s="14" t="str">
        <v>false</v>
      </c>
      <c r="C1047" t="s">
        <v>8220</v>
      </c>
    </row>
    <row r="1048" spans="1:4" hidden="1" x14ac:dyDescent="0.2">
      <c r="A1048" t="s">
        <v>8401</v>
      </c>
      <c r="B1048" s="14" t="str">
        <v>false</v>
      </c>
      <c r="C1048" t="s">
        <v>8220</v>
      </c>
    </row>
    <row r="1049" spans="1:4" hidden="1" x14ac:dyDescent="0.2">
      <c r="A1049" t="s">
        <v>8401</v>
      </c>
      <c r="B1049" s="14" t="str">
        <v>false</v>
      </c>
      <c r="C1049" t="s">
        <v>8220</v>
      </c>
    </row>
    <row r="1050" spans="1:4" hidden="1" x14ac:dyDescent="0.2">
      <c r="A1050" t="s">
        <v>8401</v>
      </c>
      <c r="B1050" s="14" t="str">
        <v>false</v>
      </c>
      <c r="C1050" t="s">
        <v>8220</v>
      </c>
    </row>
    <row r="1051" spans="1:4" hidden="1" x14ac:dyDescent="0.2">
      <c r="A1051" t="s">
        <v>8401</v>
      </c>
      <c r="B1051" s="14" t="str">
        <v>false</v>
      </c>
      <c r="C1051" t="s">
        <v>8220</v>
      </c>
    </row>
    <row r="1052" spans="1:4" hidden="1" x14ac:dyDescent="0.2">
      <c r="A1052" t="s">
        <v>8401</v>
      </c>
      <c r="B1052" s="14" t="str">
        <v>false</v>
      </c>
      <c r="C1052" t="s">
        <v>8220</v>
      </c>
    </row>
    <row r="1053" spans="1:4" hidden="1" x14ac:dyDescent="0.2">
      <c r="A1053" t="s">
        <v>8401</v>
      </c>
      <c r="B1053" s="14" t="str">
        <v>false</v>
      </c>
      <c r="C1053" t="s">
        <v>8220</v>
      </c>
    </row>
    <row r="1054" spans="1:4" hidden="1" x14ac:dyDescent="0.2">
      <c r="A1054" t="s">
        <v>8401</v>
      </c>
      <c r="B1054" s="14" t="str">
        <v>false</v>
      </c>
      <c r="C1054" t="s">
        <v>8220</v>
      </c>
    </row>
    <row r="1055" spans="1:4" hidden="1" x14ac:dyDescent="0.2">
      <c r="A1055" t="s">
        <v>8401</v>
      </c>
      <c r="B1055" s="14" t="str">
        <v>false</v>
      </c>
      <c r="C1055" t="s">
        <v>8220</v>
      </c>
    </row>
    <row r="1056" spans="1:4" hidden="1" x14ac:dyDescent="0.2">
      <c r="A1056" t="s">
        <v>8401</v>
      </c>
      <c r="B1056" s="14" t="str">
        <v>false</v>
      </c>
      <c r="C1056" t="s">
        <v>8220</v>
      </c>
    </row>
    <row r="1057" spans="1:3" hidden="1" x14ac:dyDescent="0.2">
      <c r="A1057" t="s">
        <v>8401</v>
      </c>
      <c r="B1057" s="14" t="str">
        <v>false</v>
      </c>
      <c r="C1057" t="s">
        <v>8220</v>
      </c>
    </row>
    <row r="1058" spans="1:3" hidden="1" x14ac:dyDescent="0.2">
      <c r="A1058" t="s">
        <v>8401</v>
      </c>
      <c r="B1058" s="14" t="str">
        <v>false</v>
      </c>
      <c r="C1058" t="s">
        <v>8220</v>
      </c>
    </row>
    <row r="1059" spans="1:3" hidden="1" x14ac:dyDescent="0.2">
      <c r="A1059" t="s">
        <v>8401</v>
      </c>
      <c r="B1059" s="14" t="str">
        <v>false</v>
      </c>
      <c r="C1059" t="s">
        <v>8220</v>
      </c>
    </row>
    <row r="1060" spans="1:3" hidden="1" x14ac:dyDescent="0.2">
      <c r="A1060" t="s">
        <v>8401</v>
      </c>
      <c r="B1060" s="14" t="str">
        <v>false</v>
      </c>
      <c r="C1060" t="s">
        <v>8220</v>
      </c>
    </row>
    <row r="1061" spans="1:3" hidden="1" x14ac:dyDescent="0.2">
      <c r="A1061" t="s">
        <v>8401</v>
      </c>
      <c r="B1061" s="14" t="str">
        <v>false</v>
      </c>
      <c r="C1061" t="s">
        <v>8220</v>
      </c>
    </row>
    <row r="1062" spans="1:3" hidden="1" x14ac:dyDescent="0.2">
      <c r="A1062" t="s">
        <v>8401</v>
      </c>
      <c r="B1062" s="14" t="str">
        <v>false</v>
      </c>
      <c r="C1062" t="s">
        <v>8220</v>
      </c>
    </row>
    <row r="1063" spans="1:3" hidden="1" x14ac:dyDescent="0.2">
      <c r="A1063" t="s">
        <v>8401</v>
      </c>
      <c r="B1063" s="14" t="str">
        <v>false</v>
      </c>
      <c r="C1063" t="s">
        <v>8220</v>
      </c>
    </row>
    <row r="1064" spans="1:3" hidden="1" x14ac:dyDescent="0.2">
      <c r="A1064" t="s">
        <v>8401</v>
      </c>
      <c r="B1064" s="14" t="str">
        <v>false</v>
      </c>
      <c r="C1064" t="s">
        <v>8220</v>
      </c>
    </row>
    <row r="1065" spans="1:3" hidden="1" x14ac:dyDescent="0.2">
      <c r="A1065" t="s">
        <v>8401</v>
      </c>
      <c r="B1065" s="14" t="str">
        <v>false</v>
      </c>
      <c r="C1065" t="s">
        <v>8220</v>
      </c>
    </row>
    <row r="1066" spans="1:3" hidden="1" x14ac:dyDescent="0.2">
      <c r="A1066" t="s">
        <v>8401</v>
      </c>
      <c r="B1066" s="14" t="str">
        <v>false</v>
      </c>
      <c r="C1066" t="s">
        <v>8220</v>
      </c>
    </row>
    <row r="1067" spans="1:3" hidden="1" x14ac:dyDescent="0.2">
      <c r="A1067" t="s">
        <v>8401</v>
      </c>
      <c r="B1067" s="14" t="str">
        <v>false</v>
      </c>
      <c r="C1067" t="s">
        <v>8220</v>
      </c>
    </row>
    <row r="1068" spans="1:3" hidden="1" x14ac:dyDescent="0.2">
      <c r="A1068" t="s">
        <v>8401</v>
      </c>
      <c r="B1068" s="14" t="str">
        <v>false</v>
      </c>
      <c r="C1068" t="s">
        <v>8220</v>
      </c>
    </row>
    <row r="1069" spans="1:3" hidden="1" x14ac:dyDescent="0.2">
      <c r="A1069" t="s">
        <v>8401</v>
      </c>
      <c r="B1069" s="14" t="str">
        <v>false</v>
      </c>
      <c r="C1069" t="s">
        <v>8220</v>
      </c>
    </row>
    <row r="1070" spans="1:3" hidden="1" x14ac:dyDescent="0.2">
      <c r="A1070" t="s">
        <v>8401</v>
      </c>
      <c r="B1070" s="14" t="str">
        <v>false</v>
      </c>
      <c r="C1070" t="s">
        <v>8220</v>
      </c>
    </row>
    <row r="1071" spans="1:3" hidden="1" x14ac:dyDescent="0.2">
      <c r="A1071" t="s">
        <v>8401</v>
      </c>
      <c r="B1071" s="14" t="str">
        <v>false</v>
      </c>
      <c r="C1071" t="s">
        <v>8220</v>
      </c>
    </row>
    <row r="1072" spans="1:3" hidden="1" x14ac:dyDescent="0.2">
      <c r="A1072" t="s">
        <v>8401</v>
      </c>
      <c r="B1072" s="14" t="str">
        <v>false</v>
      </c>
      <c r="C1072" t="s">
        <v>8220</v>
      </c>
    </row>
    <row r="1073" spans="1:3" hidden="1" x14ac:dyDescent="0.2">
      <c r="A1073" t="s">
        <v>8401</v>
      </c>
      <c r="B1073" s="14" t="str">
        <v>false</v>
      </c>
      <c r="C1073" t="s">
        <v>8220</v>
      </c>
    </row>
    <row r="1074" spans="1:3" hidden="1" x14ac:dyDescent="0.2">
      <c r="A1074" t="s">
        <v>8401</v>
      </c>
      <c r="B1074" s="14" t="str">
        <v>false</v>
      </c>
      <c r="C1074" t="s">
        <v>8220</v>
      </c>
    </row>
    <row r="1075" spans="1:3" hidden="1" x14ac:dyDescent="0.2">
      <c r="A1075" t="s">
        <v>8401</v>
      </c>
      <c r="B1075" s="14" t="str">
        <v>false</v>
      </c>
      <c r="C1075" t="s">
        <v>8220</v>
      </c>
    </row>
    <row r="1076" spans="1:3" hidden="1" x14ac:dyDescent="0.2">
      <c r="A1076" t="s">
        <v>8401</v>
      </c>
      <c r="B1076" s="14" t="str">
        <v>false</v>
      </c>
      <c r="C1076" t="s">
        <v>8220</v>
      </c>
    </row>
    <row r="1077" spans="1:3" hidden="1" x14ac:dyDescent="0.2">
      <c r="A1077" t="s">
        <v>8401</v>
      </c>
      <c r="B1077" s="14" t="str">
        <v>false</v>
      </c>
      <c r="C1077" t="s">
        <v>8220</v>
      </c>
    </row>
    <row r="1078" spans="1:3" hidden="1" x14ac:dyDescent="0.2">
      <c r="A1078" t="s">
        <v>8401</v>
      </c>
      <c r="B1078" s="14" t="str">
        <v>false</v>
      </c>
      <c r="C1078" t="s">
        <v>8220</v>
      </c>
    </row>
    <row r="1079" spans="1:3" hidden="1" x14ac:dyDescent="0.2">
      <c r="A1079" t="s">
        <v>8401</v>
      </c>
      <c r="B1079" s="14" t="str">
        <v>false</v>
      </c>
      <c r="C1079" t="s">
        <v>8220</v>
      </c>
    </row>
    <row r="1080" spans="1:3" hidden="1" x14ac:dyDescent="0.2">
      <c r="A1080" t="s">
        <v>8401</v>
      </c>
      <c r="B1080" s="14" t="str">
        <v>false</v>
      </c>
      <c r="C1080" t="s">
        <v>8220</v>
      </c>
    </row>
    <row r="1081" spans="1:3" hidden="1" x14ac:dyDescent="0.2">
      <c r="A1081" t="s">
        <v>8401</v>
      </c>
      <c r="B1081" s="14" t="str">
        <v>false</v>
      </c>
      <c r="C1081" t="s">
        <v>8220</v>
      </c>
    </row>
    <row r="1082" spans="1:3" hidden="1" x14ac:dyDescent="0.2">
      <c r="A1082" t="s">
        <v>8401</v>
      </c>
      <c r="B1082" s="14" t="str">
        <v>false</v>
      </c>
      <c r="C1082" t="s">
        <v>8220</v>
      </c>
    </row>
    <row r="1083" spans="1:3" hidden="1" x14ac:dyDescent="0.2">
      <c r="A1083" t="s">
        <v>8401</v>
      </c>
      <c r="B1083" s="14" t="str">
        <v>false</v>
      </c>
      <c r="C1083" t="s">
        <v>8220</v>
      </c>
    </row>
    <row r="1084" spans="1:3" hidden="1" x14ac:dyDescent="0.2">
      <c r="A1084" t="s">
        <v>8401</v>
      </c>
      <c r="B1084" s="14" t="str">
        <v>false</v>
      </c>
      <c r="C1084" t="s">
        <v>8220</v>
      </c>
    </row>
    <row r="1085" spans="1:3" hidden="1" x14ac:dyDescent="0.2">
      <c r="A1085" t="s">
        <v>8401</v>
      </c>
      <c r="B1085" s="14" t="str">
        <v>false</v>
      </c>
      <c r="C1085" t="s">
        <v>8220</v>
      </c>
    </row>
    <row r="1086" spans="1:3" hidden="1" x14ac:dyDescent="0.2">
      <c r="A1086" t="s">
        <v>8401</v>
      </c>
      <c r="B1086" s="14" t="str">
        <v>false</v>
      </c>
      <c r="C1086" t="s">
        <v>8220</v>
      </c>
    </row>
    <row r="1087" spans="1:3" hidden="1" x14ac:dyDescent="0.2">
      <c r="A1087" t="s">
        <v>8401</v>
      </c>
      <c r="B1087" s="14" t="str">
        <v>false</v>
      </c>
      <c r="C1087" t="s">
        <v>8220</v>
      </c>
    </row>
    <row r="1088" spans="1:3" hidden="1" x14ac:dyDescent="0.2">
      <c r="A1088" t="s">
        <v>8401</v>
      </c>
      <c r="B1088" s="14" t="str">
        <v>false</v>
      </c>
      <c r="C1088" t="s">
        <v>8220</v>
      </c>
    </row>
    <row r="1089" spans="1:3" hidden="1" x14ac:dyDescent="0.2">
      <c r="A1089" t="s">
        <v>8401</v>
      </c>
      <c r="B1089" s="14" t="str">
        <v>false</v>
      </c>
      <c r="C1089" t="s">
        <v>8220</v>
      </c>
    </row>
    <row r="1090" spans="1:3" hidden="1" x14ac:dyDescent="0.2">
      <c r="A1090" t="s">
        <v>8401</v>
      </c>
      <c r="B1090" s="14" t="str">
        <v>false</v>
      </c>
      <c r="C1090" t="s">
        <v>8220</v>
      </c>
    </row>
    <row r="1091" spans="1:3" hidden="1" x14ac:dyDescent="0.2">
      <c r="A1091" t="s">
        <v>8401</v>
      </c>
      <c r="B1091" s="14" t="str">
        <v>false</v>
      </c>
      <c r="C1091" t="s">
        <v>8220</v>
      </c>
    </row>
    <row r="1092" spans="1:3" hidden="1" x14ac:dyDescent="0.2">
      <c r="A1092" t="s">
        <v>8401</v>
      </c>
      <c r="B1092" s="14" t="str">
        <v>false</v>
      </c>
      <c r="C1092" t="s">
        <v>8220</v>
      </c>
    </row>
    <row r="1093" spans="1:3" hidden="1" x14ac:dyDescent="0.2">
      <c r="A1093" t="s">
        <v>8401</v>
      </c>
      <c r="B1093" s="14" t="str">
        <v>false</v>
      </c>
      <c r="C1093" t="s">
        <v>8220</v>
      </c>
    </row>
    <row r="1094" spans="1:3" hidden="1" x14ac:dyDescent="0.2">
      <c r="A1094" t="s">
        <v>8401</v>
      </c>
      <c r="B1094" s="14" t="str">
        <v>false</v>
      </c>
      <c r="C1094" t="s">
        <v>8220</v>
      </c>
    </row>
    <row r="1095" spans="1:3" hidden="1" x14ac:dyDescent="0.2">
      <c r="A1095" t="s">
        <v>8401</v>
      </c>
      <c r="B1095" s="14" t="str">
        <v>false</v>
      </c>
      <c r="C1095" t="s">
        <v>8220</v>
      </c>
    </row>
    <row r="1096" spans="1:3" hidden="1" x14ac:dyDescent="0.2">
      <c r="A1096" t="s">
        <v>8401</v>
      </c>
      <c r="B1096" s="14" t="str">
        <v>false</v>
      </c>
      <c r="C1096" t="s">
        <v>8220</v>
      </c>
    </row>
    <row r="1097" spans="1:3" hidden="1" x14ac:dyDescent="0.2">
      <c r="A1097" t="s">
        <v>8401</v>
      </c>
      <c r="B1097" s="14" t="str">
        <v>false</v>
      </c>
      <c r="C1097" t="s">
        <v>8220</v>
      </c>
    </row>
    <row r="1098" spans="1:3" hidden="1" x14ac:dyDescent="0.2">
      <c r="A1098" t="s">
        <v>8401</v>
      </c>
      <c r="B1098" s="14" t="str">
        <v>false</v>
      </c>
      <c r="C1098" t="s">
        <v>8220</v>
      </c>
    </row>
    <row r="1099" spans="1:3" hidden="1" x14ac:dyDescent="0.2">
      <c r="A1099" t="s">
        <v>8401</v>
      </c>
      <c r="B1099" s="14" t="str">
        <v>false</v>
      </c>
      <c r="C1099" t="s">
        <v>8220</v>
      </c>
    </row>
    <row r="1100" spans="1:3" hidden="1" x14ac:dyDescent="0.2">
      <c r="A1100" t="s">
        <v>8401</v>
      </c>
      <c r="B1100" s="14" t="str">
        <v>false</v>
      </c>
      <c r="C1100" t="s">
        <v>8220</v>
      </c>
    </row>
    <row r="1101" spans="1:3" hidden="1" x14ac:dyDescent="0.2">
      <c r="A1101" t="s">
        <v>8401</v>
      </c>
      <c r="B1101" s="14" t="str">
        <v>false</v>
      </c>
      <c r="C1101" t="s">
        <v>8220</v>
      </c>
    </row>
    <row r="1102" spans="1:3" hidden="1" x14ac:dyDescent="0.2">
      <c r="A1102" t="s">
        <v>8401</v>
      </c>
      <c r="B1102" s="14" t="str">
        <v>false</v>
      </c>
      <c r="C1102" t="s">
        <v>8220</v>
      </c>
    </row>
    <row r="1103" spans="1:3" hidden="1" x14ac:dyDescent="0.2">
      <c r="A1103" t="s">
        <v>8401</v>
      </c>
      <c r="B1103" s="14" t="str">
        <v>false</v>
      </c>
      <c r="C1103" t="s">
        <v>8220</v>
      </c>
    </row>
    <row r="1104" spans="1:3" hidden="1" x14ac:dyDescent="0.2">
      <c r="A1104" t="s">
        <v>8401</v>
      </c>
      <c r="B1104" s="14" t="str">
        <v>false</v>
      </c>
      <c r="C1104" t="s">
        <v>8220</v>
      </c>
    </row>
    <row r="1105" spans="1:3" hidden="1" x14ac:dyDescent="0.2">
      <c r="A1105" t="s">
        <v>8401</v>
      </c>
      <c r="B1105" s="14" t="str">
        <v>false</v>
      </c>
      <c r="C1105" t="s">
        <v>8220</v>
      </c>
    </row>
    <row r="1106" spans="1:3" hidden="1" x14ac:dyDescent="0.2">
      <c r="A1106" t="s">
        <v>8401</v>
      </c>
      <c r="B1106" s="14" t="str">
        <v>false</v>
      </c>
      <c r="C1106" t="s">
        <v>8220</v>
      </c>
    </row>
    <row r="1107" spans="1:3" hidden="1" x14ac:dyDescent="0.2">
      <c r="A1107" t="s">
        <v>8401</v>
      </c>
      <c r="B1107" s="14" t="str">
        <v>false</v>
      </c>
      <c r="C1107" t="s">
        <v>8220</v>
      </c>
    </row>
    <row r="1108" spans="1:3" hidden="1" x14ac:dyDescent="0.2">
      <c r="A1108" t="s">
        <v>8401</v>
      </c>
      <c r="B1108" s="14" t="str">
        <v>false</v>
      </c>
      <c r="C1108" t="s">
        <v>8220</v>
      </c>
    </row>
    <row r="1109" spans="1:3" hidden="1" x14ac:dyDescent="0.2">
      <c r="A1109" t="s">
        <v>8401</v>
      </c>
      <c r="B1109" s="14" t="str">
        <v>false</v>
      </c>
      <c r="C1109" t="s">
        <v>8220</v>
      </c>
    </row>
    <row r="1110" spans="1:3" hidden="1" x14ac:dyDescent="0.2">
      <c r="A1110" t="s">
        <v>8401</v>
      </c>
      <c r="B1110" s="14" t="str">
        <v>false</v>
      </c>
      <c r="C1110" t="s">
        <v>8220</v>
      </c>
    </row>
    <row r="1111" spans="1:3" hidden="1" x14ac:dyDescent="0.2">
      <c r="A1111" t="s">
        <v>8401</v>
      </c>
      <c r="B1111" s="14" t="str">
        <v>false</v>
      </c>
      <c r="C1111" t="s">
        <v>8220</v>
      </c>
    </row>
    <row r="1112" spans="1:3" hidden="1" x14ac:dyDescent="0.2">
      <c r="A1112" t="s">
        <v>8401</v>
      </c>
      <c r="B1112" s="14" t="str">
        <v>false</v>
      </c>
      <c r="C1112" t="s">
        <v>8220</v>
      </c>
    </row>
    <row r="1113" spans="1:3" hidden="1" x14ac:dyDescent="0.2">
      <c r="A1113" t="s">
        <v>8401</v>
      </c>
      <c r="B1113" s="14" t="str">
        <v>false</v>
      </c>
      <c r="C1113" t="s">
        <v>8220</v>
      </c>
    </row>
    <row r="1114" spans="1:3" hidden="1" x14ac:dyDescent="0.2">
      <c r="A1114" t="s">
        <v>8401</v>
      </c>
      <c r="B1114" s="14" t="str">
        <v>false</v>
      </c>
      <c r="C1114" t="s">
        <v>8220</v>
      </c>
    </row>
    <row r="1115" spans="1:3" hidden="1" x14ac:dyDescent="0.2">
      <c r="A1115" t="s">
        <v>8401</v>
      </c>
      <c r="B1115" s="14" t="str">
        <v>false</v>
      </c>
      <c r="C1115" t="s">
        <v>8220</v>
      </c>
    </row>
    <row r="1116" spans="1:3" hidden="1" x14ac:dyDescent="0.2">
      <c r="A1116" t="s">
        <v>8401</v>
      </c>
      <c r="B1116" s="14" t="str">
        <v>false</v>
      </c>
      <c r="C1116" t="s">
        <v>8220</v>
      </c>
    </row>
    <row r="1117" spans="1:3" hidden="1" x14ac:dyDescent="0.2">
      <c r="A1117" t="s">
        <v>8401</v>
      </c>
      <c r="B1117" s="14" t="str">
        <v>false</v>
      </c>
      <c r="C1117" t="s">
        <v>8220</v>
      </c>
    </row>
    <row r="1118" spans="1:3" hidden="1" x14ac:dyDescent="0.2">
      <c r="A1118" t="s">
        <v>8401</v>
      </c>
      <c r="B1118" s="14" t="str">
        <v>false</v>
      </c>
      <c r="C1118" t="s">
        <v>8220</v>
      </c>
    </row>
    <row r="1119" spans="1:3" hidden="1" x14ac:dyDescent="0.2">
      <c r="A1119" t="s">
        <v>8401</v>
      </c>
      <c r="B1119" s="14" t="str">
        <v>false</v>
      </c>
      <c r="C1119" t="s">
        <v>8220</v>
      </c>
    </row>
    <row r="1120" spans="1:3" hidden="1" x14ac:dyDescent="0.2">
      <c r="A1120" t="s">
        <v>8401</v>
      </c>
      <c r="B1120" s="14" t="str">
        <v>false</v>
      </c>
      <c r="C1120" t="s">
        <v>8220</v>
      </c>
    </row>
    <row r="1121" spans="1:3" hidden="1" x14ac:dyDescent="0.2">
      <c r="A1121" t="s">
        <v>8401</v>
      </c>
      <c r="B1121" s="14" t="str">
        <v>false</v>
      </c>
      <c r="C1121" t="s">
        <v>8220</v>
      </c>
    </row>
    <row r="1122" spans="1:3" hidden="1" x14ac:dyDescent="0.2">
      <c r="A1122" t="s">
        <v>8401</v>
      </c>
      <c r="B1122" s="14" t="str">
        <v>false</v>
      </c>
      <c r="C1122" t="s">
        <v>8220</v>
      </c>
    </row>
    <row r="1123" spans="1:3" hidden="1" x14ac:dyDescent="0.2">
      <c r="A1123" t="s">
        <v>8401</v>
      </c>
      <c r="B1123" s="14" t="str">
        <v>false</v>
      </c>
      <c r="C1123" t="s">
        <v>8220</v>
      </c>
    </row>
    <row r="1124" spans="1:3" hidden="1" x14ac:dyDescent="0.2">
      <c r="A1124" t="s">
        <v>8401</v>
      </c>
      <c r="B1124" s="14" t="str">
        <v>false</v>
      </c>
      <c r="C1124" t="s">
        <v>8220</v>
      </c>
    </row>
    <row r="1125" spans="1:3" hidden="1" x14ac:dyDescent="0.2">
      <c r="A1125" t="s">
        <v>8401</v>
      </c>
      <c r="B1125" s="14" t="str">
        <v>false</v>
      </c>
      <c r="C1125" t="s">
        <v>8220</v>
      </c>
    </row>
    <row r="1126" spans="1:3" hidden="1" x14ac:dyDescent="0.2">
      <c r="A1126" t="s">
        <v>8401</v>
      </c>
      <c r="B1126" s="14" t="str">
        <v>false</v>
      </c>
      <c r="C1126" t="s">
        <v>8220</v>
      </c>
    </row>
    <row r="1127" spans="1:3" hidden="1" x14ac:dyDescent="0.2">
      <c r="A1127" t="s">
        <v>8401</v>
      </c>
      <c r="B1127" s="14" t="str">
        <v>false</v>
      </c>
      <c r="C1127" t="s">
        <v>8220</v>
      </c>
    </row>
    <row r="1128" spans="1:3" hidden="1" x14ac:dyDescent="0.2">
      <c r="A1128" t="s">
        <v>8401</v>
      </c>
      <c r="B1128" s="14" t="str">
        <v>false</v>
      </c>
      <c r="C1128" t="s">
        <v>8220</v>
      </c>
    </row>
    <row r="1129" spans="1:3" hidden="1" x14ac:dyDescent="0.2">
      <c r="A1129" t="s">
        <v>8401</v>
      </c>
      <c r="B1129" s="14" t="str">
        <v>false</v>
      </c>
      <c r="C1129" t="s">
        <v>8220</v>
      </c>
    </row>
    <row r="1130" spans="1:3" hidden="1" x14ac:dyDescent="0.2">
      <c r="A1130" t="s">
        <v>8401</v>
      </c>
      <c r="B1130" s="14" t="str">
        <v>false</v>
      </c>
      <c r="C1130" t="s">
        <v>8220</v>
      </c>
    </row>
    <row r="1131" spans="1:3" hidden="1" x14ac:dyDescent="0.2">
      <c r="A1131" t="s">
        <v>8401</v>
      </c>
      <c r="B1131" s="14" t="str">
        <v>false</v>
      </c>
      <c r="C1131" t="s">
        <v>8220</v>
      </c>
    </row>
    <row r="1132" spans="1:3" hidden="1" x14ac:dyDescent="0.2">
      <c r="A1132" t="s">
        <v>8401</v>
      </c>
      <c r="B1132" s="14" t="str">
        <v>false</v>
      </c>
      <c r="C1132" t="s">
        <v>8220</v>
      </c>
    </row>
    <row r="1133" spans="1:3" hidden="1" x14ac:dyDescent="0.2">
      <c r="A1133" t="s">
        <v>8401</v>
      </c>
      <c r="B1133" s="14" t="str">
        <v>false</v>
      </c>
      <c r="C1133" t="s">
        <v>8220</v>
      </c>
    </row>
    <row r="1134" spans="1:3" hidden="1" x14ac:dyDescent="0.2">
      <c r="A1134" t="s">
        <v>8401</v>
      </c>
      <c r="B1134" s="14" t="str">
        <v>false</v>
      </c>
      <c r="C1134" t="s">
        <v>8220</v>
      </c>
    </row>
    <row r="1135" spans="1:3" hidden="1" x14ac:dyDescent="0.2">
      <c r="A1135" t="s">
        <v>8401</v>
      </c>
      <c r="B1135" s="14" t="str">
        <v>false</v>
      </c>
      <c r="C1135" t="s">
        <v>8220</v>
      </c>
    </row>
    <row r="1136" spans="1:3" hidden="1" x14ac:dyDescent="0.2">
      <c r="A1136" t="s">
        <v>8401</v>
      </c>
      <c r="B1136" s="14" t="str">
        <v>false</v>
      </c>
      <c r="C1136" t="s">
        <v>8220</v>
      </c>
    </row>
    <row r="1137" spans="1:3" hidden="1" x14ac:dyDescent="0.2">
      <c r="A1137" t="s">
        <v>8401</v>
      </c>
      <c r="B1137" s="14" t="str">
        <v>false</v>
      </c>
      <c r="C1137" t="s">
        <v>8220</v>
      </c>
    </row>
    <row r="1138" spans="1:3" hidden="1" x14ac:dyDescent="0.2">
      <c r="A1138" t="s">
        <v>8401</v>
      </c>
      <c r="B1138" s="14" t="str">
        <v>false</v>
      </c>
      <c r="C1138" t="s">
        <v>8220</v>
      </c>
    </row>
    <row r="1139" spans="1:3" hidden="1" x14ac:dyDescent="0.2">
      <c r="A1139" t="s">
        <v>8401</v>
      </c>
      <c r="B1139" s="14" t="str">
        <v>false</v>
      </c>
      <c r="C1139" t="s">
        <v>8220</v>
      </c>
    </row>
    <row r="1140" spans="1:3" hidden="1" x14ac:dyDescent="0.2">
      <c r="A1140" t="s">
        <v>8401</v>
      </c>
      <c r="B1140" s="14" t="str">
        <v>false</v>
      </c>
      <c r="C1140" t="s">
        <v>8220</v>
      </c>
    </row>
    <row r="1141" spans="1:3" hidden="1" x14ac:dyDescent="0.2">
      <c r="A1141" t="s">
        <v>8401</v>
      </c>
      <c r="B1141" s="14" t="str">
        <v>false</v>
      </c>
      <c r="C1141" t="s">
        <v>8220</v>
      </c>
    </row>
    <row r="1142" spans="1:3" hidden="1" x14ac:dyDescent="0.2">
      <c r="A1142" t="s">
        <v>8401</v>
      </c>
      <c r="B1142" s="14" t="str">
        <v>false</v>
      </c>
      <c r="C1142" t="s">
        <v>8220</v>
      </c>
    </row>
    <row r="1143" spans="1:3" hidden="1" x14ac:dyDescent="0.2">
      <c r="A1143" t="s">
        <v>8401</v>
      </c>
      <c r="B1143" s="14" t="str">
        <v>false</v>
      </c>
      <c r="C1143" t="s">
        <v>8220</v>
      </c>
    </row>
    <row r="1144" spans="1:3" hidden="1" x14ac:dyDescent="0.2">
      <c r="A1144" t="s">
        <v>8401</v>
      </c>
      <c r="B1144" s="14" t="str">
        <v>false</v>
      </c>
      <c r="C1144" t="s">
        <v>8220</v>
      </c>
    </row>
    <row r="1145" spans="1:3" hidden="1" x14ac:dyDescent="0.2">
      <c r="A1145" t="s">
        <v>8401</v>
      </c>
      <c r="B1145" s="14" t="str">
        <v>false</v>
      </c>
      <c r="C1145" t="s">
        <v>8220</v>
      </c>
    </row>
    <row r="1146" spans="1:3" hidden="1" x14ac:dyDescent="0.2">
      <c r="A1146" t="s">
        <v>8401</v>
      </c>
      <c r="B1146" s="14" t="str">
        <v>false</v>
      </c>
      <c r="C1146" t="s">
        <v>8220</v>
      </c>
    </row>
    <row r="1147" spans="1:3" hidden="1" x14ac:dyDescent="0.2">
      <c r="A1147" t="s">
        <v>8401</v>
      </c>
      <c r="B1147" s="14" t="str">
        <v>false</v>
      </c>
      <c r="C1147" t="s">
        <v>8220</v>
      </c>
    </row>
    <row r="1148" spans="1:3" hidden="1" x14ac:dyDescent="0.2">
      <c r="A1148" t="s">
        <v>8401</v>
      </c>
      <c r="B1148" s="14" t="str">
        <v>false</v>
      </c>
      <c r="C1148" t="s">
        <v>8220</v>
      </c>
    </row>
    <row r="1149" spans="1:3" hidden="1" x14ac:dyDescent="0.2">
      <c r="A1149" t="s">
        <v>8401</v>
      </c>
      <c r="B1149" s="14" t="str">
        <v>false</v>
      </c>
      <c r="C1149" t="s">
        <v>8220</v>
      </c>
    </row>
    <row r="1150" spans="1:3" hidden="1" x14ac:dyDescent="0.2">
      <c r="A1150" t="s">
        <v>8401</v>
      </c>
      <c r="B1150" s="14" t="str">
        <v>false</v>
      </c>
      <c r="C1150" t="s">
        <v>8220</v>
      </c>
    </row>
    <row r="1151" spans="1:3" hidden="1" x14ac:dyDescent="0.2">
      <c r="A1151" t="s">
        <v>8401</v>
      </c>
      <c r="B1151" s="14" t="str">
        <v>false</v>
      </c>
      <c r="C1151" t="s">
        <v>8220</v>
      </c>
    </row>
    <row r="1152" spans="1:3" hidden="1" x14ac:dyDescent="0.2">
      <c r="A1152" t="s">
        <v>8401</v>
      </c>
      <c r="B1152" s="14" t="str">
        <v>false</v>
      </c>
      <c r="C1152" t="s">
        <v>8220</v>
      </c>
    </row>
    <row r="1153" spans="1:3" hidden="1" x14ac:dyDescent="0.2">
      <c r="A1153" t="s">
        <v>8401</v>
      </c>
      <c r="B1153" s="14" t="str">
        <v>false</v>
      </c>
      <c r="C1153" t="s">
        <v>8220</v>
      </c>
    </row>
    <row r="1154" spans="1:3" hidden="1" x14ac:dyDescent="0.2">
      <c r="A1154" t="s">
        <v>8401</v>
      </c>
      <c r="B1154" s="14" t="str">
        <v>false</v>
      </c>
      <c r="C1154" t="s">
        <v>8220</v>
      </c>
    </row>
    <row r="1155" spans="1:3" hidden="1" x14ac:dyDescent="0.2">
      <c r="A1155" t="s">
        <v>8401</v>
      </c>
      <c r="B1155" s="14" t="str">
        <v>false</v>
      </c>
      <c r="C1155" t="s">
        <v>8220</v>
      </c>
    </row>
    <row r="1156" spans="1:3" hidden="1" x14ac:dyDescent="0.2">
      <c r="A1156" t="s">
        <v>8401</v>
      </c>
      <c r="B1156" s="14" t="str">
        <v>false</v>
      </c>
      <c r="C1156" t="s">
        <v>8220</v>
      </c>
    </row>
    <row r="1157" spans="1:3" hidden="1" x14ac:dyDescent="0.2">
      <c r="A1157" t="s">
        <v>8401</v>
      </c>
      <c r="B1157" s="14" t="str">
        <v>false</v>
      </c>
      <c r="C1157" t="s">
        <v>8220</v>
      </c>
    </row>
    <row r="1158" spans="1:3" hidden="1" x14ac:dyDescent="0.2">
      <c r="A1158" t="s">
        <v>8401</v>
      </c>
      <c r="B1158" s="14" t="str">
        <v>false</v>
      </c>
      <c r="C1158" t="s">
        <v>8220</v>
      </c>
    </row>
    <row r="1159" spans="1:3" hidden="1" x14ac:dyDescent="0.2">
      <c r="A1159" t="s">
        <v>8401</v>
      </c>
      <c r="B1159" s="14" t="str">
        <v>false</v>
      </c>
      <c r="C1159" t="s">
        <v>8220</v>
      </c>
    </row>
    <row r="1160" spans="1:3" hidden="1" x14ac:dyDescent="0.2">
      <c r="A1160" t="s">
        <v>8401</v>
      </c>
      <c r="B1160" s="14" t="str">
        <v>false</v>
      </c>
      <c r="C1160" t="s">
        <v>8220</v>
      </c>
    </row>
    <row r="1161" spans="1:3" hidden="1" x14ac:dyDescent="0.2">
      <c r="A1161" t="s">
        <v>8401</v>
      </c>
      <c r="B1161" s="14" t="str">
        <v>false</v>
      </c>
      <c r="C1161" t="s">
        <v>8220</v>
      </c>
    </row>
    <row r="1162" spans="1:3" hidden="1" x14ac:dyDescent="0.2">
      <c r="A1162" t="s">
        <v>8401</v>
      </c>
      <c r="B1162" s="14" t="str">
        <v>false</v>
      </c>
      <c r="C1162" t="s">
        <v>8220</v>
      </c>
    </row>
    <row r="1163" spans="1:3" hidden="1" x14ac:dyDescent="0.2">
      <c r="A1163" t="s">
        <v>8401</v>
      </c>
      <c r="B1163" s="14" t="str">
        <v>false</v>
      </c>
      <c r="C1163" t="s">
        <v>8220</v>
      </c>
    </row>
    <row r="1164" spans="1:3" hidden="1" x14ac:dyDescent="0.2">
      <c r="A1164" t="s">
        <v>8401</v>
      </c>
      <c r="B1164" s="14" t="str">
        <v>false</v>
      </c>
      <c r="C1164" t="s">
        <v>8220</v>
      </c>
    </row>
    <row r="1165" spans="1:3" hidden="1" x14ac:dyDescent="0.2">
      <c r="A1165" t="s">
        <v>8401</v>
      </c>
      <c r="B1165" s="14" t="str">
        <v>false</v>
      </c>
      <c r="C1165" t="s">
        <v>8220</v>
      </c>
    </row>
    <row r="1166" spans="1:3" hidden="1" x14ac:dyDescent="0.2">
      <c r="A1166" t="s">
        <v>8401</v>
      </c>
      <c r="B1166" s="14" t="str">
        <v>false</v>
      </c>
      <c r="C1166" t="s">
        <v>8220</v>
      </c>
    </row>
    <row r="1167" spans="1:3" hidden="1" x14ac:dyDescent="0.2">
      <c r="A1167" t="s">
        <v>8401</v>
      </c>
      <c r="B1167" s="14" t="str">
        <v>false</v>
      </c>
      <c r="C1167" t="s">
        <v>8220</v>
      </c>
    </row>
    <row r="1168" spans="1:3" hidden="1" x14ac:dyDescent="0.2">
      <c r="A1168" t="s">
        <v>8401</v>
      </c>
      <c r="B1168" s="14" t="str">
        <v>false</v>
      </c>
      <c r="C1168" t="s">
        <v>8220</v>
      </c>
    </row>
    <row r="1169" spans="1:3" hidden="1" x14ac:dyDescent="0.2">
      <c r="A1169" t="s">
        <v>8401</v>
      </c>
      <c r="B1169" s="14" t="str">
        <v>false</v>
      </c>
      <c r="C1169" t="s">
        <v>8220</v>
      </c>
    </row>
    <row r="1170" spans="1:3" hidden="1" x14ac:dyDescent="0.2">
      <c r="A1170" t="s">
        <v>8401</v>
      </c>
      <c r="B1170" s="14" t="str">
        <v>false</v>
      </c>
      <c r="C1170" t="s">
        <v>8220</v>
      </c>
    </row>
    <row r="1171" spans="1:3" hidden="1" x14ac:dyDescent="0.2">
      <c r="A1171" t="s">
        <v>8401</v>
      </c>
      <c r="B1171" s="14" t="str">
        <v>false</v>
      </c>
      <c r="C1171" t="s">
        <v>8220</v>
      </c>
    </row>
    <row r="1172" spans="1:3" hidden="1" x14ac:dyDescent="0.2">
      <c r="A1172" t="s">
        <v>8401</v>
      </c>
      <c r="B1172" s="14" t="str">
        <v>false</v>
      </c>
      <c r="C1172" t="s">
        <v>8220</v>
      </c>
    </row>
    <row r="1173" spans="1:3" hidden="1" x14ac:dyDescent="0.2">
      <c r="A1173" t="s">
        <v>8401</v>
      </c>
      <c r="B1173" s="14" t="str">
        <v>false</v>
      </c>
      <c r="C1173" t="s">
        <v>8220</v>
      </c>
    </row>
    <row r="1174" spans="1:3" hidden="1" x14ac:dyDescent="0.2">
      <c r="A1174" t="s">
        <v>8401</v>
      </c>
      <c r="B1174" s="14" t="str">
        <v>false</v>
      </c>
      <c r="C1174" t="s">
        <v>8220</v>
      </c>
    </row>
    <row r="1175" spans="1:3" hidden="1" x14ac:dyDescent="0.2">
      <c r="A1175" t="s">
        <v>8401</v>
      </c>
      <c r="B1175" s="14" t="str">
        <v>false</v>
      </c>
      <c r="C1175" t="s">
        <v>8220</v>
      </c>
    </row>
    <row r="1176" spans="1:3" hidden="1" x14ac:dyDescent="0.2">
      <c r="A1176" t="s">
        <v>8401</v>
      </c>
      <c r="B1176" s="14" t="str">
        <v>false</v>
      </c>
      <c r="C1176" t="s">
        <v>8220</v>
      </c>
    </row>
    <row r="1177" spans="1:3" hidden="1" x14ac:dyDescent="0.2">
      <c r="A1177" t="s">
        <v>8401</v>
      </c>
      <c r="B1177" s="14" t="str">
        <v>false</v>
      </c>
      <c r="C1177" t="s">
        <v>8220</v>
      </c>
    </row>
    <row r="1178" spans="1:3" hidden="1" x14ac:dyDescent="0.2">
      <c r="A1178" t="s">
        <v>8401</v>
      </c>
      <c r="B1178" s="14" t="str">
        <v>false</v>
      </c>
      <c r="C1178" t="s">
        <v>8220</v>
      </c>
    </row>
    <row r="1179" spans="1:3" hidden="1" x14ac:dyDescent="0.2">
      <c r="A1179" t="s">
        <v>8401</v>
      </c>
      <c r="B1179" s="14" t="str">
        <v>false</v>
      </c>
      <c r="C1179" t="s">
        <v>8220</v>
      </c>
    </row>
    <row r="1180" spans="1:3" hidden="1" x14ac:dyDescent="0.2">
      <c r="A1180" t="s">
        <v>8401</v>
      </c>
      <c r="B1180" s="14" t="str">
        <v>false</v>
      </c>
      <c r="C1180" t="s">
        <v>8220</v>
      </c>
    </row>
    <row r="1181" spans="1:3" hidden="1" x14ac:dyDescent="0.2">
      <c r="A1181" t="s">
        <v>8401</v>
      </c>
      <c r="B1181" s="14" t="str">
        <v>false</v>
      </c>
      <c r="C1181" t="s">
        <v>8220</v>
      </c>
    </row>
    <row r="1182" spans="1:3" hidden="1" x14ac:dyDescent="0.2">
      <c r="A1182" t="s">
        <v>8401</v>
      </c>
      <c r="B1182" s="14" t="str">
        <v>false</v>
      </c>
      <c r="C1182" t="s">
        <v>8220</v>
      </c>
    </row>
    <row r="1183" spans="1:3" hidden="1" x14ac:dyDescent="0.2">
      <c r="A1183" t="s">
        <v>8401</v>
      </c>
      <c r="B1183" s="14" t="str">
        <v>false</v>
      </c>
      <c r="C1183" t="s">
        <v>8220</v>
      </c>
    </row>
    <row r="1184" spans="1:3" hidden="1" x14ac:dyDescent="0.2">
      <c r="A1184" t="s">
        <v>8401</v>
      </c>
      <c r="B1184" s="14" t="str">
        <v>false</v>
      </c>
      <c r="C1184" t="s">
        <v>8220</v>
      </c>
    </row>
    <row r="1185" spans="1:4" hidden="1" x14ac:dyDescent="0.2">
      <c r="A1185" t="s">
        <v>8401</v>
      </c>
      <c r="B1185" s="14" t="str">
        <v>false</v>
      </c>
      <c r="C1185" t="s">
        <v>8220</v>
      </c>
    </row>
    <row r="1186" spans="1:4" x14ac:dyDescent="0.2">
      <c r="A1186" t="s">
        <v>8401</v>
      </c>
      <c r="B1186" s="14">
        <v>375</v>
      </c>
      <c r="C1186" t="s">
        <v>8220</v>
      </c>
      <c r="D1186" s="14" t="e" cm="1" vm="1">
        <f t="array" aca="1" ref="D1186" ca="1">IF(Kickstarter!G1186:G5299 = "failed",Kickstarter!N1186:N5299,"false")</f>
        <v>#VALUE!</v>
      </c>
    </row>
    <row r="1187" spans="1:4" x14ac:dyDescent="0.2">
      <c r="A1187" t="s">
        <v>8401</v>
      </c>
      <c r="B1187" s="14">
        <v>111</v>
      </c>
      <c r="C1187" t="s">
        <v>8220</v>
      </c>
      <c r="D1187" s="14" t="e" cm="1" vm="1">
        <f t="array" aca="1" ref="D1187" ca="1">IF(Kickstarter!G1187:G5300 = "failed",Kickstarter!N1187:N5300,"false")</f>
        <v>#VALUE!</v>
      </c>
    </row>
    <row r="1188" spans="1:4" x14ac:dyDescent="0.2">
      <c r="A1188" t="s">
        <v>8401</v>
      </c>
      <c r="B1188" s="14">
        <v>123</v>
      </c>
      <c r="C1188" t="s">
        <v>8220</v>
      </c>
      <c r="D1188" s="14" t="e" cm="1" vm="1">
        <f t="array" aca="1" ref="D1188" ca="1">IF(Kickstarter!G1188:G5301 = "failed",Kickstarter!N1188:N5301,"false")</f>
        <v>#VALUE!</v>
      </c>
    </row>
    <row r="1189" spans="1:4" x14ac:dyDescent="0.2">
      <c r="A1189" t="s">
        <v>8401</v>
      </c>
      <c r="B1189" s="14">
        <v>70</v>
      </c>
      <c r="C1189" t="s">
        <v>8220</v>
      </c>
      <c r="D1189" s="14" t="e" cm="1" vm="1">
        <f t="array" aca="1" ref="D1189" ca="1">IF(Kickstarter!G1189:G5302 = "failed",Kickstarter!N1189:N5302,"false")</f>
        <v>#VALUE!</v>
      </c>
    </row>
    <row r="1190" spans="1:4" x14ac:dyDescent="0.2">
      <c r="A1190" t="s">
        <v>8401</v>
      </c>
      <c r="B1190" s="14">
        <v>85</v>
      </c>
      <c r="C1190" t="s">
        <v>8220</v>
      </c>
      <c r="D1190" s="14" t="e" cm="1" vm="1">
        <f t="array" aca="1" ref="D1190" ca="1">IF(Kickstarter!G1190:G5303 = "failed",Kickstarter!N1190:N5303,"false")</f>
        <v>#VALUE!</v>
      </c>
    </row>
    <row r="1191" spans="1:4" x14ac:dyDescent="0.2">
      <c r="A1191" t="s">
        <v>8401</v>
      </c>
      <c r="B1191" s="14">
        <v>86</v>
      </c>
      <c r="C1191" t="s">
        <v>8220</v>
      </c>
      <c r="D1191" s="14" t="e" cm="1" vm="1">
        <f t="array" aca="1" ref="D1191" ca="1">IF(Kickstarter!G1191:G5304 = "failed",Kickstarter!N1191:N5304,"false")</f>
        <v>#VALUE!</v>
      </c>
    </row>
    <row r="1192" spans="1:4" x14ac:dyDescent="0.2">
      <c r="A1192" t="s">
        <v>8401</v>
      </c>
      <c r="B1192" s="14">
        <v>13</v>
      </c>
      <c r="C1192" t="s">
        <v>8220</v>
      </c>
      <c r="D1192" s="14" t="e" cm="1" vm="1">
        <f t="array" aca="1" ref="D1192" ca="1">IF(Kickstarter!G1192:G5305 = "failed",Kickstarter!N1192:N5305,"false")</f>
        <v>#VALUE!</v>
      </c>
    </row>
    <row r="1193" spans="1:4" x14ac:dyDescent="0.2">
      <c r="A1193" t="s">
        <v>8401</v>
      </c>
      <c r="B1193" s="14">
        <v>33</v>
      </c>
      <c r="C1193" t="s">
        <v>8220</v>
      </c>
      <c r="D1193" s="14" t="e" cm="1" vm="1">
        <f t="array" aca="1" ref="D1193" ca="1">IF(Kickstarter!G1193:G5306 = "failed",Kickstarter!N1193:N5306,"false")</f>
        <v>#VALUE!</v>
      </c>
    </row>
    <row r="1194" spans="1:4" x14ac:dyDescent="0.2">
      <c r="A1194" t="s">
        <v>8401</v>
      </c>
      <c r="B1194" s="14">
        <v>15</v>
      </c>
      <c r="C1194" t="s">
        <v>8220</v>
      </c>
      <c r="D1194" s="14" t="e" cm="1" vm="1">
        <f t="array" aca="1" ref="D1194" ca="1">IF(Kickstarter!G1194:G5307 = "failed",Kickstarter!N1194:N5307,"false")</f>
        <v>#VALUE!</v>
      </c>
    </row>
    <row r="1195" spans="1:4" x14ac:dyDescent="0.2">
      <c r="A1195" t="s">
        <v>8401</v>
      </c>
      <c r="B1195" s="14">
        <v>273</v>
      </c>
      <c r="C1195" t="s">
        <v>8220</v>
      </c>
      <c r="D1195" s="14" t="e" cm="1" vm="1">
        <f t="array" aca="1" ref="D1195" ca="1">IF(Kickstarter!G1195:G5308 = "failed",Kickstarter!N1195:N5308,"false")</f>
        <v>#VALUE!</v>
      </c>
    </row>
    <row r="1196" spans="1:4" x14ac:dyDescent="0.2">
      <c r="A1196" t="s">
        <v>8401</v>
      </c>
      <c r="B1196" s="14">
        <v>714</v>
      </c>
      <c r="C1196" t="s">
        <v>8220</v>
      </c>
      <c r="D1196" s="14" t="e" cm="1" vm="1">
        <f t="array" aca="1" ref="D1196" ca="1">IF(Kickstarter!G1196:G5309 = "failed",Kickstarter!N1196:N5309,"false")</f>
        <v>#VALUE!</v>
      </c>
    </row>
    <row r="1197" spans="1:4" x14ac:dyDescent="0.2">
      <c r="A1197" t="s">
        <v>8401</v>
      </c>
      <c r="B1197" s="14">
        <v>170</v>
      </c>
      <c r="C1197" t="s">
        <v>8220</v>
      </c>
      <c r="D1197" s="14" t="e" cm="1" vm="1">
        <f t="array" aca="1" ref="D1197" ca="1">IF(Kickstarter!G1197:G5310 = "failed",Kickstarter!N1197:N5310,"false")</f>
        <v>#VALUE!</v>
      </c>
    </row>
    <row r="1198" spans="1:4" x14ac:dyDescent="0.2">
      <c r="A1198" t="s">
        <v>8401</v>
      </c>
      <c r="B1198" s="14">
        <v>512</v>
      </c>
      <c r="C1198" t="s">
        <v>8220</v>
      </c>
      <c r="D1198" s="14" t="e" cm="1" vm="1">
        <f t="array" aca="1" ref="D1198" ca="1">IF(Kickstarter!G1198:G5311 = "failed",Kickstarter!N1198:N5311,"false")</f>
        <v>#VALUE!</v>
      </c>
    </row>
    <row r="1199" spans="1:4" x14ac:dyDescent="0.2">
      <c r="A1199" t="s">
        <v>8401</v>
      </c>
      <c r="B1199" s="14">
        <v>314</v>
      </c>
      <c r="C1199" t="s">
        <v>8220</v>
      </c>
      <c r="D1199" s="14" t="e" cm="1" vm="1">
        <f t="array" aca="1" ref="D1199" ca="1">IF(Kickstarter!G1199:G5312 = "failed",Kickstarter!N1199:N5312,"false")</f>
        <v>#VALUE!</v>
      </c>
    </row>
    <row r="1200" spans="1:4" x14ac:dyDescent="0.2">
      <c r="A1200" t="s">
        <v>8401</v>
      </c>
      <c r="B1200" s="14">
        <v>167</v>
      </c>
      <c r="C1200" t="s">
        <v>8220</v>
      </c>
      <c r="D1200" s="14" t="e" cm="1" vm="1">
        <f t="array" aca="1" ref="D1200" ca="1">IF(Kickstarter!G1200:G5313 = "failed",Kickstarter!N1200:N5313,"false")</f>
        <v>#VALUE!</v>
      </c>
    </row>
    <row r="1201" spans="1:4" x14ac:dyDescent="0.2">
      <c r="A1201" t="s">
        <v>8401</v>
      </c>
      <c r="B1201" s="14">
        <v>9</v>
      </c>
      <c r="C1201" t="s">
        <v>8220</v>
      </c>
      <c r="D1201" s="14" t="e" cm="1" vm="1">
        <f t="array" aca="1" ref="D1201" ca="1">IF(Kickstarter!G1201:G5314 = "failed",Kickstarter!N1201:N5314,"false")</f>
        <v>#VALUE!</v>
      </c>
    </row>
    <row r="1202" spans="1:4" x14ac:dyDescent="0.2">
      <c r="A1202" t="s">
        <v>8401</v>
      </c>
      <c r="B1202" s="14">
        <v>103</v>
      </c>
      <c r="C1202" t="s">
        <v>8220</v>
      </c>
      <c r="D1202" s="14" t="e" cm="1" vm="1">
        <f t="array" aca="1" ref="D1202" ca="1">IF(Kickstarter!G1202:G5315 = "failed",Kickstarter!N1202:N5315,"false")</f>
        <v>#VALUE!</v>
      </c>
    </row>
    <row r="1203" spans="1:4" x14ac:dyDescent="0.2">
      <c r="A1203" t="s">
        <v>8401</v>
      </c>
      <c r="B1203" s="14">
        <v>111</v>
      </c>
      <c r="C1203" t="s">
        <v>8220</v>
      </c>
      <c r="D1203" s="14" t="e" cm="1" vm="1">
        <f t="array" aca="1" ref="D1203" ca="1">IF(Kickstarter!G1203:G5316 = "failed",Kickstarter!N1203:N5316,"false")</f>
        <v>#VALUE!</v>
      </c>
    </row>
    <row r="1204" spans="1:4" x14ac:dyDescent="0.2">
      <c r="A1204" t="s">
        <v>8401</v>
      </c>
      <c r="B1204" s="14">
        <v>271</v>
      </c>
      <c r="C1204" t="s">
        <v>8220</v>
      </c>
      <c r="D1204" s="14" t="e" cm="1" vm="1">
        <f t="array" aca="1" ref="D1204" ca="1">IF(Kickstarter!G1204:G5317 = "failed",Kickstarter!N1204:N5317,"false")</f>
        <v>#VALUE!</v>
      </c>
    </row>
    <row r="1205" spans="1:4" x14ac:dyDescent="0.2">
      <c r="A1205" t="s">
        <v>8401</v>
      </c>
      <c r="B1205" s="14">
        <v>101</v>
      </c>
      <c r="C1205" t="s">
        <v>8220</v>
      </c>
      <c r="D1205" s="14" t="e" cm="1" vm="1">
        <f t="array" aca="1" ref="D1205" ca="1">IF(Kickstarter!G1205:G5318 = "failed",Kickstarter!N1205:N5318,"false")</f>
        <v>#VALUE!</v>
      </c>
    </row>
    <row r="1206" spans="1:4" x14ac:dyDescent="0.2">
      <c r="A1206" t="s">
        <v>8401</v>
      </c>
      <c r="B1206" s="14">
        <v>57</v>
      </c>
      <c r="C1206" t="s">
        <v>8220</v>
      </c>
      <c r="D1206" s="14" t="e" cm="1" vm="1">
        <f t="array" aca="1" ref="D1206" ca="1">IF(Kickstarter!G1206:G5319 = "failed",Kickstarter!N1206:N5319,"false")</f>
        <v>#VALUE!</v>
      </c>
    </row>
    <row r="1207" spans="1:4" x14ac:dyDescent="0.2">
      <c r="A1207" t="s">
        <v>8401</v>
      </c>
      <c r="B1207" s="14">
        <v>62</v>
      </c>
      <c r="C1207" t="s">
        <v>8220</v>
      </c>
      <c r="D1207" s="14" t="e" cm="1" vm="1">
        <f t="array" aca="1" ref="D1207" ca="1">IF(Kickstarter!G1207:G5320 = "failed",Kickstarter!N1207:N5320,"false")</f>
        <v>#VALUE!</v>
      </c>
    </row>
    <row r="1208" spans="1:4" x14ac:dyDescent="0.2">
      <c r="A1208" t="s">
        <v>8401</v>
      </c>
      <c r="B1208" s="14">
        <v>32</v>
      </c>
      <c r="C1208" t="s">
        <v>8220</v>
      </c>
      <c r="D1208" s="14" t="e" cm="1" vm="1">
        <f t="array" aca="1" ref="D1208" ca="1">IF(Kickstarter!G1208:G5321 = "failed",Kickstarter!N1208:N5321,"false")</f>
        <v>#VALUE!</v>
      </c>
    </row>
    <row r="1209" spans="1:4" x14ac:dyDescent="0.2">
      <c r="A1209" t="s">
        <v>8401</v>
      </c>
      <c r="B1209" s="14">
        <v>141</v>
      </c>
      <c r="C1209" t="s">
        <v>8220</v>
      </c>
      <c r="D1209" s="14" t="e" cm="1" vm="1">
        <f t="array" aca="1" ref="D1209" ca="1">IF(Kickstarter!G1209:G5322 = "failed",Kickstarter!N1209:N5322,"false")</f>
        <v>#VALUE!</v>
      </c>
    </row>
    <row r="1210" spans="1:4" x14ac:dyDescent="0.2">
      <c r="A1210" t="s">
        <v>8401</v>
      </c>
      <c r="B1210" s="14">
        <v>75</v>
      </c>
      <c r="C1210" t="s">
        <v>8220</v>
      </c>
      <c r="D1210" s="14" t="e" cm="1" vm="1">
        <f t="array" aca="1" ref="D1210" ca="1">IF(Kickstarter!G1210:G5323 = "failed",Kickstarter!N1210:N5323,"false")</f>
        <v>#VALUE!</v>
      </c>
    </row>
    <row r="1211" spans="1:4" x14ac:dyDescent="0.2">
      <c r="A1211" t="s">
        <v>8401</v>
      </c>
      <c r="B1211" s="14">
        <v>46</v>
      </c>
      <c r="C1211" t="s">
        <v>8220</v>
      </c>
      <c r="D1211" s="14" t="e" cm="1" vm="1">
        <f t="array" aca="1" ref="D1211" ca="1">IF(Kickstarter!G1211:G5324 = "failed",Kickstarter!N1211:N5324,"false")</f>
        <v>#VALUE!</v>
      </c>
    </row>
    <row r="1212" spans="1:4" x14ac:dyDescent="0.2">
      <c r="A1212" t="s">
        <v>8401</v>
      </c>
      <c r="B1212" s="14">
        <v>103</v>
      </c>
      <c r="C1212" t="s">
        <v>8220</v>
      </c>
      <c r="D1212" s="14" t="e" cm="1" vm="1">
        <f t="array" aca="1" ref="D1212" ca="1">IF(Kickstarter!G1212:G5325 = "failed",Kickstarter!N1212:N5325,"false")</f>
        <v>#VALUE!</v>
      </c>
    </row>
    <row r="1213" spans="1:4" x14ac:dyDescent="0.2">
      <c r="A1213" t="s">
        <v>8401</v>
      </c>
      <c r="B1213" s="14">
        <v>6</v>
      </c>
      <c r="C1213" t="s">
        <v>8220</v>
      </c>
      <c r="D1213" s="14" t="e" cm="1" vm="1">
        <f t="array" aca="1" ref="D1213" ca="1">IF(Kickstarter!G1213:G5326 = "failed",Kickstarter!N1213:N5326,"false")</f>
        <v>#VALUE!</v>
      </c>
    </row>
    <row r="1214" spans="1:4" x14ac:dyDescent="0.2">
      <c r="A1214" t="s">
        <v>8401</v>
      </c>
      <c r="B1214" s="14">
        <v>83</v>
      </c>
      <c r="C1214" t="s">
        <v>8220</v>
      </c>
      <c r="D1214" s="14" t="e" cm="1" vm="1">
        <f t="array" aca="1" ref="D1214" ca="1">IF(Kickstarter!G1214:G5327 = "failed",Kickstarter!N1214:N5327,"false")</f>
        <v>#VALUE!</v>
      </c>
    </row>
    <row r="1215" spans="1:4" x14ac:dyDescent="0.2">
      <c r="A1215" t="s">
        <v>8401</v>
      </c>
      <c r="B1215" s="14">
        <v>108</v>
      </c>
      <c r="C1215" t="s">
        <v>8220</v>
      </c>
      <c r="D1215" s="14" t="e" cm="1" vm="1">
        <f t="array" aca="1" ref="D1215" ca="1">IF(Kickstarter!G1215:G5328 = "failed",Kickstarter!N1215:N5328,"false")</f>
        <v>#VALUE!</v>
      </c>
    </row>
    <row r="1216" spans="1:4" x14ac:dyDescent="0.2">
      <c r="A1216" t="s">
        <v>8401</v>
      </c>
      <c r="B1216" s="14">
        <v>25</v>
      </c>
      <c r="C1216" t="s">
        <v>8220</v>
      </c>
      <c r="D1216" s="14" t="e" cm="1" vm="1">
        <f t="array" aca="1" ref="D1216" ca="1">IF(Kickstarter!G1216:G5329 = "failed",Kickstarter!N1216:N5329,"false")</f>
        <v>#VALUE!</v>
      </c>
    </row>
    <row r="1217" spans="1:4" x14ac:dyDescent="0.2">
      <c r="A1217" t="s">
        <v>8401</v>
      </c>
      <c r="B1217" s="14">
        <v>549</v>
      </c>
      <c r="C1217" t="s">
        <v>8220</v>
      </c>
      <c r="D1217" s="14" t="e" cm="1" vm="1">
        <f t="array" aca="1" ref="D1217" ca="1">IF(Kickstarter!G1217:G5330 = "failed",Kickstarter!N1217:N5330,"false")</f>
        <v>#VALUE!</v>
      </c>
    </row>
    <row r="1218" spans="1:4" x14ac:dyDescent="0.2">
      <c r="A1218" t="s">
        <v>8401</v>
      </c>
      <c r="B1218" s="14">
        <v>222</v>
      </c>
      <c r="C1218" t="s">
        <v>8220</v>
      </c>
      <c r="D1218" s="14" t="e" cm="1" vm="1">
        <f t="array" aca="1" ref="D1218" ca="1">IF(Kickstarter!G1218:G5331 = "failed",Kickstarter!N1218:N5331,"false")</f>
        <v>#VALUE!</v>
      </c>
    </row>
    <row r="1219" spans="1:4" x14ac:dyDescent="0.2">
      <c r="A1219" t="s">
        <v>8401</v>
      </c>
      <c r="B1219" s="14">
        <v>183</v>
      </c>
      <c r="C1219" t="s">
        <v>8220</v>
      </c>
      <c r="D1219" s="14" t="e" cm="1" vm="1">
        <f t="array" aca="1" ref="D1219" ca="1">IF(Kickstarter!G1219:G5332 = "failed",Kickstarter!N1219:N5332,"false")</f>
        <v>#VALUE!</v>
      </c>
    </row>
    <row r="1220" spans="1:4" x14ac:dyDescent="0.2">
      <c r="A1220" t="s">
        <v>8401</v>
      </c>
      <c r="B1220" s="14">
        <v>89</v>
      </c>
      <c r="C1220" t="s">
        <v>8220</v>
      </c>
      <c r="D1220" s="14" t="e" cm="1" vm="1">
        <f t="array" aca="1" ref="D1220" ca="1">IF(Kickstarter!G1220:G5333 = "failed",Kickstarter!N1220:N5333,"false")</f>
        <v>#VALUE!</v>
      </c>
    </row>
    <row r="1221" spans="1:4" x14ac:dyDescent="0.2">
      <c r="A1221" t="s">
        <v>8401</v>
      </c>
      <c r="B1221" s="14">
        <v>253</v>
      </c>
      <c r="C1221" t="s">
        <v>8220</v>
      </c>
      <c r="D1221" s="14" t="e" cm="1" vm="1">
        <f t="array" aca="1" ref="D1221" ca="1">IF(Kickstarter!G1221:G5334 = "failed",Kickstarter!N1221:N5334,"false")</f>
        <v>#VALUE!</v>
      </c>
    </row>
    <row r="1222" spans="1:4" x14ac:dyDescent="0.2">
      <c r="A1222" t="s">
        <v>8401</v>
      </c>
      <c r="B1222" s="14">
        <v>140</v>
      </c>
      <c r="C1222" t="s">
        <v>8220</v>
      </c>
      <c r="D1222" s="14" t="e" cm="1" vm="1">
        <f t="array" aca="1" ref="D1222" ca="1">IF(Kickstarter!G1222:G5335 = "failed",Kickstarter!N1222:N5335,"false")</f>
        <v>#VALUE!</v>
      </c>
    </row>
    <row r="1223" spans="1:4" x14ac:dyDescent="0.2">
      <c r="A1223" t="s">
        <v>8401</v>
      </c>
      <c r="B1223" s="14">
        <v>103</v>
      </c>
      <c r="C1223" t="s">
        <v>8220</v>
      </c>
      <c r="D1223" s="14" t="e" cm="1" vm="1">
        <f t="array" aca="1" ref="D1223" ca="1">IF(Kickstarter!G1223:G5336 = "failed",Kickstarter!N1223:N5336,"false")</f>
        <v>#VALUE!</v>
      </c>
    </row>
    <row r="1224" spans="1:4" x14ac:dyDescent="0.2">
      <c r="A1224" t="s">
        <v>8401</v>
      </c>
      <c r="B1224" s="14">
        <v>138</v>
      </c>
      <c r="C1224" t="s">
        <v>8220</v>
      </c>
      <c r="D1224" s="14" t="e" cm="1" vm="1">
        <f t="array" aca="1" ref="D1224" ca="1">IF(Kickstarter!G1224:G5337 = "failed",Kickstarter!N1224:N5337,"false")</f>
        <v>#VALUE!</v>
      </c>
    </row>
    <row r="1225" spans="1:4" x14ac:dyDescent="0.2">
      <c r="A1225" t="s">
        <v>8401</v>
      </c>
      <c r="B1225" s="14">
        <v>191</v>
      </c>
      <c r="C1225" t="s">
        <v>8220</v>
      </c>
      <c r="D1225" s="14" t="e" cm="1" vm="1">
        <f t="array" aca="1" ref="D1225" ca="1">IF(Kickstarter!G1225:G5338 = "failed",Kickstarter!N1225:N5338,"false")</f>
        <v>#VALUE!</v>
      </c>
    </row>
    <row r="1226" spans="1:4" hidden="1" x14ac:dyDescent="0.2">
      <c r="A1226" t="s">
        <v>8401</v>
      </c>
      <c r="B1226" s="14" t="str">
        <v>false</v>
      </c>
      <c r="C1226" t="s">
        <v>8220</v>
      </c>
    </row>
    <row r="1227" spans="1:4" hidden="1" x14ac:dyDescent="0.2">
      <c r="A1227" t="s">
        <v>8401</v>
      </c>
      <c r="B1227" s="14" t="str">
        <v>false</v>
      </c>
      <c r="C1227" t="s">
        <v>8220</v>
      </c>
    </row>
    <row r="1228" spans="1:4" hidden="1" x14ac:dyDescent="0.2">
      <c r="A1228" t="s">
        <v>8401</v>
      </c>
      <c r="B1228" s="14" t="str">
        <v>false</v>
      </c>
      <c r="C1228" t="s">
        <v>8220</v>
      </c>
    </row>
    <row r="1229" spans="1:4" hidden="1" x14ac:dyDescent="0.2">
      <c r="A1229" t="s">
        <v>8401</v>
      </c>
      <c r="B1229" s="14" t="str">
        <v>false</v>
      </c>
      <c r="C1229" t="s">
        <v>8220</v>
      </c>
    </row>
    <row r="1230" spans="1:4" hidden="1" x14ac:dyDescent="0.2">
      <c r="A1230" t="s">
        <v>8401</v>
      </c>
      <c r="B1230" s="14" t="str">
        <v>false</v>
      </c>
      <c r="C1230" t="s">
        <v>8220</v>
      </c>
    </row>
    <row r="1231" spans="1:4" hidden="1" x14ac:dyDescent="0.2">
      <c r="A1231" t="s">
        <v>8401</v>
      </c>
      <c r="B1231" s="14" t="str">
        <v>false</v>
      </c>
      <c r="C1231" t="s">
        <v>8220</v>
      </c>
    </row>
    <row r="1232" spans="1:4" hidden="1" x14ac:dyDescent="0.2">
      <c r="A1232" t="s">
        <v>8401</v>
      </c>
      <c r="B1232" s="14" t="str">
        <v>false</v>
      </c>
      <c r="C1232" t="s">
        <v>8220</v>
      </c>
    </row>
    <row r="1233" spans="1:4" hidden="1" x14ac:dyDescent="0.2">
      <c r="A1233" t="s">
        <v>8401</v>
      </c>
      <c r="B1233" s="14" t="str">
        <v>false</v>
      </c>
      <c r="C1233" t="s">
        <v>8220</v>
      </c>
    </row>
    <row r="1234" spans="1:4" hidden="1" x14ac:dyDescent="0.2">
      <c r="A1234" t="s">
        <v>8401</v>
      </c>
      <c r="B1234" s="14" t="str">
        <v>false</v>
      </c>
      <c r="C1234" t="s">
        <v>8220</v>
      </c>
    </row>
    <row r="1235" spans="1:4" hidden="1" x14ac:dyDescent="0.2">
      <c r="A1235" t="s">
        <v>8401</v>
      </c>
      <c r="B1235" s="14" t="str">
        <v>false</v>
      </c>
      <c r="C1235" t="s">
        <v>8220</v>
      </c>
    </row>
    <row r="1236" spans="1:4" hidden="1" x14ac:dyDescent="0.2">
      <c r="A1236" t="s">
        <v>8401</v>
      </c>
      <c r="B1236" s="14" t="str">
        <v>false</v>
      </c>
      <c r="C1236" t="s">
        <v>8220</v>
      </c>
    </row>
    <row r="1237" spans="1:4" hidden="1" x14ac:dyDescent="0.2">
      <c r="A1237" t="s">
        <v>8401</v>
      </c>
      <c r="B1237" s="14" t="str">
        <v>false</v>
      </c>
      <c r="C1237" t="s">
        <v>8220</v>
      </c>
    </row>
    <row r="1238" spans="1:4" hidden="1" x14ac:dyDescent="0.2">
      <c r="A1238" t="s">
        <v>8401</v>
      </c>
      <c r="B1238" s="14" t="str">
        <v>false</v>
      </c>
      <c r="C1238" t="s">
        <v>8220</v>
      </c>
    </row>
    <row r="1239" spans="1:4" hidden="1" x14ac:dyDescent="0.2">
      <c r="A1239" t="s">
        <v>8401</v>
      </c>
      <c r="B1239" s="14" t="str">
        <v>false</v>
      </c>
      <c r="C1239" t="s">
        <v>8220</v>
      </c>
    </row>
    <row r="1240" spans="1:4" hidden="1" x14ac:dyDescent="0.2">
      <c r="A1240" t="s">
        <v>8401</v>
      </c>
      <c r="B1240" s="14" t="str">
        <v>false</v>
      </c>
      <c r="C1240" t="s">
        <v>8220</v>
      </c>
    </row>
    <row r="1241" spans="1:4" hidden="1" x14ac:dyDescent="0.2">
      <c r="A1241" t="s">
        <v>8401</v>
      </c>
      <c r="B1241" s="14" t="str">
        <v>false</v>
      </c>
      <c r="C1241" t="s">
        <v>8220</v>
      </c>
    </row>
    <row r="1242" spans="1:4" hidden="1" x14ac:dyDescent="0.2">
      <c r="A1242" t="s">
        <v>8401</v>
      </c>
      <c r="B1242" s="14" t="str">
        <v>false</v>
      </c>
      <c r="C1242" t="s">
        <v>8220</v>
      </c>
    </row>
    <row r="1243" spans="1:4" hidden="1" x14ac:dyDescent="0.2">
      <c r="A1243" t="s">
        <v>8401</v>
      </c>
      <c r="B1243" s="14" t="str">
        <v>false</v>
      </c>
      <c r="C1243" t="s">
        <v>8220</v>
      </c>
    </row>
    <row r="1244" spans="1:4" hidden="1" x14ac:dyDescent="0.2">
      <c r="A1244" t="s">
        <v>8401</v>
      </c>
      <c r="B1244" s="14" t="str">
        <v>false</v>
      </c>
      <c r="C1244" t="s">
        <v>8220</v>
      </c>
    </row>
    <row r="1245" spans="1:4" hidden="1" x14ac:dyDescent="0.2">
      <c r="A1245" t="s">
        <v>8401</v>
      </c>
      <c r="B1245" s="14" t="str">
        <v>false</v>
      </c>
      <c r="C1245" t="s">
        <v>8220</v>
      </c>
    </row>
    <row r="1246" spans="1:4" x14ac:dyDescent="0.2">
      <c r="A1246" t="s">
        <v>8401</v>
      </c>
      <c r="B1246" s="14">
        <v>45</v>
      </c>
      <c r="C1246" t="s">
        <v>8220</v>
      </c>
      <c r="D1246" s="14" t="e" cm="1" vm="1">
        <f t="array" aca="1" ref="D1246" ca="1">IF(Kickstarter!G1246:G5359 = "failed",Kickstarter!N1246:N5359,"false")</f>
        <v>#VALUE!</v>
      </c>
    </row>
    <row r="1247" spans="1:4" x14ac:dyDescent="0.2">
      <c r="A1247" t="s">
        <v>8401</v>
      </c>
      <c r="B1247" s="14">
        <v>17</v>
      </c>
      <c r="C1247" t="s">
        <v>8220</v>
      </c>
      <c r="D1247" s="14" t="e" cm="1" vm="1">
        <f t="array" aca="1" ref="D1247" ca="1">IF(Kickstarter!G1247:G5360 = "failed",Kickstarter!N1247:N5360,"false")</f>
        <v>#VALUE!</v>
      </c>
    </row>
    <row r="1248" spans="1:4" x14ac:dyDescent="0.2">
      <c r="A1248" t="s">
        <v>8401</v>
      </c>
      <c r="B1248" s="14">
        <v>31</v>
      </c>
      <c r="C1248" t="s">
        <v>8220</v>
      </c>
      <c r="D1248" s="14" t="e" cm="1" vm="1">
        <f t="array" aca="1" ref="D1248" ca="1">IF(Kickstarter!G1248:G5361 = "failed",Kickstarter!N1248:N5361,"false")</f>
        <v>#VALUE!</v>
      </c>
    </row>
    <row r="1249" spans="1:4" x14ac:dyDescent="0.2">
      <c r="A1249" t="s">
        <v>8401</v>
      </c>
      <c r="B1249" s="14">
        <v>50</v>
      </c>
      <c r="C1249" t="s">
        <v>8220</v>
      </c>
      <c r="D1249" s="14" t="e" cm="1" vm="1">
        <f t="array" aca="1" ref="D1249" ca="1">IF(Kickstarter!G1249:G5362 = "failed",Kickstarter!N1249:N5362,"false")</f>
        <v>#VALUE!</v>
      </c>
    </row>
    <row r="1250" spans="1:4" x14ac:dyDescent="0.2">
      <c r="A1250" t="s">
        <v>8401</v>
      </c>
      <c r="B1250" s="14">
        <v>59</v>
      </c>
      <c r="C1250" t="s">
        <v>8220</v>
      </c>
      <c r="D1250" s="14" t="e" cm="1" vm="1">
        <f t="array" aca="1" ref="D1250" ca="1">IF(Kickstarter!G1250:G5363 = "failed",Kickstarter!N1250:N5363,"false")</f>
        <v>#VALUE!</v>
      </c>
    </row>
    <row r="1251" spans="1:4" x14ac:dyDescent="0.2">
      <c r="A1251" t="s">
        <v>8401</v>
      </c>
      <c r="B1251" s="14">
        <v>81</v>
      </c>
      <c r="C1251" t="s">
        <v>8220</v>
      </c>
      <c r="D1251" s="14" t="e" cm="1" vm="1">
        <f t="array" aca="1" ref="D1251" ca="1">IF(Kickstarter!G1251:G5364 = "failed",Kickstarter!N1251:N5364,"false")</f>
        <v>#VALUE!</v>
      </c>
    </row>
    <row r="1252" spans="1:4" x14ac:dyDescent="0.2">
      <c r="A1252" t="s">
        <v>8401</v>
      </c>
      <c r="B1252" s="14">
        <v>508</v>
      </c>
      <c r="C1252" t="s">
        <v>8220</v>
      </c>
      <c r="D1252" s="14" t="e" cm="1" vm="1">
        <f t="array" aca="1" ref="D1252" ca="1">IF(Kickstarter!G1252:G5365 = "failed",Kickstarter!N1252:N5365,"false")</f>
        <v>#VALUE!</v>
      </c>
    </row>
    <row r="1253" spans="1:4" x14ac:dyDescent="0.2">
      <c r="A1253" t="s">
        <v>8401</v>
      </c>
      <c r="B1253" s="14">
        <v>74</v>
      </c>
      <c r="C1253" t="s">
        <v>8220</v>
      </c>
      <c r="D1253" s="14" t="e" cm="1" vm="1">
        <f t="array" aca="1" ref="D1253" ca="1">IF(Kickstarter!G1253:G5366 = "failed",Kickstarter!N1253:N5366,"false")</f>
        <v>#VALUE!</v>
      </c>
    </row>
    <row r="1254" spans="1:4" x14ac:dyDescent="0.2">
      <c r="A1254" t="s">
        <v>8401</v>
      </c>
      <c r="B1254" s="14">
        <v>141</v>
      </c>
      <c r="C1254" t="s">
        <v>8220</v>
      </c>
      <c r="D1254" s="14" t="e" cm="1" vm="1">
        <f t="array" aca="1" ref="D1254" ca="1">IF(Kickstarter!G1254:G5367 = "failed",Kickstarter!N1254:N5367,"false")</f>
        <v>#VALUE!</v>
      </c>
    </row>
    <row r="1255" spans="1:4" x14ac:dyDescent="0.2">
      <c r="A1255" t="s">
        <v>8401</v>
      </c>
      <c r="B1255" s="14">
        <v>711</v>
      </c>
      <c r="C1255" t="s">
        <v>8220</v>
      </c>
      <c r="D1255" s="14" t="e" cm="1" vm="1">
        <f t="array" aca="1" ref="D1255" ca="1">IF(Kickstarter!G1255:G5368 = "failed",Kickstarter!N1255:N5368,"false")</f>
        <v>#VALUE!</v>
      </c>
    </row>
    <row r="1256" spans="1:4" x14ac:dyDescent="0.2">
      <c r="A1256" t="s">
        <v>8401</v>
      </c>
      <c r="B1256" s="14">
        <v>141</v>
      </c>
      <c r="C1256" t="s">
        <v>8220</v>
      </c>
      <c r="D1256" s="14" t="e" cm="1" vm="1">
        <f t="array" aca="1" ref="D1256" ca="1">IF(Kickstarter!G1256:G5369 = "failed",Kickstarter!N1256:N5369,"false")</f>
        <v>#VALUE!</v>
      </c>
    </row>
    <row r="1257" spans="1:4" x14ac:dyDescent="0.2">
      <c r="A1257" t="s">
        <v>8401</v>
      </c>
      <c r="B1257" s="14">
        <v>109</v>
      </c>
      <c r="C1257" t="s">
        <v>8220</v>
      </c>
      <c r="D1257" s="14" t="e" cm="1" vm="1">
        <f t="array" aca="1" ref="D1257" ca="1">IF(Kickstarter!G1257:G5370 = "failed",Kickstarter!N1257:N5370,"false")</f>
        <v>#VALUE!</v>
      </c>
    </row>
    <row r="1258" spans="1:4" x14ac:dyDescent="0.2">
      <c r="A1258" t="s">
        <v>8401</v>
      </c>
      <c r="B1258" s="14">
        <v>361</v>
      </c>
      <c r="C1258" t="s">
        <v>8220</v>
      </c>
      <c r="D1258" s="14" t="e" cm="1" vm="1">
        <f t="array" aca="1" ref="D1258" ca="1">IF(Kickstarter!G1258:G5371 = "failed",Kickstarter!N1258:N5371,"false")</f>
        <v>#VALUE!</v>
      </c>
    </row>
    <row r="1259" spans="1:4" x14ac:dyDescent="0.2">
      <c r="A1259" t="s">
        <v>8401</v>
      </c>
      <c r="B1259" s="14">
        <v>176</v>
      </c>
      <c r="C1259" t="s">
        <v>8220</v>
      </c>
      <c r="D1259" s="14" t="e" cm="1" vm="1">
        <f t="array" aca="1" ref="D1259" ca="1">IF(Kickstarter!G1259:G5372 = "failed",Kickstarter!N1259:N5372,"false")</f>
        <v>#VALUE!</v>
      </c>
    </row>
    <row r="1260" spans="1:4" x14ac:dyDescent="0.2">
      <c r="A1260" t="s">
        <v>8401</v>
      </c>
      <c r="B1260" s="14">
        <v>670</v>
      </c>
      <c r="C1260" t="s">
        <v>8220</v>
      </c>
      <c r="D1260" s="14" t="e" cm="1" vm="1">
        <f t="array" aca="1" ref="D1260" ca="1">IF(Kickstarter!G1260:G5373 = "failed",Kickstarter!N1260:N5373,"false")</f>
        <v>#VALUE!</v>
      </c>
    </row>
    <row r="1261" spans="1:4" x14ac:dyDescent="0.2">
      <c r="A1261" t="s">
        <v>8401</v>
      </c>
      <c r="B1261" s="14">
        <v>96</v>
      </c>
      <c r="C1261" t="s">
        <v>8220</v>
      </c>
      <c r="D1261" s="14" t="e" cm="1" vm="1">
        <f t="array" aca="1" ref="D1261" ca="1">IF(Kickstarter!G1261:G5374 = "failed",Kickstarter!N1261:N5374,"false")</f>
        <v>#VALUE!</v>
      </c>
    </row>
    <row r="1262" spans="1:4" x14ac:dyDescent="0.2">
      <c r="A1262" t="s">
        <v>8401</v>
      </c>
      <c r="B1262" s="14">
        <v>74</v>
      </c>
      <c r="C1262" t="s">
        <v>8220</v>
      </c>
      <c r="D1262" s="14" t="e" cm="1" vm="1">
        <f t="array" aca="1" ref="D1262" ca="1">IF(Kickstarter!G1262:G5375 = "failed",Kickstarter!N1262:N5375,"false")</f>
        <v>#VALUE!</v>
      </c>
    </row>
    <row r="1263" spans="1:4" x14ac:dyDescent="0.2">
      <c r="A1263" t="s">
        <v>8401</v>
      </c>
      <c r="B1263" s="14">
        <v>52</v>
      </c>
      <c r="C1263" t="s">
        <v>8220</v>
      </c>
      <c r="D1263" s="14" t="e" cm="1" vm="1">
        <f t="array" aca="1" ref="D1263" ca="1">IF(Kickstarter!G1263:G5376 = "failed",Kickstarter!N1263:N5376,"false")</f>
        <v>#VALUE!</v>
      </c>
    </row>
    <row r="1264" spans="1:4" x14ac:dyDescent="0.2">
      <c r="A1264" t="s">
        <v>8401</v>
      </c>
      <c r="B1264" s="14">
        <v>105</v>
      </c>
      <c r="C1264" t="s">
        <v>8220</v>
      </c>
      <c r="D1264" s="14" t="e" cm="1" vm="1">
        <f t="array" aca="1" ref="D1264" ca="1">IF(Kickstarter!G1264:G5377 = "failed",Kickstarter!N1264:N5377,"false")</f>
        <v>#VALUE!</v>
      </c>
    </row>
    <row r="1265" spans="1:4" x14ac:dyDescent="0.2">
      <c r="A1265" t="s">
        <v>8401</v>
      </c>
      <c r="B1265" s="14">
        <v>41</v>
      </c>
      <c r="C1265" t="s">
        <v>8220</v>
      </c>
      <c r="D1265" s="14" t="e" cm="1" vm="1">
        <f t="array" aca="1" ref="D1265" ca="1">IF(Kickstarter!G1265:G5378 = "failed",Kickstarter!N1265:N5378,"false")</f>
        <v>#VALUE!</v>
      </c>
    </row>
    <row r="1266" spans="1:4" x14ac:dyDescent="0.2">
      <c r="A1266" t="s">
        <v>8401</v>
      </c>
      <c r="B1266" s="14">
        <v>34</v>
      </c>
      <c r="C1266" t="s">
        <v>8220</v>
      </c>
      <c r="D1266" s="14" t="e" cm="1" vm="1">
        <f t="array" aca="1" ref="D1266" ca="1">IF(Kickstarter!G1266:G5379 = "failed",Kickstarter!N1266:N5379,"false")</f>
        <v>#VALUE!</v>
      </c>
    </row>
    <row r="1267" spans="1:4" x14ac:dyDescent="0.2">
      <c r="A1267" t="s">
        <v>8401</v>
      </c>
      <c r="B1267" s="14">
        <v>66</v>
      </c>
      <c r="C1267" t="s">
        <v>8220</v>
      </c>
      <c r="D1267" s="14" t="e" cm="1" vm="1">
        <f t="array" aca="1" ref="D1267" ca="1">IF(Kickstarter!G1267:G5380 = "failed",Kickstarter!N1267:N5380,"false")</f>
        <v>#VALUE!</v>
      </c>
    </row>
    <row r="1268" spans="1:4" x14ac:dyDescent="0.2">
      <c r="A1268" t="s">
        <v>8401</v>
      </c>
      <c r="B1268" s="14">
        <v>50</v>
      </c>
      <c r="C1268" t="s">
        <v>8220</v>
      </c>
      <c r="D1268" s="14" t="e" cm="1" vm="1">
        <f t="array" aca="1" ref="D1268" ca="1">IF(Kickstarter!G1268:G5381 = "failed",Kickstarter!N1268:N5381,"false")</f>
        <v>#VALUE!</v>
      </c>
    </row>
    <row r="1269" spans="1:4" x14ac:dyDescent="0.2">
      <c r="A1269" t="s">
        <v>8401</v>
      </c>
      <c r="B1269" s="14">
        <v>159</v>
      </c>
      <c r="C1269" t="s">
        <v>8220</v>
      </c>
      <c r="D1269" s="14" t="e" cm="1" vm="1">
        <f t="array" aca="1" ref="D1269" ca="1">IF(Kickstarter!G1269:G5382 = "failed",Kickstarter!N1269:N5382,"false")</f>
        <v>#VALUE!</v>
      </c>
    </row>
    <row r="1270" spans="1:4" x14ac:dyDescent="0.2">
      <c r="A1270" t="s">
        <v>8401</v>
      </c>
      <c r="B1270" s="14">
        <v>182</v>
      </c>
      <c r="C1270" t="s">
        <v>8220</v>
      </c>
      <c r="D1270" s="14" t="e" cm="1" vm="1">
        <f t="array" aca="1" ref="D1270" ca="1">IF(Kickstarter!G1270:G5383 = "failed",Kickstarter!N1270:N5383,"false")</f>
        <v>#VALUE!</v>
      </c>
    </row>
    <row r="1271" spans="1:4" x14ac:dyDescent="0.2">
      <c r="A1271" t="s">
        <v>8401</v>
      </c>
      <c r="B1271" s="14">
        <v>206</v>
      </c>
      <c r="C1271" t="s">
        <v>8220</v>
      </c>
      <c r="D1271" s="14" t="e" cm="1" vm="1">
        <f t="array" aca="1" ref="D1271" ca="1">IF(Kickstarter!G1271:G5384 = "failed",Kickstarter!N1271:N5384,"false")</f>
        <v>#VALUE!</v>
      </c>
    </row>
    <row r="1272" spans="1:4" x14ac:dyDescent="0.2">
      <c r="A1272" t="s">
        <v>8401</v>
      </c>
      <c r="B1272" s="14">
        <v>169</v>
      </c>
      <c r="C1272" t="s">
        <v>8220</v>
      </c>
      <c r="D1272" s="14" t="e" cm="1" vm="1">
        <f t="array" aca="1" ref="D1272" ca="1">IF(Kickstarter!G1272:G5385 = "failed",Kickstarter!N1272:N5385,"false")</f>
        <v>#VALUE!</v>
      </c>
    </row>
    <row r="1273" spans="1:4" x14ac:dyDescent="0.2">
      <c r="A1273" t="s">
        <v>8401</v>
      </c>
      <c r="B1273" s="14">
        <v>31</v>
      </c>
      <c r="C1273" t="s">
        <v>8220</v>
      </c>
      <c r="D1273" s="14" t="e" cm="1" vm="1">
        <f t="array" aca="1" ref="D1273" ca="1">IF(Kickstarter!G1273:G5386 = "failed",Kickstarter!N1273:N5386,"false")</f>
        <v>#VALUE!</v>
      </c>
    </row>
    <row r="1274" spans="1:4" x14ac:dyDescent="0.2">
      <c r="A1274" t="s">
        <v>8401</v>
      </c>
      <c r="B1274" s="14">
        <v>28</v>
      </c>
      <c r="C1274" t="s">
        <v>8220</v>
      </c>
      <c r="D1274" s="14" t="e" cm="1" vm="1">
        <f t="array" aca="1" ref="D1274" ca="1">IF(Kickstarter!G1274:G5387 = "failed",Kickstarter!N1274:N5387,"false")</f>
        <v>#VALUE!</v>
      </c>
    </row>
    <row r="1275" spans="1:4" x14ac:dyDescent="0.2">
      <c r="A1275" t="s">
        <v>8401</v>
      </c>
      <c r="B1275" s="14">
        <v>54</v>
      </c>
      <c r="C1275" t="s">
        <v>8220</v>
      </c>
      <c r="D1275" s="14" t="e" cm="1" vm="1">
        <f t="array" aca="1" ref="D1275" ca="1">IF(Kickstarter!G1275:G5388 = "failed",Kickstarter!N1275:N5388,"false")</f>
        <v>#VALUE!</v>
      </c>
    </row>
    <row r="1276" spans="1:4" x14ac:dyDescent="0.2">
      <c r="A1276" t="s">
        <v>8401</v>
      </c>
      <c r="B1276" s="14">
        <v>467</v>
      </c>
      <c r="C1276" t="s">
        <v>8220</v>
      </c>
      <c r="D1276" s="14" t="e" cm="1" vm="1">
        <f t="array" aca="1" ref="D1276" ca="1">IF(Kickstarter!G1276:G5389 = "failed",Kickstarter!N1276:N5389,"false")</f>
        <v>#VALUE!</v>
      </c>
    </row>
    <row r="1277" spans="1:4" x14ac:dyDescent="0.2">
      <c r="A1277" t="s">
        <v>8401</v>
      </c>
      <c r="B1277" s="14">
        <v>389</v>
      </c>
      <c r="C1277" t="s">
        <v>8220</v>
      </c>
      <c r="D1277" s="14" t="e" cm="1" vm="1">
        <f t="array" aca="1" ref="D1277" ca="1">IF(Kickstarter!G1277:G5390 = "failed",Kickstarter!N1277:N5390,"false")</f>
        <v>#VALUE!</v>
      </c>
    </row>
    <row r="1278" spans="1:4" x14ac:dyDescent="0.2">
      <c r="A1278" t="s">
        <v>8401</v>
      </c>
      <c r="B1278" s="14">
        <v>68</v>
      </c>
      <c r="C1278" t="s">
        <v>8220</v>
      </c>
      <c r="D1278" s="14" t="e" cm="1" vm="1">
        <f t="array" aca="1" ref="D1278" ca="1">IF(Kickstarter!G1278:G5391 = "failed",Kickstarter!N1278:N5391,"false")</f>
        <v>#VALUE!</v>
      </c>
    </row>
    <row r="1279" spans="1:4" x14ac:dyDescent="0.2">
      <c r="A1279" t="s">
        <v>8401</v>
      </c>
      <c r="B1279" s="14">
        <v>413</v>
      </c>
      <c r="C1279" t="s">
        <v>8220</v>
      </c>
      <c r="D1279" s="14" t="e" cm="1" vm="1">
        <f t="array" aca="1" ref="D1279" ca="1">IF(Kickstarter!G1279:G5392 = "failed",Kickstarter!N1279:N5392,"false")</f>
        <v>#VALUE!</v>
      </c>
    </row>
    <row r="1280" spans="1:4" x14ac:dyDescent="0.2">
      <c r="A1280" t="s">
        <v>8401</v>
      </c>
      <c r="B1280" s="14">
        <v>190</v>
      </c>
      <c r="C1280" t="s">
        <v>8220</v>
      </c>
      <c r="D1280" s="14" t="e" cm="1" vm="1">
        <f t="array" aca="1" ref="D1280" ca="1">IF(Kickstarter!G1280:G5393 = "failed",Kickstarter!N1280:N5393,"false")</f>
        <v>#VALUE!</v>
      </c>
    </row>
    <row r="1281" spans="1:4" x14ac:dyDescent="0.2">
      <c r="A1281" t="s">
        <v>8401</v>
      </c>
      <c r="B1281" s="14">
        <v>189</v>
      </c>
      <c r="C1281" t="s">
        <v>8220</v>
      </c>
      <c r="D1281" s="14" t="e" cm="1" vm="1">
        <f t="array" aca="1" ref="D1281" ca="1">IF(Kickstarter!G1281:G5394 = "failed",Kickstarter!N1281:N5394,"false")</f>
        <v>#VALUE!</v>
      </c>
    </row>
    <row r="1282" spans="1:4" x14ac:dyDescent="0.2">
      <c r="A1282" t="s">
        <v>8401</v>
      </c>
      <c r="B1282" s="14">
        <v>130</v>
      </c>
      <c r="C1282" t="s">
        <v>8220</v>
      </c>
      <c r="D1282" s="14" t="e" cm="1" vm="1">
        <f t="array" aca="1" ref="D1282" ca="1">IF(Kickstarter!G1282:G5395 = "failed",Kickstarter!N1282:N5395,"false")</f>
        <v>#VALUE!</v>
      </c>
    </row>
    <row r="1283" spans="1:4" x14ac:dyDescent="0.2">
      <c r="A1283" t="s">
        <v>8401</v>
      </c>
      <c r="B1283" s="14">
        <v>74</v>
      </c>
      <c r="C1283" t="s">
        <v>8220</v>
      </c>
      <c r="D1283" s="14" t="e" cm="1" vm="1">
        <f t="array" aca="1" ref="D1283" ca="1">IF(Kickstarter!G1283:G5396 = "failed",Kickstarter!N1283:N5396,"false")</f>
        <v>#VALUE!</v>
      </c>
    </row>
    <row r="1284" spans="1:4" x14ac:dyDescent="0.2">
      <c r="A1284" t="s">
        <v>8401</v>
      </c>
      <c r="B1284" s="14">
        <v>274</v>
      </c>
      <c r="C1284" t="s">
        <v>8220</v>
      </c>
      <c r="D1284" s="14" t="e" cm="1" vm="1">
        <f t="array" aca="1" ref="D1284" ca="1">IF(Kickstarter!G1284:G5397 = "failed",Kickstarter!N1284:N5397,"false")</f>
        <v>#VALUE!</v>
      </c>
    </row>
    <row r="1285" spans="1:4" x14ac:dyDescent="0.2">
      <c r="A1285" t="s">
        <v>8401</v>
      </c>
      <c r="B1285" s="14">
        <v>22</v>
      </c>
      <c r="C1285" t="s">
        <v>8220</v>
      </c>
      <c r="D1285" s="14" t="e" cm="1" vm="1">
        <f t="array" aca="1" ref="D1285" ca="1">IF(Kickstarter!G1285:G5398 = "failed",Kickstarter!N1285:N5398,"false")</f>
        <v>#VALUE!</v>
      </c>
    </row>
    <row r="1286" spans="1:4" x14ac:dyDescent="0.2">
      <c r="A1286" t="s">
        <v>8401</v>
      </c>
      <c r="B1286" s="14">
        <v>31</v>
      </c>
      <c r="C1286" t="s">
        <v>8220</v>
      </c>
      <c r="D1286" s="14" t="e" cm="1" vm="1">
        <f t="array" aca="1" ref="D1286" ca="1">IF(Kickstarter!G1286:G5399 = "failed",Kickstarter!N1286:N5399,"false")</f>
        <v>#VALUE!</v>
      </c>
    </row>
    <row r="1287" spans="1:4" x14ac:dyDescent="0.2">
      <c r="A1287" t="s">
        <v>8401</v>
      </c>
      <c r="B1287" s="14">
        <v>63</v>
      </c>
      <c r="C1287" t="s">
        <v>8220</v>
      </c>
      <c r="D1287" s="14" t="e" cm="1" vm="1">
        <f t="array" aca="1" ref="D1287" ca="1">IF(Kickstarter!G1287:G5400 = "failed",Kickstarter!N1287:N5400,"false")</f>
        <v>#VALUE!</v>
      </c>
    </row>
    <row r="1288" spans="1:4" x14ac:dyDescent="0.2">
      <c r="A1288" t="s">
        <v>8401</v>
      </c>
      <c r="B1288" s="14">
        <v>20</v>
      </c>
      <c r="C1288" t="s">
        <v>8220</v>
      </c>
      <c r="D1288" s="14" t="e" cm="1" vm="1">
        <f t="array" aca="1" ref="D1288" ca="1">IF(Kickstarter!G1288:G5401 = "failed",Kickstarter!N1288:N5401,"false")</f>
        <v>#VALUE!</v>
      </c>
    </row>
    <row r="1289" spans="1:4" x14ac:dyDescent="0.2">
      <c r="A1289" t="s">
        <v>8401</v>
      </c>
      <c r="B1289" s="14">
        <v>25</v>
      </c>
      <c r="C1289" t="s">
        <v>8220</v>
      </c>
      <c r="D1289" s="14" t="e" cm="1" vm="1">
        <f t="array" aca="1" ref="D1289" ca="1">IF(Kickstarter!G1289:G5402 = "failed",Kickstarter!N1289:N5402,"false")</f>
        <v>#VALUE!</v>
      </c>
    </row>
    <row r="1290" spans="1:4" x14ac:dyDescent="0.2">
      <c r="A1290" t="s">
        <v>8401</v>
      </c>
      <c r="B1290" s="14">
        <v>61</v>
      </c>
      <c r="C1290" t="s">
        <v>8220</v>
      </c>
      <c r="D1290" s="14" t="e" cm="1" vm="1">
        <f t="array" aca="1" ref="D1290" ca="1">IF(Kickstarter!G1290:G5403 = "failed",Kickstarter!N1290:N5403,"false")</f>
        <v>#VALUE!</v>
      </c>
    </row>
    <row r="1291" spans="1:4" x14ac:dyDescent="0.2">
      <c r="A1291" t="s">
        <v>8401</v>
      </c>
      <c r="B1291" s="14">
        <v>52</v>
      </c>
      <c r="C1291" t="s">
        <v>8220</v>
      </c>
      <c r="D1291" s="14" t="e" cm="1" vm="1">
        <f t="array" aca="1" ref="D1291" ca="1">IF(Kickstarter!G1291:G5404 = "failed",Kickstarter!N1291:N5404,"false")</f>
        <v>#VALUE!</v>
      </c>
    </row>
    <row r="1292" spans="1:4" x14ac:dyDescent="0.2">
      <c r="A1292" t="s">
        <v>8401</v>
      </c>
      <c r="B1292" s="14">
        <v>86</v>
      </c>
      <c r="C1292" t="s">
        <v>8220</v>
      </c>
      <c r="D1292" s="14" t="e" cm="1" vm="1">
        <f t="array" aca="1" ref="D1292" ca="1">IF(Kickstarter!G1292:G5405 = "failed",Kickstarter!N1292:N5405,"false")</f>
        <v>#VALUE!</v>
      </c>
    </row>
    <row r="1293" spans="1:4" x14ac:dyDescent="0.2">
      <c r="A1293" t="s">
        <v>8401</v>
      </c>
      <c r="B1293" s="14">
        <v>42</v>
      </c>
      <c r="C1293" t="s">
        <v>8220</v>
      </c>
      <c r="D1293" s="14" t="e" cm="1" vm="1">
        <f t="array" aca="1" ref="D1293" ca="1">IF(Kickstarter!G1293:G5406 = "failed",Kickstarter!N1293:N5406,"false")</f>
        <v>#VALUE!</v>
      </c>
    </row>
    <row r="1294" spans="1:4" x14ac:dyDescent="0.2">
      <c r="A1294" t="s">
        <v>8401</v>
      </c>
      <c r="B1294" s="14">
        <v>52</v>
      </c>
      <c r="C1294" t="s">
        <v>8220</v>
      </c>
      <c r="D1294" s="14" t="e" cm="1" vm="1">
        <f t="array" aca="1" ref="D1294" ca="1">IF(Kickstarter!G1294:G5407 = "failed",Kickstarter!N1294:N5407,"false")</f>
        <v>#VALUE!</v>
      </c>
    </row>
    <row r="1295" spans="1:4" x14ac:dyDescent="0.2">
      <c r="A1295" t="s">
        <v>8401</v>
      </c>
      <c r="B1295" s="14">
        <v>120</v>
      </c>
      <c r="C1295" t="s">
        <v>8220</v>
      </c>
      <c r="D1295" s="14" t="e" cm="1" vm="1">
        <f t="array" aca="1" ref="D1295" ca="1">IF(Kickstarter!G1295:G5408 = "failed",Kickstarter!N1295:N5408,"false")</f>
        <v>#VALUE!</v>
      </c>
    </row>
    <row r="1296" spans="1:4" x14ac:dyDescent="0.2">
      <c r="A1296" t="s">
        <v>8401</v>
      </c>
      <c r="B1296" s="14">
        <v>22</v>
      </c>
      <c r="C1296" t="s">
        <v>8220</v>
      </c>
      <c r="D1296" s="14" t="e" cm="1" vm="1">
        <f t="array" aca="1" ref="D1296" ca="1">IF(Kickstarter!G1296:G5409 = "failed",Kickstarter!N1296:N5409,"false")</f>
        <v>#VALUE!</v>
      </c>
    </row>
    <row r="1297" spans="1:4" x14ac:dyDescent="0.2">
      <c r="A1297" t="s">
        <v>8401</v>
      </c>
      <c r="B1297" s="14">
        <v>64</v>
      </c>
      <c r="C1297" t="s">
        <v>8220</v>
      </c>
      <c r="D1297" s="14" t="e" cm="1" vm="1">
        <f t="array" aca="1" ref="D1297" ca="1">IF(Kickstarter!G1297:G5410 = "failed",Kickstarter!N1297:N5410,"false")</f>
        <v>#VALUE!</v>
      </c>
    </row>
    <row r="1298" spans="1:4" x14ac:dyDescent="0.2">
      <c r="A1298" t="s">
        <v>8401</v>
      </c>
      <c r="B1298" s="14">
        <v>23</v>
      </c>
      <c r="C1298" t="s">
        <v>8220</v>
      </c>
      <c r="D1298" s="14" t="e" cm="1" vm="1">
        <f t="array" aca="1" ref="D1298" ca="1">IF(Kickstarter!G1298:G5411 = "failed",Kickstarter!N1298:N5411,"false")</f>
        <v>#VALUE!</v>
      </c>
    </row>
    <row r="1299" spans="1:4" x14ac:dyDescent="0.2">
      <c r="A1299" t="s">
        <v>8401</v>
      </c>
      <c r="B1299" s="14">
        <v>238</v>
      </c>
      <c r="C1299" t="s">
        <v>8220</v>
      </c>
      <c r="D1299" s="14" t="e" cm="1" vm="1">
        <f t="array" aca="1" ref="D1299" ca="1">IF(Kickstarter!G1299:G5412 = "failed",Kickstarter!N1299:N5412,"false")</f>
        <v>#VALUE!</v>
      </c>
    </row>
    <row r="1300" spans="1:4" x14ac:dyDescent="0.2">
      <c r="A1300" t="s">
        <v>8401</v>
      </c>
      <c r="B1300" s="14">
        <v>33</v>
      </c>
      <c r="C1300" t="s">
        <v>8220</v>
      </c>
      <c r="D1300" s="14" t="e" cm="1" vm="1">
        <f t="array" aca="1" ref="D1300" ca="1">IF(Kickstarter!G1300:G5413 = "failed",Kickstarter!N1300:N5413,"false")</f>
        <v>#VALUE!</v>
      </c>
    </row>
    <row r="1301" spans="1:4" x14ac:dyDescent="0.2">
      <c r="A1301" t="s">
        <v>8401</v>
      </c>
      <c r="B1301" s="14">
        <v>32</v>
      </c>
      <c r="C1301" t="s">
        <v>8220</v>
      </c>
      <c r="D1301" s="14" t="e" cm="1" vm="1">
        <f t="array" aca="1" ref="D1301" ca="1">IF(Kickstarter!G1301:G5414 = "failed",Kickstarter!N1301:N5414,"false")</f>
        <v>#VALUE!</v>
      </c>
    </row>
    <row r="1302" spans="1:4" x14ac:dyDescent="0.2">
      <c r="A1302" t="s">
        <v>8401</v>
      </c>
      <c r="B1302" s="14">
        <v>24</v>
      </c>
      <c r="C1302" t="s">
        <v>8220</v>
      </c>
      <c r="D1302" s="14" t="e" cm="1" vm="1">
        <f t="array" aca="1" ref="D1302" ca="1">IF(Kickstarter!G1302:G5415 = "failed",Kickstarter!N1302:N5415,"false")</f>
        <v>#VALUE!</v>
      </c>
    </row>
    <row r="1303" spans="1:4" x14ac:dyDescent="0.2">
      <c r="A1303" t="s">
        <v>8401</v>
      </c>
      <c r="B1303" s="14">
        <v>29</v>
      </c>
      <c r="C1303" t="s">
        <v>8220</v>
      </c>
      <c r="D1303" s="14" t="e" cm="1" vm="1">
        <f t="array" aca="1" ref="D1303" ca="1">IF(Kickstarter!G1303:G5416 = "failed",Kickstarter!N1303:N5416,"false")</f>
        <v>#VALUE!</v>
      </c>
    </row>
    <row r="1304" spans="1:4" x14ac:dyDescent="0.2">
      <c r="A1304" t="s">
        <v>8401</v>
      </c>
      <c r="B1304" s="14">
        <v>50</v>
      </c>
      <c r="C1304" t="s">
        <v>8220</v>
      </c>
      <c r="D1304" s="14" t="e" cm="1" vm="1">
        <f t="array" aca="1" ref="D1304" ca="1">IF(Kickstarter!G1304:G5417 = "failed",Kickstarter!N1304:N5417,"false")</f>
        <v>#VALUE!</v>
      </c>
    </row>
    <row r="1305" spans="1:4" x14ac:dyDescent="0.2">
      <c r="A1305" t="s">
        <v>8401</v>
      </c>
      <c r="B1305" s="14">
        <v>108</v>
      </c>
      <c r="C1305" t="s">
        <v>8220</v>
      </c>
      <c r="D1305" s="14" t="e" cm="1" vm="1">
        <f t="array" aca="1" ref="D1305" ca="1">IF(Kickstarter!G1305:G5418 = "failed",Kickstarter!N1305:N5418,"false")</f>
        <v>#VALUE!</v>
      </c>
    </row>
    <row r="1306" spans="1:4" hidden="1" x14ac:dyDescent="0.2">
      <c r="A1306" t="s">
        <v>8401</v>
      </c>
      <c r="B1306" s="14" t="str">
        <v>false</v>
      </c>
      <c r="C1306" t="s">
        <v>8220</v>
      </c>
    </row>
    <row r="1307" spans="1:4" hidden="1" x14ac:dyDescent="0.2">
      <c r="A1307" t="s">
        <v>8401</v>
      </c>
      <c r="B1307" s="14" t="str">
        <v>false</v>
      </c>
      <c r="C1307" t="s">
        <v>8220</v>
      </c>
    </row>
    <row r="1308" spans="1:4" hidden="1" x14ac:dyDescent="0.2">
      <c r="A1308" t="s">
        <v>8401</v>
      </c>
      <c r="B1308" s="14" t="str">
        <v>false</v>
      </c>
      <c r="C1308" t="s">
        <v>8220</v>
      </c>
    </row>
    <row r="1309" spans="1:4" hidden="1" x14ac:dyDescent="0.2">
      <c r="A1309" t="s">
        <v>8401</v>
      </c>
      <c r="B1309" s="14" t="str">
        <v>false</v>
      </c>
      <c r="C1309" t="s">
        <v>8220</v>
      </c>
    </row>
    <row r="1310" spans="1:4" hidden="1" x14ac:dyDescent="0.2">
      <c r="A1310" t="s">
        <v>8401</v>
      </c>
      <c r="B1310" s="14" t="str">
        <v>false</v>
      </c>
      <c r="C1310" t="s">
        <v>8220</v>
      </c>
    </row>
    <row r="1311" spans="1:4" hidden="1" x14ac:dyDescent="0.2">
      <c r="A1311" t="s">
        <v>8401</v>
      </c>
      <c r="B1311" s="14" t="str">
        <v>false</v>
      </c>
      <c r="C1311" t="s">
        <v>8220</v>
      </c>
    </row>
    <row r="1312" spans="1:4" hidden="1" x14ac:dyDescent="0.2">
      <c r="A1312" t="s">
        <v>8401</v>
      </c>
      <c r="B1312" s="14" t="str">
        <v>false</v>
      </c>
      <c r="C1312" t="s">
        <v>8220</v>
      </c>
    </row>
    <row r="1313" spans="1:3" hidden="1" x14ac:dyDescent="0.2">
      <c r="A1313" t="s">
        <v>8401</v>
      </c>
      <c r="B1313" s="14" t="str">
        <v>false</v>
      </c>
      <c r="C1313" t="s">
        <v>8220</v>
      </c>
    </row>
    <row r="1314" spans="1:3" hidden="1" x14ac:dyDescent="0.2">
      <c r="A1314" t="s">
        <v>8401</v>
      </c>
      <c r="B1314" s="14" t="str">
        <v>false</v>
      </c>
      <c r="C1314" t="s">
        <v>8220</v>
      </c>
    </row>
    <row r="1315" spans="1:3" hidden="1" x14ac:dyDescent="0.2">
      <c r="A1315" t="s">
        <v>8401</v>
      </c>
      <c r="B1315" s="14" t="str">
        <v>false</v>
      </c>
      <c r="C1315" t="s">
        <v>8220</v>
      </c>
    </row>
    <row r="1316" spans="1:3" hidden="1" x14ac:dyDescent="0.2">
      <c r="A1316" t="s">
        <v>8401</v>
      </c>
      <c r="B1316" s="14" t="str">
        <v>false</v>
      </c>
      <c r="C1316" t="s">
        <v>8220</v>
      </c>
    </row>
    <row r="1317" spans="1:3" hidden="1" x14ac:dyDescent="0.2">
      <c r="A1317" t="s">
        <v>8401</v>
      </c>
      <c r="B1317" s="14" t="str">
        <v>false</v>
      </c>
      <c r="C1317" t="s">
        <v>8220</v>
      </c>
    </row>
    <row r="1318" spans="1:3" hidden="1" x14ac:dyDescent="0.2">
      <c r="A1318" t="s">
        <v>8401</v>
      </c>
      <c r="B1318" s="14" t="str">
        <v>false</v>
      </c>
      <c r="C1318" t="s">
        <v>8220</v>
      </c>
    </row>
    <row r="1319" spans="1:3" hidden="1" x14ac:dyDescent="0.2">
      <c r="A1319" t="s">
        <v>8401</v>
      </c>
      <c r="B1319" s="14" t="str">
        <v>false</v>
      </c>
      <c r="C1319" t="s">
        <v>8220</v>
      </c>
    </row>
    <row r="1320" spans="1:3" hidden="1" x14ac:dyDescent="0.2">
      <c r="A1320" t="s">
        <v>8401</v>
      </c>
      <c r="B1320" s="14" t="str">
        <v>false</v>
      </c>
      <c r="C1320" t="s">
        <v>8220</v>
      </c>
    </row>
    <row r="1321" spans="1:3" hidden="1" x14ac:dyDescent="0.2">
      <c r="A1321" t="s">
        <v>8401</v>
      </c>
      <c r="B1321" s="14" t="str">
        <v>false</v>
      </c>
      <c r="C1321" t="s">
        <v>8220</v>
      </c>
    </row>
    <row r="1322" spans="1:3" hidden="1" x14ac:dyDescent="0.2">
      <c r="A1322" t="s">
        <v>8401</v>
      </c>
      <c r="B1322" s="14" t="str">
        <v>false</v>
      </c>
      <c r="C1322" t="s">
        <v>8220</v>
      </c>
    </row>
    <row r="1323" spans="1:3" hidden="1" x14ac:dyDescent="0.2">
      <c r="A1323" t="s">
        <v>8401</v>
      </c>
      <c r="B1323" s="14" t="str">
        <v>false</v>
      </c>
      <c r="C1323" t="s">
        <v>8220</v>
      </c>
    </row>
    <row r="1324" spans="1:3" hidden="1" x14ac:dyDescent="0.2">
      <c r="A1324" t="s">
        <v>8401</v>
      </c>
      <c r="B1324" s="14" t="str">
        <v>false</v>
      </c>
      <c r="C1324" t="s">
        <v>8220</v>
      </c>
    </row>
    <row r="1325" spans="1:3" hidden="1" x14ac:dyDescent="0.2">
      <c r="A1325" t="s">
        <v>8401</v>
      </c>
      <c r="B1325" s="14" t="str">
        <v>false</v>
      </c>
      <c r="C1325" t="s">
        <v>8220</v>
      </c>
    </row>
    <row r="1326" spans="1:3" hidden="1" x14ac:dyDescent="0.2">
      <c r="A1326" t="s">
        <v>8401</v>
      </c>
      <c r="B1326" s="14" t="str">
        <v>false</v>
      </c>
      <c r="C1326" t="s">
        <v>8220</v>
      </c>
    </row>
    <row r="1327" spans="1:3" hidden="1" x14ac:dyDescent="0.2">
      <c r="A1327" t="s">
        <v>8401</v>
      </c>
      <c r="B1327" s="14" t="str">
        <v>false</v>
      </c>
      <c r="C1327" t="s">
        <v>8220</v>
      </c>
    </row>
    <row r="1328" spans="1:3" hidden="1" x14ac:dyDescent="0.2">
      <c r="A1328" t="s">
        <v>8401</v>
      </c>
      <c r="B1328" s="14" t="str">
        <v>false</v>
      </c>
      <c r="C1328" t="s">
        <v>8220</v>
      </c>
    </row>
    <row r="1329" spans="1:3" hidden="1" x14ac:dyDescent="0.2">
      <c r="A1329" t="s">
        <v>8401</v>
      </c>
      <c r="B1329" s="14" t="str">
        <v>false</v>
      </c>
      <c r="C1329" t="s">
        <v>8220</v>
      </c>
    </row>
    <row r="1330" spans="1:3" hidden="1" x14ac:dyDescent="0.2">
      <c r="A1330" t="s">
        <v>8401</v>
      </c>
      <c r="B1330" s="14" t="str">
        <v>false</v>
      </c>
      <c r="C1330" t="s">
        <v>8220</v>
      </c>
    </row>
    <row r="1331" spans="1:3" hidden="1" x14ac:dyDescent="0.2">
      <c r="A1331" t="s">
        <v>8401</v>
      </c>
      <c r="B1331" s="14" t="str">
        <v>false</v>
      </c>
      <c r="C1331" t="s">
        <v>8220</v>
      </c>
    </row>
    <row r="1332" spans="1:3" hidden="1" x14ac:dyDescent="0.2">
      <c r="A1332" t="s">
        <v>8401</v>
      </c>
      <c r="B1332" s="14" t="str">
        <v>false</v>
      </c>
      <c r="C1332" t="s">
        <v>8220</v>
      </c>
    </row>
    <row r="1333" spans="1:3" hidden="1" x14ac:dyDescent="0.2">
      <c r="A1333" t="s">
        <v>8401</v>
      </c>
      <c r="B1333" s="14" t="str">
        <v>false</v>
      </c>
      <c r="C1333" t="s">
        <v>8220</v>
      </c>
    </row>
    <row r="1334" spans="1:3" hidden="1" x14ac:dyDescent="0.2">
      <c r="A1334" t="s">
        <v>8401</v>
      </c>
      <c r="B1334" s="14" t="str">
        <v>false</v>
      </c>
      <c r="C1334" t="s">
        <v>8220</v>
      </c>
    </row>
    <row r="1335" spans="1:3" hidden="1" x14ac:dyDescent="0.2">
      <c r="A1335" t="s">
        <v>8401</v>
      </c>
      <c r="B1335" s="14" t="str">
        <v>false</v>
      </c>
      <c r="C1335" t="s">
        <v>8220</v>
      </c>
    </row>
    <row r="1336" spans="1:3" hidden="1" x14ac:dyDescent="0.2">
      <c r="A1336" t="s">
        <v>8401</v>
      </c>
      <c r="B1336" s="14" t="str">
        <v>false</v>
      </c>
      <c r="C1336" t="s">
        <v>8220</v>
      </c>
    </row>
    <row r="1337" spans="1:3" hidden="1" x14ac:dyDescent="0.2">
      <c r="A1337" t="s">
        <v>8401</v>
      </c>
      <c r="B1337" s="14" t="str">
        <v>false</v>
      </c>
      <c r="C1337" t="s">
        <v>8220</v>
      </c>
    </row>
    <row r="1338" spans="1:3" hidden="1" x14ac:dyDescent="0.2">
      <c r="A1338" t="s">
        <v>8401</v>
      </c>
      <c r="B1338" s="14" t="str">
        <v>false</v>
      </c>
      <c r="C1338" t="s">
        <v>8220</v>
      </c>
    </row>
    <row r="1339" spans="1:3" hidden="1" x14ac:dyDescent="0.2">
      <c r="A1339" t="s">
        <v>8401</v>
      </c>
      <c r="B1339" s="14" t="str">
        <v>false</v>
      </c>
      <c r="C1339" t="s">
        <v>8220</v>
      </c>
    </row>
    <row r="1340" spans="1:3" hidden="1" x14ac:dyDescent="0.2">
      <c r="A1340" t="s">
        <v>8401</v>
      </c>
      <c r="B1340" s="14" t="str">
        <v>false</v>
      </c>
      <c r="C1340" t="s">
        <v>8220</v>
      </c>
    </row>
    <row r="1341" spans="1:3" hidden="1" x14ac:dyDescent="0.2">
      <c r="A1341" t="s">
        <v>8401</v>
      </c>
      <c r="B1341" s="14" t="str">
        <v>false</v>
      </c>
      <c r="C1341" t="s">
        <v>8220</v>
      </c>
    </row>
    <row r="1342" spans="1:3" hidden="1" x14ac:dyDescent="0.2">
      <c r="A1342" t="s">
        <v>8401</v>
      </c>
      <c r="B1342" s="14" t="str">
        <v>false</v>
      </c>
      <c r="C1342" t="s">
        <v>8220</v>
      </c>
    </row>
    <row r="1343" spans="1:3" hidden="1" x14ac:dyDescent="0.2">
      <c r="A1343" t="s">
        <v>8401</v>
      </c>
      <c r="B1343" s="14" t="str">
        <v>false</v>
      </c>
      <c r="C1343" t="s">
        <v>8220</v>
      </c>
    </row>
    <row r="1344" spans="1:3" hidden="1" x14ac:dyDescent="0.2">
      <c r="A1344" t="s">
        <v>8401</v>
      </c>
      <c r="B1344" s="14" t="str">
        <v>false</v>
      </c>
      <c r="C1344" t="s">
        <v>8220</v>
      </c>
    </row>
    <row r="1345" spans="1:4" hidden="1" x14ac:dyDescent="0.2">
      <c r="A1345" t="s">
        <v>8401</v>
      </c>
      <c r="B1345" s="14" t="str">
        <v>false</v>
      </c>
      <c r="C1345" t="s">
        <v>8220</v>
      </c>
    </row>
    <row r="1346" spans="1:4" x14ac:dyDescent="0.2">
      <c r="A1346" t="s">
        <v>8401</v>
      </c>
      <c r="B1346" s="14">
        <v>139</v>
      </c>
      <c r="C1346" t="s">
        <v>8220</v>
      </c>
      <c r="D1346" s="14" t="e" cm="1" vm="1">
        <f t="array" aca="1" ref="D1346" ca="1">IF(Kickstarter!G1346:G5459 = "failed",Kickstarter!N1346:N5459,"false")</f>
        <v>#VALUE!</v>
      </c>
    </row>
    <row r="1347" spans="1:4" x14ac:dyDescent="0.2">
      <c r="A1347" t="s">
        <v>8401</v>
      </c>
      <c r="B1347" s="14">
        <v>7</v>
      </c>
      <c r="C1347" t="s">
        <v>8220</v>
      </c>
      <c r="D1347" s="14" t="e" cm="1" vm="1">
        <f t="array" aca="1" ref="D1347" ca="1">IF(Kickstarter!G1347:G5460 = "failed",Kickstarter!N1347:N5460,"false")</f>
        <v>#VALUE!</v>
      </c>
    </row>
    <row r="1348" spans="1:4" x14ac:dyDescent="0.2">
      <c r="A1348" t="s">
        <v>8401</v>
      </c>
      <c r="B1348" s="14">
        <v>149</v>
      </c>
      <c r="C1348" t="s">
        <v>8220</v>
      </c>
      <c r="D1348" s="14" t="e" cm="1" vm="1">
        <f t="array" aca="1" ref="D1348" ca="1">IF(Kickstarter!G1348:G5461 = "failed",Kickstarter!N1348:N5461,"false")</f>
        <v>#VALUE!</v>
      </c>
    </row>
    <row r="1349" spans="1:4" x14ac:dyDescent="0.2">
      <c r="A1349" t="s">
        <v>8401</v>
      </c>
      <c r="B1349" s="14">
        <v>31</v>
      </c>
      <c r="C1349" t="s">
        <v>8220</v>
      </c>
      <c r="D1349" s="14" t="e" cm="1" vm="1">
        <f t="array" aca="1" ref="D1349" ca="1">IF(Kickstarter!G1349:G5462 = "failed",Kickstarter!N1349:N5462,"false")</f>
        <v>#VALUE!</v>
      </c>
    </row>
    <row r="1350" spans="1:4" x14ac:dyDescent="0.2">
      <c r="A1350" t="s">
        <v>8401</v>
      </c>
      <c r="B1350" s="14">
        <v>26</v>
      </c>
      <c r="C1350" t="s">
        <v>8220</v>
      </c>
      <c r="D1350" s="14" t="e" cm="1" vm="1">
        <f t="array" aca="1" ref="D1350" ca="1">IF(Kickstarter!G1350:G5463 = "failed",Kickstarter!N1350:N5463,"false")</f>
        <v>#VALUE!</v>
      </c>
    </row>
    <row r="1351" spans="1:4" x14ac:dyDescent="0.2">
      <c r="A1351" t="s">
        <v>8401</v>
      </c>
      <c r="B1351" s="14">
        <v>172</v>
      </c>
      <c r="C1351" t="s">
        <v>8220</v>
      </c>
      <c r="D1351" s="14" t="e" cm="1" vm="1">
        <f t="array" aca="1" ref="D1351" ca="1">IF(Kickstarter!G1351:G5464 = "failed",Kickstarter!N1351:N5464,"false")</f>
        <v>#VALUE!</v>
      </c>
    </row>
    <row r="1352" spans="1:4" x14ac:dyDescent="0.2">
      <c r="A1352" t="s">
        <v>8401</v>
      </c>
      <c r="B1352" s="14">
        <v>78</v>
      </c>
      <c r="C1352" t="s">
        <v>8220</v>
      </c>
      <c r="D1352" s="14" t="e" cm="1" vm="1">
        <f t="array" aca="1" ref="D1352" ca="1">IF(Kickstarter!G1352:G5465 = "failed",Kickstarter!N1352:N5465,"false")</f>
        <v>#VALUE!</v>
      </c>
    </row>
    <row r="1353" spans="1:4" x14ac:dyDescent="0.2">
      <c r="A1353" t="s">
        <v>8401</v>
      </c>
      <c r="B1353" s="14">
        <v>120</v>
      </c>
      <c r="C1353" t="s">
        <v>8220</v>
      </c>
      <c r="D1353" s="14" t="e" cm="1" vm="1">
        <f t="array" aca="1" ref="D1353" ca="1">IF(Kickstarter!G1353:G5466 = "failed",Kickstarter!N1353:N5466,"false")</f>
        <v>#VALUE!</v>
      </c>
    </row>
    <row r="1354" spans="1:4" x14ac:dyDescent="0.2">
      <c r="A1354" t="s">
        <v>8401</v>
      </c>
      <c r="B1354" s="14">
        <v>227</v>
      </c>
      <c r="C1354" t="s">
        <v>8220</v>
      </c>
      <c r="D1354" s="14" t="e" cm="1" vm="1">
        <f t="array" aca="1" ref="D1354" ca="1">IF(Kickstarter!G1354:G5467 = "failed",Kickstarter!N1354:N5467,"false")</f>
        <v>#VALUE!</v>
      </c>
    </row>
    <row r="1355" spans="1:4" x14ac:dyDescent="0.2">
      <c r="A1355" t="s">
        <v>8401</v>
      </c>
      <c r="B1355" s="14">
        <v>42</v>
      </c>
      <c r="C1355" t="s">
        <v>8220</v>
      </c>
      <c r="D1355" s="14" t="e" cm="1" vm="1">
        <f t="array" aca="1" ref="D1355" ca="1">IF(Kickstarter!G1355:G5468 = "failed",Kickstarter!N1355:N5468,"false")</f>
        <v>#VALUE!</v>
      </c>
    </row>
    <row r="1356" spans="1:4" x14ac:dyDescent="0.2">
      <c r="A1356" t="s">
        <v>8401</v>
      </c>
      <c r="B1356" s="14">
        <v>64</v>
      </c>
      <c r="C1356" t="s">
        <v>8220</v>
      </c>
      <c r="D1356" s="14" t="e" cm="1" vm="1">
        <f t="array" aca="1" ref="D1356" ca="1">IF(Kickstarter!G1356:G5469 = "failed",Kickstarter!N1356:N5469,"false")</f>
        <v>#VALUE!</v>
      </c>
    </row>
    <row r="1357" spans="1:4" x14ac:dyDescent="0.2">
      <c r="A1357" t="s">
        <v>8401</v>
      </c>
      <c r="B1357" s="14">
        <v>121</v>
      </c>
      <c r="C1357" t="s">
        <v>8220</v>
      </c>
      <c r="D1357" s="14" t="e" cm="1" vm="1">
        <f t="array" aca="1" ref="D1357" ca="1">IF(Kickstarter!G1357:G5470 = "failed",Kickstarter!N1357:N5470,"false")</f>
        <v>#VALUE!</v>
      </c>
    </row>
    <row r="1358" spans="1:4" x14ac:dyDescent="0.2">
      <c r="A1358" t="s">
        <v>8401</v>
      </c>
      <c r="B1358" s="14">
        <v>87</v>
      </c>
      <c r="C1358" t="s">
        <v>8220</v>
      </c>
      <c r="D1358" s="14" t="e" cm="1" vm="1">
        <f t="array" aca="1" ref="D1358" ca="1">IF(Kickstarter!G1358:G5471 = "failed",Kickstarter!N1358:N5471,"false")</f>
        <v>#VALUE!</v>
      </c>
    </row>
    <row r="1359" spans="1:4" x14ac:dyDescent="0.2">
      <c r="A1359" t="s">
        <v>8401</v>
      </c>
      <c r="B1359" s="14">
        <v>65</v>
      </c>
      <c r="C1359" t="s">
        <v>8220</v>
      </c>
      <c r="D1359" s="14" t="e" cm="1" vm="1">
        <f t="array" aca="1" ref="D1359" ca="1">IF(Kickstarter!G1359:G5472 = "failed",Kickstarter!N1359:N5472,"false")</f>
        <v>#VALUE!</v>
      </c>
    </row>
    <row r="1360" spans="1:4" x14ac:dyDescent="0.2">
      <c r="A1360" t="s">
        <v>8401</v>
      </c>
      <c r="B1360" s="14">
        <v>49</v>
      </c>
      <c r="C1360" t="s">
        <v>8220</v>
      </c>
      <c r="D1360" s="14" t="e" cm="1" vm="1">
        <f t="array" aca="1" ref="D1360" ca="1">IF(Kickstarter!G1360:G5473 = "failed",Kickstarter!N1360:N5473,"false")</f>
        <v>#VALUE!</v>
      </c>
    </row>
    <row r="1361" spans="1:4" x14ac:dyDescent="0.2">
      <c r="A1361" t="s">
        <v>8401</v>
      </c>
      <c r="B1361" s="14">
        <v>19</v>
      </c>
      <c r="C1361" t="s">
        <v>8220</v>
      </c>
      <c r="D1361" s="14" t="e" cm="1" vm="1">
        <f t="array" aca="1" ref="D1361" ca="1">IF(Kickstarter!G1361:G5474 = "failed",Kickstarter!N1361:N5474,"false")</f>
        <v>#VALUE!</v>
      </c>
    </row>
    <row r="1362" spans="1:4" x14ac:dyDescent="0.2">
      <c r="A1362" t="s">
        <v>8401</v>
      </c>
      <c r="B1362" s="14">
        <v>81</v>
      </c>
      <c r="C1362" t="s">
        <v>8220</v>
      </c>
      <c r="D1362" s="14" t="e" cm="1" vm="1">
        <f t="array" aca="1" ref="D1362" ca="1">IF(Kickstarter!G1362:G5475 = "failed",Kickstarter!N1362:N5475,"false")</f>
        <v>#VALUE!</v>
      </c>
    </row>
    <row r="1363" spans="1:4" x14ac:dyDescent="0.2">
      <c r="A1363" t="s">
        <v>8401</v>
      </c>
      <c r="B1363" s="14">
        <v>264</v>
      </c>
      <c r="C1363" t="s">
        <v>8220</v>
      </c>
      <c r="D1363" s="14" t="e" cm="1" vm="1">
        <f t="array" aca="1" ref="D1363" ca="1">IF(Kickstarter!G1363:G5476 = "failed",Kickstarter!N1363:N5476,"false")</f>
        <v>#VALUE!</v>
      </c>
    </row>
    <row r="1364" spans="1:4" x14ac:dyDescent="0.2">
      <c r="A1364" t="s">
        <v>8401</v>
      </c>
      <c r="B1364" s="14">
        <v>25</v>
      </c>
      <c r="C1364" t="s">
        <v>8220</v>
      </c>
      <c r="D1364" s="14" t="e" cm="1" vm="1">
        <f t="array" aca="1" ref="D1364" ca="1">IF(Kickstarter!G1364:G5477 = "failed",Kickstarter!N1364:N5477,"false")</f>
        <v>#VALUE!</v>
      </c>
    </row>
    <row r="1365" spans="1:4" x14ac:dyDescent="0.2">
      <c r="A1365" t="s">
        <v>8401</v>
      </c>
      <c r="B1365" s="14">
        <v>5</v>
      </c>
      <c r="C1365" t="s">
        <v>8220</v>
      </c>
      <c r="D1365" s="14" t="e" cm="1" vm="1">
        <f t="array" aca="1" ref="D1365" ca="1">IF(Kickstarter!G1365:G5478 = "failed",Kickstarter!N1365:N5478,"false")</f>
        <v>#VALUE!</v>
      </c>
    </row>
    <row r="1366" spans="1:4" x14ac:dyDescent="0.2">
      <c r="A1366" t="s">
        <v>8401</v>
      </c>
      <c r="B1366" s="14">
        <v>144</v>
      </c>
      <c r="C1366" t="s">
        <v>8220</v>
      </c>
      <c r="D1366" s="14" t="e" cm="1" vm="1">
        <f t="array" aca="1" ref="D1366" ca="1">IF(Kickstarter!G1366:G5479 = "failed",Kickstarter!N1366:N5479,"false")</f>
        <v>#VALUE!</v>
      </c>
    </row>
    <row r="1367" spans="1:4" x14ac:dyDescent="0.2">
      <c r="A1367" t="s">
        <v>8401</v>
      </c>
      <c r="B1367" s="14">
        <v>92</v>
      </c>
      <c r="C1367" t="s">
        <v>8220</v>
      </c>
      <c r="D1367" s="14" t="e" cm="1" vm="1">
        <f t="array" aca="1" ref="D1367" ca="1">IF(Kickstarter!G1367:G5480 = "failed",Kickstarter!N1367:N5480,"false")</f>
        <v>#VALUE!</v>
      </c>
    </row>
    <row r="1368" spans="1:4" x14ac:dyDescent="0.2">
      <c r="A1368" t="s">
        <v>8401</v>
      </c>
      <c r="B1368" s="14">
        <v>147</v>
      </c>
      <c r="C1368" t="s">
        <v>8220</v>
      </c>
      <c r="D1368" s="14" t="e" cm="1" vm="1">
        <f t="array" aca="1" ref="D1368" ca="1">IF(Kickstarter!G1368:G5481 = "failed",Kickstarter!N1368:N5481,"false")</f>
        <v>#VALUE!</v>
      </c>
    </row>
    <row r="1369" spans="1:4" x14ac:dyDescent="0.2">
      <c r="A1369" t="s">
        <v>8401</v>
      </c>
      <c r="B1369" s="14">
        <v>90</v>
      </c>
      <c r="C1369" t="s">
        <v>8220</v>
      </c>
      <c r="D1369" s="14" t="e" cm="1" vm="1">
        <f t="array" aca="1" ref="D1369" ca="1">IF(Kickstarter!G1369:G5482 = "failed",Kickstarter!N1369:N5482,"false")</f>
        <v>#VALUE!</v>
      </c>
    </row>
    <row r="1370" spans="1:4" x14ac:dyDescent="0.2">
      <c r="A1370" t="s">
        <v>8401</v>
      </c>
      <c r="B1370" s="14">
        <v>87</v>
      </c>
      <c r="C1370" t="s">
        <v>8220</v>
      </c>
      <c r="D1370" s="14" t="e" cm="1" vm="1">
        <f t="array" aca="1" ref="D1370" ca="1">IF(Kickstarter!G1370:G5483 = "failed",Kickstarter!N1370:N5483,"false")</f>
        <v>#VALUE!</v>
      </c>
    </row>
    <row r="1371" spans="1:4" x14ac:dyDescent="0.2">
      <c r="A1371" t="s">
        <v>8401</v>
      </c>
      <c r="B1371" s="14">
        <v>406</v>
      </c>
      <c r="C1371" t="s">
        <v>8220</v>
      </c>
      <c r="D1371" s="14" t="e" cm="1" vm="1">
        <f t="array" aca="1" ref="D1371" ca="1">IF(Kickstarter!G1371:G5484 = "failed",Kickstarter!N1371:N5484,"false")</f>
        <v>#VALUE!</v>
      </c>
    </row>
    <row r="1372" spans="1:4" x14ac:dyDescent="0.2">
      <c r="A1372" t="s">
        <v>8401</v>
      </c>
      <c r="B1372" s="14">
        <v>20</v>
      </c>
      <c r="C1372" t="s">
        <v>8220</v>
      </c>
      <c r="D1372" s="14" t="e" cm="1" vm="1">
        <f t="array" aca="1" ref="D1372" ca="1">IF(Kickstarter!G1372:G5485 = "failed",Kickstarter!N1372:N5485,"false")</f>
        <v>#VALUE!</v>
      </c>
    </row>
    <row r="1373" spans="1:4" x14ac:dyDescent="0.2">
      <c r="A1373" t="s">
        <v>8401</v>
      </c>
      <c r="B1373" s="14">
        <v>70</v>
      </c>
      <c r="C1373" t="s">
        <v>8220</v>
      </c>
      <c r="D1373" s="14" t="e" cm="1" vm="1">
        <f t="array" aca="1" ref="D1373" ca="1">IF(Kickstarter!G1373:G5486 = "failed",Kickstarter!N1373:N5486,"false")</f>
        <v>#VALUE!</v>
      </c>
    </row>
    <row r="1374" spans="1:4" x14ac:dyDescent="0.2">
      <c r="A1374" t="s">
        <v>8401</v>
      </c>
      <c r="B1374" s="14">
        <v>16</v>
      </c>
      <c r="C1374" t="s">
        <v>8220</v>
      </c>
      <c r="D1374" s="14" t="e" cm="1" vm="1">
        <f t="array" aca="1" ref="D1374" ca="1">IF(Kickstarter!G1374:G5487 = "failed",Kickstarter!N1374:N5487,"false")</f>
        <v>#VALUE!</v>
      </c>
    </row>
    <row r="1375" spans="1:4" x14ac:dyDescent="0.2">
      <c r="A1375" t="s">
        <v>8401</v>
      </c>
      <c r="B1375" s="14">
        <v>52</v>
      </c>
      <c r="C1375" t="s">
        <v>8220</v>
      </c>
      <c r="D1375" s="14" t="e" cm="1" vm="1">
        <f t="array" aca="1" ref="D1375" ca="1">IF(Kickstarter!G1375:G5488 = "failed",Kickstarter!N1375:N5488,"false")</f>
        <v>#VALUE!</v>
      </c>
    </row>
    <row r="1376" spans="1:4" x14ac:dyDescent="0.2">
      <c r="A1376" t="s">
        <v>8401</v>
      </c>
      <c r="B1376" s="14">
        <v>66</v>
      </c>
      <c r="C1376" t="s">
        <v>8220</v>
      </c>
      <c r="D1376" s="14" t="e" cm="1" vm="1">
        <f t="array" aca="1" ref="D1376" ca="1">IF(Kickstarter!G1376:G5489 = "failed",Kickstarter!N1376:N5489,"false")</f>
        <v>#VALUE!</v>
      </c>
    </row>
    <row r="1377" spans="1:4" x14ac:dyDescent="0.2">
      <c r="A1377" t="s">
        <v>8401</v>
      </c>
      <c r="B1377" s="14">
        <v>109</v>
      </c>
      <c r="C1377" t="s">
        <v>8220</v>
      </c>
      <c r="D1377" s="14" t="e" cm="1" vm="1">
        <f t="array" aca="1" ref="D1377" ca="1">IF(Kickstarter!G1377:G5490 = "failed",Kickstarter!N1377:N5490,"false")</f>
        <v>#VALUE!</v>
      </c>
    </row>
    <row r="1378" spans="1:4" x14ac:dyDescent="0.2">
      <c r="A1378" t="s">
        <v>8401</v>
      </c>
      <c r="B1378" s="14">
        <v>168</v>
      </c>
      <c r="C1378" t="s">
        <v>8220</v>
      </c>
      <c r="D1378" s="14" t="e" cm="1" vm="1">
        <f t="array" aca="1" ref="D1378" ca="1">IF(Kickstarter!G1378:G5491 = "failed",Kickstarter!N1378:N5491,"false")</f>
        <v>#VALUE!</v>
      </c>
    </row>
    <row r="1379" spans="1:4" x14ac:dyDescent="0.2">
      <c r="A1379" t="s">
        <v>8401</v>
      </c>
      <c r="B1379" s="14">
        <v>31</v>
      </c>
      <c r="C1379" t="s">
        <v>8220</v>
      </c>
      <c r="D1379" s="14" t="e" cm="1" vm="1">
        <f t="array" aca="1" ref="D1379" ca="1">IF(Kickstarter!G1379:G5492 = "failed",Kickstarter!N1379:N5492,"false")</f>
        <v>#VALUE!</v>
      </c>
    </row>
    <row r="1380" spans="1:4" x14ac:dyDescent="0.2">
      <c r="A1380" t="s">
        <v>8401</v>
      </c>
      <c r="B1380" s="14">
        <v>133</v>
      </c>
      <c r="C1380" t="s">
        <v>8220</v>
      </c>
      <c r="D1380" s="14" t="e" cm="1" vm="1">
        <f t="array" aca="1" ref="D1380" ca="1">IF(Kickstarter!G1380:G5493 = "failed",Kickstarter!N1380:N5493,"false")</f>
        <v>#VALUE!</v>
      </c>
    </row>
    <row r="1381" spans="1:4" x14ac:dyDescent="0.2">
      <c r="A1381" t="s">
        <v>8401</v>
      </c>
      <c r="B1381" s="14">
        <v>151</v>
      </c>
      <c r="C1381" t="s">
        <v>8220</v>
      </c>
      <c r="D1381" s="14" t="e" cm="1" vm="1">
        <f t="array" aca="1" ref="D1381" ca="1">IF(Kickstarter!G1381:G5494 = "failed",Kickstarter!N1381:N5494,"false")</f>
        <v>#VALUE!</v>
      </c>
    </row>
    <row r="1382" spans="1:4" x14ac:dyDescent="0.2">
      <c r="A1382" t="s">
        <v>8401</v>
      </c>
      <c r="B1382" s="14">
        <v>5</v>
      </c>
      <c r="C1382" t="s">
        <v>8220</v>
      </c>
      <c r="D1382" s="14" t="e" cm="1" vm="1">
        <f t="array" aca="1" ref="D1382" ca="1">IF(Kickstarter!G1382:G5495 = "failed",Kickstarter!N1382:N5495,"false")</f>
        <v>#VALUE!</v>
      </c>
    </row>
    <row r="1383" spans="1:4" x14ac:dyDescent="0.2">
      <c r="A1383" t="s">
        <v>8401</v>
      </c>
      <c r="B1383" s="14">
        <v>73</v>
      </c>
      <c r="C1383" t="s">
        <v>8220</v>
      </c>
      <c r="D1383" s="14" t="e" cm="1" vm="1">
        <f t="array" aca="1" ref="D1383" ca="1">IF(Kickstarter!G1383:G5496 = "failed",Kickstarter!N1383:N5496,"false")</f>
        <v>#VALUE!</v>
      </c>
    </row>
    <row r="1384" spans="1:4" x14ac:dyDescent="0.2">
      <c r="A1384" t="s">
        <v>8401</v>
      </c>
      <c r="B1384" s="14">
        <v>148</v>
      </c>
      <c r="C1384" t="s">
        <v>8220</v>
      </c>
      <c r="D1384" s="14" t="e" cm="1" vm="1">
        <f t="array" aca="1" ref="D1384" ca="1">IF(Kickstarter!G1384:G5497 = "failed",Kickstarter!N1384:N5497,"false")</f>
        <v>#VALUE!</v>
      </c>
    </row>
    <row r="1385" spans="1:4" x14ac:dyDescent="0.2">
      <c r="A1385" t="s">
        <v>8401</v>
      </c>
      <c r="B1385" s="14">
        <v>93</v>
      </c>
      <c r="C1385" t="s">
        <v>8220</v>
      </c>
      <c r="D1385" s="14" t="e" cm="1" vm="1">
        <f t="array" aca="1" ref="D1385" ca="1">IF(Kickstarter!G1385:G5498 = "failed",Kickstarter!N1385:N5498,"false")</f>
        <v>#VALUE!</v>
      </c>
    </row>
    <row r="1386" spans="1:4" x14ac:dyDescent="0.2">
      <c r="A1386" t="s">
        <v>8401</v>
      </c>
      <c r="B1386" s="14">
        <v>63</v>
      </c>
      <c r="C1386" t="s">
        <v>8220</v>
      </c>
      <c r="D1386" s="14" t="e" cm="1" vm="1">
        <f t="array" aca="1" ref="D1386" ca="1">IF(Kickstarter!G1386:G5499 = "failed",Kickstarter!N1386:N5499,"false")</f>
        <v>#VALUE!</v>
      </c>
    </row>
    <row r="1387" spans="1:4" x14ac:dyDescent="0.2">
      <c r="A1387" t="s">
        <v>8401</v>
      </c>
      <c r="B1387" s="14">
        <v>134</v>
      </c>
      <c r="C1387" t="s">
        <v>8220</v>
      </c>
      <c r="D1387" s="14" t="e" cm="1" vm="1">
        <f t="array" aca="1" ref="D1387" ca="1">IF(Kickstarter!G1387:G5500 = "failed",Kickstarter!N1387:N5500,"false")</f>
        <v>#VALUE!</v>
      </c>
    </row>
    <row r="1388" spans="1:4" x14ac:dyDescent="0.2">
      <c r="A1388" t="s">
        <v>8401</v>
      </c>
      <c r="B1388" s="14">
        <v>14</v>
      </c>
      <c r="C1388" t="s">
        <v>8220</v>
      </c>
      <c r="D1388" s="14" t="e" cm="1" vm="1">
        <f t="array" aca="1" ref="D1388" ca="1">IF(Kickstarter!G1388:G5501 = "failed",Kickstarter!N1388:N5501,"false")</f>
        <v>#VALUE!</v>
      </c>
    </row>
    <row r="1389" spans="1:4" x14ac:dyDescent="0.2">
      <c r="A1389" t="s">
        <v>8401</v>
      </c>
      <c r="B1389" s="14">
        <v>78</v>
      </c>
      <c r="C1389" t="s">
        <v>8220</v>
      </c>
      <c r="D1389" s="14" t="e" cm="1" vm="1">
        <f t="array" aca="1" ref="D1389" ca="1">IF(Kickstarter!G1389:G5502 = "failed",Kickstarter!N1389:N5502,"false")</f>
        <v>#VALUE!</v>
      </c>
    </row>
    <row r="1390" spans="1:4" x14ac:dyDescent="0.2">
      <c r="A1390" t="s">
        <v>8401</v>
      </c>
      <c r="B1390" s="14">
        <v>112</v>
      </c>
      <c r="C1390" t="s">
        <v>8220</v>
      </c>
      <c r="D1390" s="14" t="e" cm="1" vm="1">
        <f t="array" aca="1" ref="D1390" ca="1">IF(Kickstarter!G1390:G5503 = "failed",Kickstarter!N1390:N5503,"false")</f>
        <v>#VALUE!</v>
      </c>
    </row>
    <row r="1391" spans="1:4" x14ac:dyDescent="0.2">
      <c r="A1391" t="s">
        <v>8401</v>
      </c>
      <c r="B1391" s="14">
        <v>34</v>
      </c>
      <c r="C1391" t="s">
        <v>8220</v>
      </c>
      <c r="D1391" s="14" t="e" cm="1" vm="1">
        <f t="array" aca="1" ref="D1391" ca="1">IF(Kickstarter!G1391:G5504 = "failed",Kickstarter!N1391:N5504,"false")</f>
        <v>#VALUE!</v>
      </c>
    </row>
    <row r="1392" spans="1:4" x14ac:dyDescent="0.2">
      <c r="A1392" t="s">
        <v>8401</v>
      </c>
      <c r="B1392" s="14">
        <v>19</v>
      </c>
      <c r="C1392" t="s">
        <v>8220</v>
      </c>
      <c r="D1392" s="14" t="e" cm="1" vm="1">
        <f t="array" aca="1" ref="D1392" ca="1">IF(Kickstarter!G1392:G5505 = "failed",Kickstarter!N1392:N5505,"false")</f>
        <v>#VALUE!</v>
      </c>
    </row>
    <row r="1393" spans="1:4" x14ac:dyDescent="0.2">
      <c r="A1393" t="s">
        <v>8401</v>
      </c>
      <c r="B1393" s="14">
        <v>13</v>
      </c>
      <c r="C1393" t="s">
        <v>8220</v>
      </c>
      <c r="D1393" s="14" t="e" cm="1" vm="1">
        <f t="array" aca="1" ref="D1393" ca="1">IF(Kickstarter!G1393:G5506 = "failed",Kickstarter!N1393:N5506,"false")</f>
        <v>#VALUE!</v>
      </c>
    </row>
    <row r="1394" spans="1:4" x14ac:dyDescent="0.2">
      <c r="A1394" t="s">
        <v>8401</v>
      </c>
      <c r="B1394" s="14">
        <v>104</v>
      </c>
      <c r="C1394" t="s">
        <v>8220</v>
      </c>
      <c r="D1394" s="14" t="e" cm="1" vm="1">
        <f t="array" aca="1" ref="D1394" ca="1">IF(Kickstarter!G1394:G5507 = "failed",Kickstarter!N1394:N5507,"false")</f>
        <v>#VALUE!</v>
      </c>
    </row>
    <row r="1395" spans="1:4" x14ac:dyDescent="0.2">
      <c r="A1395" t="s">
        <v>8401</v>
      </c>
      <c r="B1395" s="14">
        <v>52</v>
      </c>
      <c r="C1395" t="s">
        <v>8220</v>
      </c>
      <c r="D1395" s="14" t="e" cm="1" vm="1">
        <f t="array" aca="1" ref="D1395" ca="1">IF(Kickstarter!G1395:G5508 = "failed",Kickstarter!N1395:N5508,"false")</f>
        <v>#VALUE!</v>
      </c>
    </row>
    <row r="1396" spans="1:4" x14ac:dyDescent="0.2">
      <c r="A1396" t="s">
        <v>8401</v>
      </c>
      <c r="B1396" s="14">
        <v>17</v>
      </c>
      <c r="C1396" t="s">
        <v>8220</v>
      </c>
      <c r="D1396" s="14" t="e" cm="1" vm="1">
        <f t="array" aca="1" ref="D1396" ca="1">IF(Kickstarter!G1396:G5509 = "failed",Kickstarter!N1396:N5509,"false")</f>
        <v>#VALUE!</v>
      </c>
    </row>
    <row r="1397" spans="1:4" x14ac:dyDescent="0.2">
      <c r="A1397" t="s">
        <v>8401</v>
      </c>
      <c r="B1397" s="14">
        <v>82</v>
      </c>
      <c r="C1397" t="s">
        <v>8220</v>
      </c>
      <c r="D1397" s="14" t="e" cm="1" vm="1">
        <f t="array" aca="1" ref="D1397" ca="1">IF(Kickstarter!G1397:G5510 = "failed",Kickstarter!N1397:N5510,"false")</f>
        <v>#VALUE!</v>
      </c>
    </row>
    <row r="1398" spans="1:4" x14ac:dyDescent="0.2">
      <c r="A1398" t="s">
        <v>8401</v>
      </c>
      <c r="B1398" s="14">
        <v>73</v>
      </c>
      <c r="C1398" t="s">
        <v>8220</v>
      </c>
      <c r="D1398" s="14" t="e" cm="1" vm="1">
        <f t="array" aca="1" ref="D1398" ca="1">IF(Kickstarter!G1398:G5511 = "failed",Kickstarter!N1398:N5511,"false")</f>
        <v>#VALUE!</v>
      </c>
    </row>
    <row r="1399" spans="1:4" x14ac:dyDescent="0.2">
      <c r="A1399" t="s">
        <v>8401</v>
      </c>
      <c r="B1399" s="14">
        <v>158</v>
      </c>
      <c r="C1399" t="s">
        <v>8220</v>
      </c>
      <c r="D1399" s="14" t="e" cm="1" vm="1">
        <f t="array" aca="1" ref="D1399" ca="1">IF(Kickstarter!G1399:G5512 = "failed",Kickstarter!N1399:N5512,"false")</f>
        <v>#VALUE!</v>
      </c>
    </row>
    <row r="1400" spans="1:4" x14ac:dyDescent="0.2">
      <c r="A1400" t="s">
        <v>8401</v>
      </c>
      <c r="B1400" s="14">
        <v>65</v>
      </c>
      <c r="C1400" t="s">
        <v>8220</v>
      </c>
      <c r="D1400" s="14" t="e" cm="1" vm="1">
        <f t="array" aca="1" ref="D1400" ca="1">IF(Kickstarter!G1400:G5513 = "failed",Kickstarter!N1400:N5513,"false")</f>
        <v>#VALUE!</v>
      </c>
    </row>
    <row r="1401" spans="1:4" x14ac:dyDescent="0.2">
      <c r="A1401" t="s">
        <v>8401</v>
      </c>
      <c r="B1401" s="14">
        <v>184</v>
      </c>
      <c r="C1401" t="s">
        <v>8220</v>
      </c>
      <c r="D1401" s="14" t="e" cm="1" vm="1">
        <f t="array" aca="1" ref="D1401" ca="1">IF(Kickstarter!G1401:G5514 = "failed",Kickstarter!N1401:N5514,"false")</f>
        <v>#VALUE!</v>
      </c>
    </row>
    <row r="1402" spans="1:4" x14ac:dyDescent="0.2">
      <c r="A1402" t="s">
        <v>8401</v>
      </c>
      <c r="B1402" s="14">
        <v>34</v>
      </c>
      <c r="C1402" t="s">
        <v>8220</v>
      </c>
      <c r="D1402" s="14" t="e" cm="1" vm="1">
        <f t="array" aca="1" ref="D1402" ca="1">IF(Kickstarter!G1402:G5515 = "failed",Kickstarter!N1402:N5515,"false")</f>
        <v>#VALUE!</v>
      </c>
    </row>
    <row r="1403" spans="1:4" x14ac:dyDescent="0.2">
      <c r="A1403" t="s">
        <v>8401</v>
      </c>
      <c r="B1403" s="14">
        <v>240</v>
      </c>
      <c r="C1403" t="s">
        <v>8220</v>
      </c>
      <c r="D1403" s="14" t="e" cm="1" vm="1">
        <f t="array" aca="1" ref="D1403" ca="1">IF(Kickstarter!G1403:G5516 = "failed",Kickstarter!N1403:N5516,"false")</f>
        <v>#VALUE!</v>
      </c>
    </row>
    <row r="1404" spans="1:4" x14ac:dyDescent="0.2">
      <c r="A1404" t="s">
        <v>8401</v>
      </c>
      <c r="B1404" s="14">
        <v>113</v>
      </c>
      <c r="C1404" t="s">
        <v>8220</v>
      </c>
      <c r="D1404" s="14" t="e" cm="1" vm="1">
        <f t="array" aca="1" ref="D1404" ca="1">IF(Kickstarter!G1404:G5517 = "failed",Kickstarter!N1404:N5517,"false")</f>
        <v>#VALUE!</v>
      </c>
    </row>
    <row r="1405" spans="1:4" x14ac:dyDescent="0.2">
      <c r="A1405" t="s">
        <v>8401</v>
      </c>
      <c r="B1405" s="14">
        <v>66</v>
      </c>
      <c r="C1405" t="s">
        <v>8220</v>
      </c>
      <c r="D1405" s="14" t="e" cm="1" vm="1">
        <f t="array" aca="1" ref="D1405" ca="1">IF(Kickstarter!G1405:G5518 = "failed",Kickstarter!N1405:N5518,"false")</f>
        <v>#VALUE!</v>
      </c>
    </row>
    <row r="1406" spans="1:4" hidden="1" x14ac:dyDescent="0.2">
      <c r="A1406" t="s">
        <v>8401</v>
      </c>
      <c r="B1406" s="14" t="str">
        <v>false</v>
      </c>
      <c r="C1406" t="s">
        <v>8220</v>
      </c>
    </row>
    <row r="1407" spans="1:4" hidden="1" x14ac:dyDescent="0.2">
      <c r="A1407" t="s">
        <v>8401</v>
      </c>
      <c r="B1407" s="14" t="str">
        <v>false</v>
      </c>
      <c r="C1407" t="s">
        <v>8220</v>
      </c>
    </row>
    <row r="1408" spans="1:4" hidden="1" x14ac:dyDescent="0.2">
      <c r="A1408" t="s">
        <v>8401</v>
      </c>
      <c r="B1408" s="14" t="str">
        <v>false</v>
      </c>
      <c r="C1408" t="s">
        <v>8220</v>
      </c>
    </row>
    <row r="1409" spans="1:3" hidden="1" x14ac:dyDescent="0.2">
      <c r="A1409" t="s">
        <v>8401</v>
      </c>
      <c r="B1409" s="14" t="str">
        <v>false</v>
      </c>
      <c r="C1409" t="s">
        <v>8220</v>
      </c>
    </row>
    <row r="1410" spans="1:3" hidden="1" x14ac:dyDescent="0.2">
      <c r="A1410" t="s">
        <v>8401</v>
      </c>
      <c r="B1410" s="14" t="str">
        <v>false</v>
      </c>
      <c r="C1410" t="s">
        <v>8220</v>
      </c>
    </row>
    <row r="1411" spans="1:3" hidden="1" x14ac:dyDescent="0.2">
      <c r="A1411" t="s">
        <v>8401</v>
      </c>
      <c r="B1411" s="14" t="str">
        <v>false</v>
      </c>
      <c r="C1411" t="s">
        <v>8220</v>
      </c>
    </row>
    <row r="1412" spans="1:3" hidden="1" x14ac:dyDescent="0.2">
      <c r="A1412" t="s">
        <v>8401</v>
      </c>
      <c r="B1412" s="14" t="str">
        <v>false</v>
      </c>
      <c r="C1412" t="s">
        <v>8220</v>
      </c>
    </row>
    <row r="1413" spans="1:3" hidden="1" x14ac:dyDescent="0.2">
      <c r="A1413" t="s">
        <v>8401</v>
      </c>
      <c r="B1413" s="14" t="str">
        <v>false</v>
      </c>
      <c r="C1413" t="s">
        <v>8220</v>
      </c>
    </row>
    <row r="1414" spans="1:3" hidden="1" x14ac:dyDescent="0.2">
      <c r="A1414" t="s">
        <v>8401</v>
      </c>
      <c r="B1414" s="14" t="str">
        <v>false</v>
      </c>
      <c r="C1414" t="s">
        <v>8220</v>
      </c>
    </row>
    <row r="1415" spans="1:3" hidden="1" x14ac:dyDescent="0.2">
      <c r="A1415" t="s">
        <v>8401</v>
      </c>
      <c r="B1415" s="14" t="str">
        <v>false</v>
      </c>
      <c r="C1415" t="s">
        <v>8220</v>
      </c>
    </row>
    <row r="1416" spans="1:3" hidden="1" x14ac:dyDescent="0.2">
      <c r="A1416" t="s">
        <v>8401</v>
      </c>
      <c r="B1416" s="14" t="str">
        <v>false</v>
      </c>
      <c r="C1416" t="s">
        <v>8220</v>
      </c>
    </row>
    <row r="1417" spans="1:3" hidden="1" x14ac:dyDescent="0.2">
      <c r="A1417" t="s">
        <v>8401</v>
      </c>
      <c r="B1417" s="14" t="str">
        <v>false</v>
      </c>
      <c r="C1417" t="s">
        <v>8220</v>
      </c>
    </row>
    <row r="1418" spans="1:3" hidden="1" x14ac:dyDescent="0.2">
      <c r="A1418" t="s">
        <v>8401</v>
      </c>
      <c r="B1418" s="14" t="str">
        <v>false</v>
      </c>
      <c r="C1418" t="s">
        <v>8220</v>
      </c>
    </row>
    <row r="1419" spans="1:3" hidden="1" x14ac:dyDescent="0.2">
      <c r="A1419" t="s">
        <v>8401</v>
      </c>
      <c r="B1419" s="14" t="str">
        <v>false</v>
      </c>
      <c r="C1419" t="s">
        <v>8220</v>
      </c>
    </row>
    <row r="1420" spans="1:3" hidden="1" x14ac:dyDescent="0.2">
      <c r="A1420" t="s">
        <v>8401</v>
      </c>
      <c r="B1420" s="14" t="str">
        <v>false</v>
      </c>
      <c r="C1420" t="s">
        <v>8220</v>
      </c>
    </row>
    <row r="1421" spans="1:3" hidden="1" x14ac:dyDescent="0.2">
      <c r="A1421" t="s">
        <v>8401</v>
      </c>
      <c r="B1421" s="14" t="str">
        <v>false</v>
      </c>
      <c r="C1421" t="s">
        <v>8220</v>
      </c>
    </row>
    <row r="1422" spans="1:3" hidden="1" x14ac:dyDescent="0.2">
      <c r="A1422" t="s">
        <v>8401</v>
      </c>
      <c r="B1422" s="14" t="str">
        <v>false</v>
      </c>
      <c r="C1422" t="s">
        <v>8220</v>
      </c>
    </row>
    <row r="1423" spans="1:3" hidden="1" x14ac:dyDescent="0.2">
      <c r="A1423" t="s">
        <v>8401</v>
      </c>
      <c r="B1423" s="14" t="str">
        <v>false</v>
      </c>
      <c r="C1423" t="s">
        <v>8220</v>
      </c>
    </row>
    <row r="1424" spans="1:3" hidden="1" x14ac:dyDescent="0.2">
      <c r="A1424" t="s">
        <v>8401</v>
      </c>
      <c r="B1424" s="14" t="str">
        <v>false</v>
      </c>
      <c r="C1424" t="s">
        <v>8220</v>
      </c>
    </row>
    <row r="1425" spans="1:3" hidden="1" x14ac:dyDescent="0.2">
      <c r="A1425" t="s">
        <v>8401</v>
      </c>
      <c r="B1425" s="14" t="str">
        <v>false</v>
      </c>
      <c r="C1425" t="s">
        <v>8220</v>
      </c>
    </row>
    <row r="1426" spans="1:3" hidden="1" x14ac:dyDescent="0.2">
      <c r="A1426" t="s">
        <v>8401</v>
      </c>
      <c r="B1426" s="14" t="str">
        <v>false</v>
      </c>
      <c r="C1426" t="s">
        <v>8220</v>
      </c>
    </row>
    <row r="1427" spans="1:3" hidden="1" x14ac:dyDescent="0.2">
      <c r="A1427" t="s">
        <v>8401</v>
      </c>
      <c r="B1427" s="14" t="str">
        <v>false</v>
      </c>
      <c r="C1427" t="s">
        <v>8220</v>
      </c>
    </row>
    <row r="1428" spans="1:3" hidden="1" x14ac:dyDescent="0.2">
      <c r="A1428" t="s">
        <v>8401</v>
      </c>
      <c r="B1428" s="14" t="str">
        <v>false</v>
      </c>
      <c r="C1428" t="s">
        <v>8220</v>
      </c>
    </row>
    <row r="1429" spans="1:3" hidden="1" x14ac:dyDescent="0.2">
      <c r="A1429" t="s">
        <v>8401</v>
      </c>
      <c r="B1429" s="14" t="str">
        <v>false</v>
      </c>
      <c r="C1429" t="s">
        <v>8220</v>
      </c>
    </row>
    <row r="1430" spans="1:3" hidden="1" x14ac:dyDescent="0.2">
      <c r="A1430" t="s">
        <v>8401</v>
      </c>
      <c r="B1430" s="14" t="str">
        <v>false</v>
      </c>
      <c r="C1430" t="s">
        <v>8220</v>
      </c>
    </row>
    <row r="1431" spans="1:3" hidden="1" x14ac:dyDescent="0.2">
      <c r="A1431" t="s">
        <v>8401</v>
      </c>
      <c r="B1431" s="14" t="str">
        <v>false</v>
      </c>
      <c r="C1431" t="s">
        <v>8220</v>
      </c>
    </row>
    <row r="1432" spans="1:3" hidden="1" x14ac:dyDescent="0.2">
      <c r="A1432" t="s">
        <v>8401</v>
      </c>
      <c r="B1432" s="14" t="str">
        <v>false</v>
      </c>
      <c r="C1432" t="s">
        <v>8220</v>
      </c>
    </row>
    <row r="1433" spans="1:3" hidden="1" x14ac:dyDescent="0.2">
      <c r="A1433" t="s">
        <v>8401</v>
      </c>
      <c r="B1433" s="14" t="str">
        <v>false</v>
      </c>
      <c r="C1433" t="s">
        <v>8220</v>
      </c>
    </row>
    <row r="1434" spans="1:3" hidden="1" x14ac:dyDescent="0.2">
      <c r="A1434" t="s">
        <v>8401</v>
      </c>
      <c r="B1434" s="14" t="str">
        <v>false</v>
      </c>
      <c r="C1434" t="s">
        <v>8220</v>
      </c>
    </row>
    <row r="1435" spans="1:3" hidden="1" x14ac:dyDescent="0.2">
      <c r="A1435" t="s">
        <v>8401</v>
      </c>
      <c r="B1435" s="14" t="str">
        <v>false</v>
      </c>
      <c r="C1435" t="s">
        <v>8220</v>
      </c>
    </row>
    <row r="1436" spans="1:3" hidden="1" x14ac:dyDescent="0.2">
      <c r="A1436" t="s">
        <v>8401</v>
      </c>
      <c r="B1436" s="14" t="str">
        <v>false</v>
      </c>
      <c r="C1436" t="s">
        <v>8220</v>
      </c>
    </row>
    <row r="1437" spans="1:3" hidden="1" x14ac:dyDescent="0.2">
      <c r="A1437" t="s">
        <v>8401</v>
      </c>
      <c r="B1437" s="14" t="str">
        <v>false</v>
      </c>
      <c r="C1437" t="s">
        <v>8220</v>
      </c>
    </row>
    <row r="1438" spans="1:3" hidden="1" x14ac:dyDescent="0.2">
      <c r="A1438" t="s">
        <v>8401</v>
      </c>
      <c r="B1438" s="14" t="str">
        <v>false</v>
      </c>
      <c r="C1438" t="s">
        <v>8220</v>
      </c>
    </row>
    <row r="1439" spans="1:3" hidden="1" x14ac:dyDescent="0.2">
      <c r="A1439" t="s">
        <v>8401</v>
      </c>
      <c r="B1439" s="14" t="str">
        <v>false</v>
      </c>
      <c r="C1439" t="s">
        <v>8220</v>
      </c>
    </row>
    <row r="1440" spans="1:3" hidden="1" x14ac:dyDescent="0.2">
      <c r="A1440" t="s">
        <v>8401</v>
      </c>
      <c r="B1440" s="14" t="str">
        <v>false</v>
      </c>
      <c r="C1440" t="s">
        <v>8220</v>
      </c>
    </row>
    <row r="1441" spans="1:3" hidden="1" x14ac:dyDescent="0.2">
      <c r="A1441" t="s">
        <v>8401</v>
      </c>
      <c r="B1441" s="14" t="str">
        <v>false</v>
      </c>
      <c r="C1441" t="s">
        <v>8220</v>
      </c>
    </row>
    <row r="1442" spans="1:3" hidden="1" x14ac:dyDescent="0.2">
      <c r="A1442" t="s">
        <v>8401</v>
      </c>
      <c r="B1442" s="14" t="str">
        <v>false</v>
      </c>
      <c r="C1442" t="s">
        <v>8220</v>
      </c>
    </row>
    <row r="1443" spans="1:3" hidden="1" x14ac:dyDescent="0.2">
      <c r="A1443" t="s">
        <v>8401</v>
      </c>
      <c r="B1443" s="14" t="str">
        <v>false</v>
      </c>
      <c r="C1443" t="s">
        <v>8220</v>
      </c>
    </row>
    <row r="1444" spans="1:3" hidden="1" x14ac:dyDescent="0.2">
      <c r="A1444" t="s">
        <v>8401</v>
      </c>
      <c r="B1444" s="14" t="str">
        <v>false</v>
      </c>
      <c r="C1444" t="s">
        <v>8220</v>
      </c>
    </row>
    <row r="1445" spans="1:3" hidden="1" x14ac:dyDescent="0.2">
      <c r="A1445" t="s">
        <v>8401</v>
      </c>
      <c r="B1445" s="14" t="str">
        <v>false</v>
      </c>
      <c r="C1445" t="s">
        <v>8220</v>
      </c>
    </row>
    <row r="1446" spans="1:3" hidden="1" x14ac:dyDescent="0.2">
      <c r="A1446" t="s">
        <v>8401</v>
      </c>
      <c r="B1446" s="14" t="str">
        <v>false</v>
      </c>
      <c r="C1446" t="s">
        <v>8220</v>
      </c>
    </row>
    <row r="1447" spans="1:3" hidden="1" x14ac:dyDescent="0.2">
      <c r="A1447" t="s">
        <v>8401</v>
      </c>
      <c r="B1447" s="14" t="str">
        <v>false</v>
      </c>
      <c r="C1447" t="s">
        <v>8220</v>
      </c>
    </row>
    <row r="1448" spans="1:3" hidden="1" x14ac:dyDescent="0.2">
      <c r="A1448" t="s">
        <v>8401</v>
      </c>
      <c r="B1448" s="14" t="str">
        <v>false</v>
      </c>
      <c r="C1448" t="s">
        <v>8220</v>
      </c>
    </row>
    <row r="1449" spans="1:3" hidden="1" x14ac:dyDescent="0.2">
      <c r="A1449" t="s">
        <v>8401</v>
      </c>
      <c r="B1449" s="14" t="str">
        <v>false</v>
      </c>
      <c r="C1449" t="s">
        <v>8220</v>
      </c>
    </row>
    <row r="1450" spans="1:3" hidden="1" x14ac:dyDescent="0.2">
      <c r="A1450" t="s">
        <v>8401</v>
      </c>
      <c r="B1450" s="14" t="str">
        <v>false</v>
      </c>
      <c r="C1450" t="s">
        <v>8220</v>
      </c>
    </row>
    <row r="1451" spans="1:3" hidden="1" x14ac:dyDescent="0.2">
      <c r="A1451" t="s">
        <v>8401</v>
      </c>
      <c r="B1451" s="14" t="str">
        <v>false</v>
      </c>
      <c r="C1451" t="s">
        <v>8220</v>
      </c>
    </row>
    <row r="1452" spans="1:3" hidden="1" x14ac:dyDescent="0.2">
      <c r="A1452" t="s">
        <v>8401</v>
      </c>
      <c r="B1452" s="14" t="str">
        <v>false</v>
      </c>
      <c r="C1452" t="s">
        <v>8220</v>
      </c>
    </row>
    <row r="1453" spans="1:3" hidden="1" x14ac:dyDescent="0.2">
      <c r="A1453" t="s">
        <v>8401</v>
      </c>
      <c r="B1453" s="14" t="str">
        <v>false</v>
      </c>
      <c r="C1453" t="s">
        <v>8220</v>
      </c>
    </row>
    <row r="1454" spans="1:3" hidden="1" x14ac:dyDescent="0.2">
      <c r="A1454" t="s">
        <v>8401</v>
      </c>
      <c r="B1454" s="14" t="str">
        <v>false</v>
      </c>
      <c r="C1454" t="s">
        <v>8220</v>
      </c>
    </row>
    <row r="1455" spans="1:3" hidden="1" x14ac:dyDescent="0.2">
      <c r="A1455" t="s">
        <v>8401</v>
      </c>
      <c r="B1455" s="14" t="str">
        <v>false</v>
      </c>
      <c r="C1455" t="s">
        <v>8220</v>
      </c>
    </row>
    <row r="1456" spans="1:3" hidden="1" x14ac:dyDescent="0.2">
      <c r="A1456" t="s">
        <v>8401</v>
      </c>
      <c r="B1456" s="14" t="str">
        <v>false</v>
      </c>
      <c r="C1456" t="s">
        <v>8220</v>
      </c>
    </row>
    <row r="1457" spans="1:4" hidden="1" x14ac:dyDescent="0.2">
      <c r="A1457" t="s">
        <v>8401</v>
      </c>
      <c r="B1457" s="14" t="str">
        <v>false</v>
      </c>
      <c r="C1457" t="s">
        <v>8220</v>
      </c>
    </row>
    <row r="1458" spans="1:4" hidden="1" x14ac:dyDescent="0.2">
      <c r="A1458" t="s">
        <v>8401</v>
      </c>
      <c r="B1458" s="14" t="str">
        <v>false</v>
      </c>
      <c r="C1458" t="s">
        <v>8220</v>
      </c>
    </row>
    <row r="1459" spans="1:4" hidden="1" x14ac:dyDescent="0.2">
      <c r="A1459" t="s">
        <v>8401</v>
      </c>
      <c r="B1459" s="14" t="str">
        <v>false</v>
      </c>
      <c r="C1459" t="s">
        <v>8220</v>
      </c>
    </row>
    <row r="1460" spans="1:4" hidden="1" x14ac:dyDescent="0.2">
      <c r="A1460" t="s">
        <v>8401</v>
      </c>
      <c r="B1460" s="14" t="str">
        <v>false</v>
      </c>
      <c r="C1460" t="s">
        <v>8220</v>
      </c>
    </row>
    <row r="1461" spans="1:4" hidden="1" x14ac:dyDescent="0.2">
      <c r="A1461" t="s">
        <v>8401</v>
      </c>
      <c r="B1461" s="14" t="str">
        <v>false</v>
      </c>
      <c r="C1461" t="s">
        <v>8220</v>
      </c>
    </row>
    <row r="1462" spans="1:4" hidden="1" x14ac:dyDescent="0.2">
      <c r="A1462" t="s">
        <v>8401</v>
      </c>
      <c r="B1462" s="14" t="str">
        <v>false</v>
      </c>
      <c r="C1462" t="s">
        <v>8220</v>
      </c>
    </row>
    <row r="1463" spans="1:4" x14ac:dyDescent="0.2">
      <c r="A1463" t="s">
        <v>8401</v>
      </c>
      <c r="B1463" s="14">
        <v>340</v>
      </c>
      <c r="C1463" t="s">
        <v>8220</v>
      </c>
      <c r="D1463" s="14" t="e" cm="1" vm="1">
        <f t="array" aca="1" ref="D1463" ca="1">IF(Kickstarter!G1463:G5576 = "failed",Kickstarter!N1463:N5576,"false")</f>
        <v>#VALUE!</v>
      </c>
    </row>
    <row r="1464" spans="1:4" x14ac:dyDescent="0.2">
      <c r="A1464" t="s">
        <v>8401</v>
      </c>
      <c r="B1464" s="14">
        <v>150</v>
      </c>
      <c r="C1464" t="s">
        <v>8220</v>
      </c>
      <c r="D1464" s="14" t="e" cm="1" vm="1">
        <f t="array" aca="1" ref="D1464" ca="1">IF(Kickstarter!G1464:G5577 = "failed",Kickstarter!N1464:N5577,"false")</f>
        <v>#VALUE!</v>
      </c>
    </row>
    <row r="1465" spans="1:4" x14ac:dyDescent="0.2">
      <c r="A1465" t="s">
        <v>8401</v>
      </c>
      <c r="B1465" s="14">
        <v>25</v>
      </c>
      <c r="C1465" t="s">
        <v>8220</v>
      </c>
      <c r="D1465" s="14" t="e" cm="1" vm="1">
        <f t="array" aca="1" ref="D1465" ca="1">IF(Kickstarter!G1465:G5578 = "failed",Kickstarter!N1465:N5578,"false")</f>
        <v>#VALUE!</v>
      </c>
    </row>
    <row r="1466" spans="1:4" x14ac:dyDescent="0.2">
      <c r="A1466" t="s">
        <v>8401</v>
      </c>
      <c r="B1466" s="14">
        <v>234</v>
      </c>
      <c r="C1466" t="s">
        <v>8220</v>
      </c>
      <c r="D1466" s="14" t="e" cm="1" vm="1">
        <f t="array" aca="1" ref="D1466" ca="1">IF(Kickstarter!G1466:G5579 = "failed",Kickstarter!N1466:N5579,"false")</f>
        <v>#VALUE!</v>
      </c>
    </row>
    <row r="1467" spans="1:4" x14ac:dyDescent="0.2">
      <c r="A1467" t="s">
        <v>8401</v>
      </c>
      <c r="B1467" s="14">
        <v>2602</v>
      </c>
      <c r="C1467" t="s">
        <v>8220</v>
      </c>
      <c r="D1467" s="14" t="e" cm="1" vm="1">
        <f t="array" aca="1" ref="D1467" ca="1">IF(Kickstarter!G1467:G5580 = "failed",Kickstarter!N1467:N5580,"false")</f>
        <v>#VALUE!</v>
      </c>
    </row>
    <row r="1468" spans="1:4" x14ac:dyDescent="0.2">
      <c r="A1468" t="s">
        <v>8401</v>
      </c>
      <c r="B1468" s="14">
        <v>248</v>
      </c>
      <c r="C1468" t="s">
        <v>8220</v>
      </c>
      <c r="D1468" s="14" t="e" cm="1" vm="1">
        <f t="array" aca="1" ref="D1468" ca="1">IF(Kickstarter!G1468:G5581 = "failed",Kickstarter!N1468:N5581,"false")</f>
        <v>#VALUE!</v>
      </c>
    </row>
    <row r="1469" spans="1:4" x14ac:dyDescent="0.2">
      <c r="A1469" t="s">
        <v>8401</v>
      </c>
      <c r="B1469" s="14">
        <v>600</v>
      </c>
      <c r="C1469" t="s">
        <v>8220</v>
      </c>
      <c r="D1469" s="14" t="e" cm="1" vm="1">
        <f t="array" aca="1" ref="D1469" ca="1">IF(Kickstarter!G1469:G5582 = "failed",Kickstarter!N1469:N5582,"false")</f>
        <v>#VALUE!</v>
      </c>
    </row>
    <row r="1470" spans="1:4" x14ac:dyDescent="0.2">
      <c r="A1470" t="s">
        <v>8401</v>
      </c>
      <c r="B1470" s="14">
        <v>293</v>
      </c>
      <c r="C1470" t="s">
        <v>8220</v>
      </c>
      <c r="D1470" s="14" t="e" cm="1" vm="1">
        <f t="array" aca="1" ref="D1470" ca="1">IF(Kickstarter!G1470:G5583 = "failed",Kickstarter!N1470:N5583,"false")</f>
        <v>#VALUE!</v>
      </c>
    </row>
    <row r="1471" spans="1:4" x14ac:dyDescent="0.2">
      <c r="A1471" t="s">
        <v>8401</v>
      </c>
      <c r="B1471" s="14">
        <v>321</v>
      </c>
      <c r="C1471" t="s">
        <v>8220</v>
      </c>
      <c r="D1471" s="14" t="e" cm="1" vm="1">
        <f t="array" aca="1" ref="D1471" ca="1">IF(Kickstarter!G1471:G5584 = "failed",Kickstarter!N1471:N5584,"false")</f>
        <v>#VALUE!</v>
      </c>
    </row>
    <row r="1472" spans="1:4" x14ac:dyDescent="0.2">
      <c r="A1472" t="s">
        <v>8401</v>
      </c>
      <c r="B1472" s="14">
        <v>81</v>
      </c>
      <c r="C1472" t="s">
        <v>8220</v>
      </c>
      <c r="D1472" s="14" t="e" cm="1" vm="1">
        <f t="array" aca="1" ref="D1472" ca="1">IF(Kickstarter!G1472:G5585 = "failed",Kickstarter!N1472:N5585,"false")</f>
        <v>#VALUE!</v>
      </c>
    </row>
    <row r="1473" spans="1:4" x14ac:dyDescent="0.2">
      <c r="A1473" t="s">
        <v>8401</v>
      </c>
      <c r="B1473" s="14">
        <v>343</v>
      </c>
      <c r="C1473" t="s">
        <v>8220</v>
      </c>
      <c r="D1473" s="14" t="e" cm="1" vm="1">
        <f t="array" aca="1" ref="D1473" ca="1">IF(Kickstarter!G1473:G5586 = "failed",Kickstarter!N1473:N5586,"false")</f>
        <v>#VALUE!</v>
      </c>
    </row>
    <row r="1474" spans="1:4" x14ac:dyDescent="0.2">
      <c r="A1474" t="s">
        <v>8401</v>
      </c>
      <c r="B1474" s="14">
        <v>336</v>
      </c>
      <c r="C1474" t="s">
        <v>8220</v>
      </c>
      <c r="D1474" s="14" t="e" cm="1" vm="1">
        <f t="array" aca="1" ref="D1474" ca="1">IF(Kickstarter!G1474:G5587 = "failed",Kickstarter!N1474:N5587,"false")</f>
        <v>#VALUE!</v>
      </c>
    </row>
    <row r="1475" spans="1:4" x14ac:dyDescent="0.2">
      <c r="A1475" t="s">
        <v>8401</v>
      </c>
      <c r="B1475" s="14">
        <v>47</v>
      </c>
      <c r="C1475" t="s">
        <v>8220</v>
      </c>
      <c r="D1475" s="14" t="e" cm="1" vm="1">
        <f t="array" aca="1" ref="D1475" ca="1">IF(Kickstarter!G1475:G5588 = "failed",Kickstarter!N1475:N5588,"false")</f>
        <v>#VALUE!</v>
      </c>
    </row>
    <row r="1476" spans="1:4" x14ac:dyDescent="0.2">
      <c r="A1476" t="s">
        <v>8401</v>
      </c>
      <c r="B1476" s="14">
        <v>76</v>
      </c>
      <c r="C1476" t="s">
        <v>8220</v>
      </c>
      <c r="D1476" s="14" t="e" cm="1" vm="1">
        <f t="array" aca="1" ref="D1476" ca="1">IF(Kickstarter!G1476:G5589 = "failed",Kickstarter!N1476:N5589,"false")</f>
        <v>#VALUE!</v>
      </c>
    </row>
    <row r="1477" spans="1:4" x14ac:dyDescent="0.2">
      <c r="A1477" t="s">
        <v>8401</v>
      </c>
      <c r="B1477" s="14">
        <v>441</v>
      </c>
      <c r="C1477" t="s">
        <v>8220</v>
      </c>
      <c r="D1477" s="14" t="e" cm="1" vm="1">
        <f t="array" aca="1" ref="D1477" ca="1">IF(Kickstarter!G1477:G5590 = "failed",Kickstarter!N1477:N5590,"false")</f>
        <v>#VALUE!</v>
      </c>
    </row>
    <row r="1478" spans="1:4" x14ac:dyDescent="0.2">
      <c r="A1478" t="s">
        <v>8401</v>
      </c>
      <c r="B1478" s="14">
        <v>916</v>
      </c>
      <c r="C1478" t="s">
        <v>8220</v>
      </c>
      <c r="D1478" s="14" t="e" cm="1" vm="1">
        <f t="array" aca="1" ref="D1478" ca="1">IF(Kickstarter!G1478:G5591 = "failed",Kickstarter!N1478:N5591,"false")</f>
        <v>#VALUE!</v>
      </c>
    </row>
    <row r="1479" spans="1:4" x14ac:dyDescent="0.2">
      <c r="A1479" t="s">
        <v>8401</v>
      </c>
      <c r="B1479" s="14">
        <v>369</v>
      </c>
      <c r="C1479" t="s">
        <v>8220</v>
      </c>
      <c r="D1479" s="14" t="e" cm="1" vm="1">
        <f t="array" aca="1" ref="D1479" ca="1">IF(Kickstarter!G1479:G5592 = "failed",Kickstarter!N1479:N5592,"false")</f>
        <v>#VALUE!</v>
      </c>
    </row>
    <row r="1480" spans="1:4" x14ac:dyDescent="0.2">
      <c r="A1480" t="s">
        <v>8401</v>
      </c>
      <c r="B1480" s="14">
        <v>20242</v>
      </c>
      <c r="C1480" t="s">
        <v>8220</v>
      </c>
      <c r="D1480" s="14" t="e" cm="1" vm="1">
        <f t="array" aca="1" ref="D1480" ca="1">IF(Kickstarter!G1480:G5593 = "failed",Kickstarter!N1480:N5593,"false")</f>
        <v>#VALUE!</v>
      </c>
    </row>
    <row r="1481" spans="1:4" x14ac:dyDescent="0.2">
      <c r="A1481" t="s">
        <v>8401</v>
      </c>
      <c r="B1481" s="14">
        <v>71</v>
      </c>
      <c r="C1481" t="s">
        <v>8220</v>
      </c>
      <c r="D1481" s="14" t="e" cm="1" vm="1">
        <f t="array" aca="1" ref="D1481" ca="1">IF(Kickstarter!G1481:G5594 = "failed",Kickstarter!N1481:N5594,"false")</f>
        <v>#VALUE!</v>
      </c>
    </row>
    <row r="1482" spans="1:4" x14ac:dyDescent="0.2">
      <c r="A1482" t="s">
        <v>8401</v>
      </c>
      <c r="B1482" s="14">
        <v>635</v>
      </c>
      <c r="C1482" t="s">
        <v>8220</v>
      </c>
      <c r="D1482" s="14" t="e" cm="1" vm="1">
        <f t="array" aca="1" ref="D1482" ca="1">IF(Kickstarter!G1482:G5595 = "failed",Kickstarter!N1482:N5595,"false")</f>
        <v>#VALUE!</v>
      </c>
    </row>
    <row r="1483" spans="1:4" hidden="1" x14ac:dyDescent="0.2">
      <c r="A1483" t="s">
        <v>8401</v>
      </c>
      <c r="B1483" s="14" t="str">
        <v>false</v>
      </c>
      <c r="C1483" t="s">
        <v>8220</v>
      </c>
    </row>
    <row r="1484" spans="1:4" hidden="1" x14ac:dyDescent="0.2">
      <c r="A1484" t="s">
        <v>8401</v>
      </c>
      <c r="B1484" s="14" t="str">
        <v>false</v>
      </c>
      <c r="C1484" t="s">
        <v>8220</v>
      </c>
    </row>
    <row r="1485" spans="1:4" hidden="1" x14ac:dyDescent="0.2">
      <c r="A1485" t="s">
        <v>8401</v>
      </c>
      <c r="B1485" s="14" t="str">
        <v>false</v>
      </c>
      <c r="C1485" t="s">
        <v>8220</v>
      </c>
    </row>
    <row r="1486" spans="1:4" hidden="1" x14ac:dyDescent="0.2">
      <c r="A1486" t="s">
        <v>8401</v>
      </c>
      <c r="B1486" s="14" t="str">
        <v>false</v>
      </c>
      <c r="C1486" t="s">
        <v>8220</v>
      </c>
    </row>
    <row r="1487" spans="1:4" hidden="1" x14ac:dyDescent="0.2">
      <c r="A1487" t="s">
        <v>8401</v>
      </c>
      <c r="B1487" s="14" t="str">
        <v>false</v>
      </c>
      <c r="C1487" t="s">
        <v>8220</v>
      </c>
    </row>
    <row r="1488" spans="1:4" hidden="1" x14ac:dyDescent="0.2">
      <c r="A1488" t="s">
        <v>8401</v>
      </c>
      <c r="B1488" s="14" t="str">
        <v>false</v>
      </c>
      <c r="C1488" t="s">
        <v>8220</v>
      </c>
    </row>
    <row r="1489" spans="1:4" hidden="1" x14ac:dyDescent="0.2">
      <c r="A1489" t="s">
        <v>8401</v>
      </c>
      <c r="B1489" s="14" t="str">
        <v>false</v>
      </c>
      <c r="C1489" t="s">
        <v>8220</v>
      </c>
    </row>
    <row r="1490" spans="1:4" hidden="1" x14ac:dyDescent="0.2">
      <c r="A1490" t="s">
        <v>8401</v>
      </c>
      <c r="B1490" s="14" t="str">
        <v>false</v>
      </c>
      <c r="C1490" t="s">
        <v>8220</v>
      </c>
    </row>
    <row r="1491" spans="1:4" hidden="1" x14ac:dyDescent="0.2">
      <c r="A1491" t="s">
        <v>8401</v>
      </c>
      <c r="B1491" s="14" t="str">
        <v>false</v>
      </c>
      <c r="C1491" t="s">
        <v>8220</v>
      </c>
    </row>
    <row r="1492" spans="1:4" hidden="1" x14ac:dyDescent="0.2">
      <c r="A1492" t="s">
        <v>8401</v>
      </c>
      <c r="B1492" s="14" t="str">
        <v>false</v>
      </c>
      <c r="C1492" t="s">
        <v>8220</v>
      </c>
    </row>
    <row r="1493" spans="1:4" hidden="1" x14ac:dyDescent="0.2">
      <c r="A1493" t="s">
        <v>8401</v>
      </c>
      <c r="B1493" s="14" t="str">
        <v>false</v>
      </c>
      <c r="C1493" t="s">
        <v>8220</v>
      </c>
    </row>
    <row r="1494" spans="1:4" hidden="1" x14ac:dyDescent="0.2">
      <c r="A1494" t="s">
        <v>8401</v>
      </c>
      <c r="B1494" s="14" t="str">
        <v>false</v>
      </c>
      <c r="C1494" t="s">
        <v>8220</v>
      </c>
    </row>
    <row r="1495" spans="1:4" hidden="1" x14ac:dyDescent="0.2">
      <c r="A1495" t="s">
        <v>8401</v>
      </c>
      <c r="B1495" s="14" t="str">
        <v>false</v>
      </c>
      <c r="C1495" t="s">
        <v>8220</v>
      </c>
    </row>
    <row r="1496" spans="1:4" hidden="1" x14ac:dyDescent="0.2">
      <c r="A1496" t="s">
        <v>8401</v>
      </c>
      <c r="B1496" s="14" t="str">
        <v>false</v>
      </c>
      <c r="C1496" t="s">
        <v>8220</v>
      </c>
    </row>
    <row r="1497" spans="1:4" hidden="1" x14ac:dyDescent="0.2">
      <c r="A1497" t="s">
        <v>8401</v>
      </c>
      <c r="B1497" s="14" t="str">
        <v>false</v>
      </c>
      <c r="C1497" t="s">
        <v>8220</v>
      </c>
    </row>
    <row r="1498" spans="1:4" hidden="1" x14ac:dyDescent="0.2">
      <c r="A1498" t="s">
        <v>8401</v>
      </c>
      <c r="B1498" s="14" t="str">
        <v>false</v>
      </c>
      <c r="C1498" t="s">
        <v>8220</v>
      </c>
    </row>
    <row r="1499" spans="1:4" hidden="1" x14ac:dyDescent="0.2">
      <c r="A1499" t="s">
        <v>8401</v>
      </c>
      <c r="B1499" s="14" t="str">
        <v>false</v>
      </c>
      <c r="C1499" t="s">
        <v>8220</v>
      </c>
    </row>
    <row r="1500" spans="1:4" hidden="1" x14ac:dyDescent="0.2">
      <c r="A1500" t="s">
        <v>8401</v>
      </c>
      <c r="B1500" s="14" t="str">
        <v>false</v>
      </c>
      <c r="C1500" t="s">
        <v>8220</v>
      </c>
    </row>
    <row r="1501" spans="1:4" hidden="1" x14ac:dyDescent="0.2">
      <c r="A1501" t="s">
        <v>8401</v>
      </c>
      <c r="B1501" s="14" t="str">
        <v>false</v>
      </c>
      <c r="C1501" t="s">
        <v>8220</v>
      </c>
    </row>
    <row r="1502" spans="1:4" hidden="1" x14ac:dyDescent="0.2">
      <c r="A1502" t="s">
        <v>8401</v>
      </c>
      <c r="B1502" s="14" t="str">
        <v>false</v>
      </c>
      <c r="C1502" t="s">
        <v>8220</v>
      </c>
    </row>
    <row r="1503" spans="1:4" x14ac:dyDescent="0.2">
      <c r="A1503" t="s">
        <v>8401</v>
      </c>
      <c r="B1503" s="14">
        <v>885</v>
      </c>
      <c r="C1503" t="s">
        <v>8220</v>
      </c>
      <c r="D1503" s="14" t="e" cm="1" vm="1">
        <f t="array" aca="1" ref="D1503" ca="1">IF(Kickstarter!G1503:G5616 = "failed",Kickstarter!N1503:N5616,"false")</f>
        <v>#VALUE!</v>
      </c>
    </row>
    <row r="1504" spans="1:4" x14ac:dyDescent="0.2">
      <c r="A1504" t="s">
        <v>8401</v>
      </c>
      <c r="B1504" s="14">
        <v>329</v>
      </c>
      <c r="C1504" t="s">
        <v>8220</v>
      </c>
      <c r="D1504" s="14" t="e" cm="1" vm="1">
        <f t="array" aca="1" ref="D1504" ca="1">IF(Kickstarter!G1504:G5617 = "failed",Kickstarter!N1504:N5617,"false")</f>
        <v>#VALUE!</v>
      </c>
    </row>
    <row r="1505" spans="1:4" x14ac:dyDescent="0.2">
      <c r="A1505" t="s">
        <v>8401</v>
      </c>
      <c r="B1505" s="14">
        <v>71</v>
      </c>
      <c r="C1505" t="s">
        <v>8220</v>
      </c>
      <c r="D1505" s="14" t="e" cm="1" vm="1">
        <f t="array" aca="1" ref="D1505" ca="1">IF(Kickstarter!G1505:G5618 = "failed",Kickstarter!N1505:N5618,"false")</f>
        <v>#VALUE!</v>
      </c>
    </row>
    <row r="1506" spans="1:4" x14ac:dyDescent="0.2">
      <c r="A1506" t="s">
        <v>8401</v>
      </c>
      <c r="B1506" s="14">
        <v>269</v>
      </c>
      <c r="C1506" t="s">
        <v>8220</v>
      </c>
      <c r="D1506" s="14" t="e" cm="1" vm="1">
        <f t="array" aca="1" ref="D1506" ca="1">IF(Kickstarter!G1506:G5619 = "failed",Kickstarter!N1506:N5619,"false")</f>
        <v>#VALUE!</v>
      </c>
    </row>
    <row r="1507" spans="1:4" x14ac:dyDescent="0.2">
      <c r="A1507" t="s">
        <v>8401</v>
      </c>
      <c r="B1507" s="14">
        <v>345</v>
      </c>
      <c r="C1507" t="s">
        <v>8220</v>
      </c>
      <c r="D1507" s="14" t="e" cm="1" vm="1">
        <f t="array" aca="1" ref="D1507" ca="1">IF(Kickstarter!G1507:G5620 = "failed",Kickstarter!N1507:N5620,"false")</f>
        <v>#VALUE!</v>
      </c>
    </row>
    <row r="1508" spans="1:4" x14ac:dyDescent="0.2">
      <c r="A1508" t="s">
        <v>8401</v>
      </c>
      <c r="B1508" s="14">
        <v>43</v>
      </c>
      <c r="C1508" t="s">
        <v>8220</v>
      </c>
      <c r="D1508" s="14" t="e" cm="1" vm="1">
        <f t="array" aca="1" ref="D1508" ca="1">IF(Kickstarter!G1508:G5621 = "failed",Kickstarter!N1508:N5621,"false")</f>
        <v>#VALUE!</v>
      </c>
    </row>
    <row r="1509" spans="1:4" x14ac:dyDescent="0.2">
      <c r="A1509" t="s">
        <v>8401</v>
      </c>
      <c r="B1509" s="14">
        <v>33</v>
      </c>
      <c r="C1509" t="s">
        <v>8220</v>
      </c>
      <c r="D1509" s="14" t="e" cm="1" vm="1">
        <f t="array" aca="1" ref="D1509" ca="1">IF(Kickstarter!G1509:G5622 = "failed",Kickstarter!N1509:N5622,"false")</f>
        <v>#VALUE!</v>
      </c>
    </row>
    <row r="1510" spans="1:4" x14ac:dyDescent="0.2">
      <c r="A1510" t="s">
        <v>8401</v>
      </c>
      <c r="B1510" s="14">
        <v>211</v>
      </c>
      <c r="C1510" t="s">
        <v>8220</v>
      </c>
      <c r="D1510" s="14" t="e" cm="1" vm="1">
        <f t="array" aca="1" ref="D1510" ca="1">IF(Kickstarter!G1510:G5623 = "failed",Kickstarter!N1510:N5623,"false")</f>
        <v>#VALUE!</v>
      </c>
    </row>
    <row r="1511" spans="1:4" x14ac:dyDescent="0.2">
      <c r="A1511" t="s">
        <v>8401</v>
      </c>
      <c r="B1511" s="14">
        <v>196</v>
      </c>
      <c r="C1511" t="s">
        <v>8220</v>
      </c>
      <c r="D1511" s="14" t="e" cm="1" vm="1">
        <f t="array" aca="1" ref="D1511" ca="1">IF(Kickstarter!G1511:G5624 = "failed",Kickstarter!N1511:N5624,"false")</f>
        <v>#VALUE!</v>
      </c>
    </row>
    <row r="1512" spans="1:4" x14ac:dyDescent="0.2">
      <c r="A1512" t="s">
        <v>8401</v>
      </c>
      <c r="B1512" s="14">
        <v>405</v>
      </c>
      <c r="C1512" t="s">
        <v>8220</v>
      </c>
      <c r="D1512" s="14" t="e" cm="1" vm="1">
        <f t="array" aca="1" ref="D1512" ca="1">IF(Kickstarter!G1512:G5625 = "failed",Kickstarter!N1512:N5625,"false")</f>
        <v>#VALUE!</v>
      </c>
    </row>
    <row r="1513" spans="1:4" x14ac:dyDescent="0.2">
      <c r="A1513" t="s">
        <v>8401</v>
      </c>
      <c r="B1513" s="14">
        <v>206</v>
      </c>
      <c r="C1513" t="s">
        <v>8220</v>
      </c>
      <c r="D1513" s="14" t="e" cm="1" vm="1">
        <f t="array" aca="1" ref="D1513" ca="1">IF(Kickstarter!G1513:G5626 = "failed",Kickstarter!N1513:N5626,"false")</f>
        <v>#VALUE!</v>
      </c>
    </row>
    <row r="1514" spans="1:4" x14ac:dyDescent="0.2">
      <c r="A1514" t="s">
        <v>8401</v>
      </c>
      <c r="B1514" s="14">
        <v>335</v>
      </c>
      <c r="C1514" t="s">
        <v>8220</v>
      </c>
      <c r="D1514" s="14" t="e" cm="1" vm="1">
        <f t="array" aca="1" ref="D1514" ca="1">IF(Kickstarter!G1514:G5627 = "failed",Kickstarter!N1514:N5627,"false")</f>
        <v>#VALUE!</v>
      </c>
    </row>
    <row r="1515" spans="1:4" x14ac:dyDescent="0.2">
      <c r="A1515" t="s">
        <v>8401</v>
      </c>
      <c r="B1515" s="14">
        <v>215</v>
      </c>
      <c r="C1515" t="s">
        <v>8220</v>
      </c>
      <c r="D1515" s="14" t="e" cm="1" vm="1">
        <f t="array" aca="1" ref="D1515" ca="1">IF(Kickstarter!G1515:G5628 = "failed",Kickstarter!N1515:N5628,"false")</f>
        <v>#VALUE!</v>
      </c>
    </row>
    <row r="1516" spans="1:4" x14ac:dyDescent="0.2">
      <c r="A1516" t="s">
        <v>8401</v>
      </c>
      <c r="B1516" s="14">
        <v>176</v>
      </c>
      <c r="C1516" t="s">
        <v>8220</v>
      </c>
      <c r="D1516" s="14" t="e" cm="1" vm="1">
        <f t="array" aca="1" ref="D1516" ca="1">IF(Kickstarter!G1516:G5629 = "failed",Kickstarter!N1516:N5629,"false")</f>
        <v>#VALUE!</v>
      </c>
    </row>
    <row r="1517" spans="1:4" x14ac:dyDescent="0.2">
      <c r="A1517" t="s">
        <v>8401</v>
      </c>
      <c r="B1517" s="14">
        <v>555</v>
      </c>
      <c r="C1517" t="s">
        <v>8220</v>
      </c>
      <c r="D1517" s="14" t="e" cm="1" vm="1">
        <f t="array" aca="1" ref="D1517" ca="1">IF(Kickstarter!G1517:G5630 = "failed",Kickstarter!N1517:N5630,"false")</f>
        <v>#VALUE!</v>
      </c>
    </row>
    <row r="1518" spans="1:4" x14ac:dyDescent="0.2">
      <c r="A1518" t="s">
        <v>8401</v>
      </c>
      <c r="B1518" s="14">
        <v>116</v>
      </c>
      <c r="C1518" t="s">
        <v>8220</v>
      </c>
      <c r="D1518" s="14" t="e" cm="1" vm="1">
        <f t="array" aca="1" ref="D1518" ca="1">IF(Kickstarter!G1518:G5631 = "failed",Kickstarter!N1518:N5631,"false")</f>
        <v>#VALUE!</v>
      </c>
    </row>
    <row r="1519" spans="1:4" x14ac:dyDescent="0.2">
      <c r="A1519" t="s">
        <v>8401</v>
      </c>
      <c r="B1519" s="14">
        <v>615</v>
      </c>
      <c r="C1519" t="s">
        <v>8220</v>
      </c>
      <c r="D1519" s="14" t="e" cm="1" vm="1">
        <f t="array" aca="1" ref="D1519" ca="1">IF(Kickstarter!G1519:G5632 = "failed",Kickstarter!N1519:N5632,"false")</f>
        <v>#VALUE!</v>
      </c>
    </row>
    <row r="1520" spans="1:4" x14ac:dyDescent="0.2">
      <c r="A1520" t="s">
        <v>8401</v>
      </c>
      <c r="B1520" s="14">
        <v>236</v>
      </c>
      <c r="C1520" t="s">
        <v>8220</v>
      </c>
      <c r="D1520" s="14" t="e" cm="1" vm="1">
        <f t="array" aca="1" ref="D1520" ca="1">IF(Kickstarter!G1520:G5633 = "failed",Kickstarter!N1520:N5633,"false")</f>
        <v>#VALUE!</v>
      </c>
    </row>
    <row r="1521" spans="1:4" x14ac:dyDescent="0.2">
      <c r="A1521" t="s">
        <v>8401</v>
      </c>
      <c r="B1521" s="14">
        <v>145</v>
      </c>
      <c r="C1521" t="s">
        <v>8220</v>
      </c>
      <c r="D1521" s="14" t="e" cm="1" vm="1">
        <f t="array" aca="1" ref="D1521" ca="1">IF(Kickstarter!G1521:G5634 = "failed",Kickstarter!N1521:N5634,"false")</f>
        <v>#VALUE!</v>
      </c>
    </row>
    <row r="1522" spans="1:4" x14ac:dyDescent="0.2">
      <c r="A1522" t="s">
        <v>8401</v>
      </c>
      <c r="B1522" s="14">
        <v>167</v>
      </c>
      <c r="C1522" t="s">
        <v>8220</v>
      </c>
      <c r="D1522" s="14" t="e" cm="1" vm="1">
        <f t="array" aca="1" ref="D1522" ca="1">IF(Kickstarter!G1522:G5635 = "failed",Kickstarter!N1522:N5635,"false")</f>
        <v>#VALUE!</v>
      </c>
    </row>
    <row r="1523" spans="1:4" x14ac:dyDescent="0.2">
      <c r="A1523" t="s">
        <v>8401</v>
      </c>
      <c r="B1523" s="14">
        <v>235</v>
      </c>
      <c r="C1523" t="s">
        <v>8220</v>
      </c>
      <c r="D1523" s="14" t="e" cm="1" vm="1">
        <f t="array" aca="1" ref="D1523" ca="1">IF(Kickstarter!G1523:G5636 = "failed",Kickstarter!N1523:N5636,"false")</f>
        <v>#VALUE!</v>
      </c>
    </row>
    <row r="1524" spans="1:4" x14ac:dyDescent="0.2">
      <c r="A1524" t="s">
        <v>8401</v>
      </c>
      <c r="B1524" s="14">
        <v>452</v>
      </c>
      <c r="C1524" t="s">
        <v>8220</v>
      </c>
      <c r="D1524" s="14" t="e" cm="1" vm="1">
        <f t="array" aca="1" ref="D1524" ca="1">IF(Kickstarter!G1524:G5637 = "failed",Kickstarter!N1524:N5637,"false")</f>
        <v>#VALUE!</v>
      </c>
    </row>
    <row r="1525" spans="1:4" x14ac:dyDescent="0.2">
      <c r="A1525" t="s">
        <v>8401</v>
      </c>
      <c r="B1525" s="14">
        <v>241</v>
      </c>
      <c r="C1525" t="s">
        <v>8220</v>
      </c>
      <c r="D1525" s="14" t="e" cm="1" vm="1">
        <f t="array" aca="1" ref="D1525" ca="1">IF(Kickstarter!G1525:G5638 = "failed",Kickstarter!N1525:N5638,"false")</f>
        <v>#VALUE!</v>
      </c>
    </row>
    <row r="1526" spans="1:4" x14ac:dyDescent="0.2">
      <c r="A1526" t="s">
        <v>8401</v>
      </c>
      <c r="B1526" s="14">
        <v>28</v>
      </c>
      <c r="C1526" t="s">
        <v>8220</v>
      </c>
      <c r="D1526" s="14" t="e" cm="1" vm="1">
        <f t="array" aca="1" ref="D1526" ca="1">IF(Kickstarter!G1526:G5639 = "failed",Kickstarter!N1526:N5639,"false")</f>
        <v>#VALUE!</v>
      </c>
    </row>
    <row r="1527" spans="1:4" x14ac:dyDescent="0.2">
      <c r="A1527" t="s">
        <v>8401</v>
      </c>
      <c r="B1527" s="14">
        <v>140</v>
      </c>
      <c r="C1527" t="s">
        <v>8220</v>
      </c>
      <c r="D1527" s="14" t="e" cm="1" vm="1">
        <f t="array" aca="1" ref="D1527" ca="1">IF(Kickstarter!G1527:G5640 = "failed",Kickstarter!N1527:N5640,"false")</f>
        <v>#VALUE!</v>
      </c>
    </row>
    <row r="1528" spans="1:4" x14ac:dyDescent="0.2">
      <c r="A1528" t="s">
        <v>8401</v>
      </c>
      <c r="B1528" s="14">
        <v>280</v>
      </c>
      <c r="C1528" t="s">
        <v>8220</v>
      </c>
      <c r="D1528" s="14" t="e" cm="1" vm="1">
        <f t="array" aca="1" ref="D1528" ca="1">IF(Kickstarter!G1528:G5641 = "failed",Kickstarter!N1528:N5641,"false")</f>
        <v>#VALUE!</v>
      </c>
    </row>
    <row r="1529" spans="1:4" x14ac:dyDescent="0.2">
      <c r="A1529" t="s">
        <v>8401</v>
      </c>
      <c r="B1529" s="14">
        <v>70</v>
      </c>
      <c r="C1529" t="s">
        <v>8220</v>
      </c>
      <c r="D1529" s="14" t="e" cm="1" vm="1">
        <f t="array" aca="1" ref="D1529" ca="1">IF(Kickstarter!G1529:G5642 = "failed",Kickstarter!N1529:N5642,"false")</f>
        <v>#VALUE!</v>
      </c>
    </row>
    <row r="1530" spans="1:4" x14ac:dyDescent="0.2">
      <c r="A1530" t="s">
        <v>8401</v>
      </c>
      <c r="B1530" s="14">
        <v>160</v>
      </c>
      <c r="C1530" t="s">
        <v>8220</v>
      </c>
      <c r="D1530" s="14" t="e" cm="1" vm="1">
        <f t="array" aca="1" ref="D1530" ca="1">IF(Kickstarter!G1530:G5643 = "failed",Kickstarter!N1530:N5643,"false")</f>
        <v>#VALUE!</v>
      </c>
    </row>
    <row r="1531" spans="1:4" x14ac:dyDescent="0.2">
      <c r="A1531" t="s">
        <v>8401</v>
      </c>
      <c r="B1531" s="14">
        <v>141</v>
      </c>
      <c r="C1531" t="s">
        <v>8220</v>
      </c>
      <c r="D1531" s="14" t="e" cm="1" vm="1">
        <f t="array" aca="1" ref="D1531" ca="1">IF(Kickstarter!G1531:G5644 = "failed",Kickstarter!N1531:N5644,"false")</f>
        <v>#VALUE!</v>
      </c>
    </row>
    <row r="1532" spans="1:4" x14ac:dyDescent="0.2">
      <c r="A1532" t="s">
        <v>8401</v>
      </c>
      <c r="B1532" s="14">
        <v>874</v>
      </c>
      <c r="C1532" t="s">
        <v>8220</v>
      </c>
      <c r="D1532" s="14" t="e" cm="1" vm="1">
        <f t="array" aca="1" ref="D1532" ca="1">IF(Kickstarter!G1532:G5645 = "failed",Kickstarter!N1532:N5645,"false")</f>
        <v>#VALUE!</v>
      </c>
    </row>
    <row r="1533" spans="1:4" x14ac:dyDescent="0.2">
      <c r="A1533" t="s">
        <v>8401</v>
      </c>
      <c r="B1533" s="14">
        <v>73</v>
      </c>
      <c r="C1533" t="s">
        <v>8220</v>
      </c>
      <c r="D1533" s="14" t="e" cm="1" vm="1">
        <f t="array" aca="1" ref="D1533" ca="1">IF(Kickstarter!G1533:G5646 = "failed",Kickstarter!N1533:N5646,"false")</f>
        <v>#VALUE!</v>
      </c>
    </row>
    <row r="1534" spans="1:4" x14ac:dyDescent="0.2">
      <c r="A1534" t="s">
        <v>8401</v>
      </c>
      <c r="B1534" s="14">
        <v>294</v>
      </c>
      <c r="C1534" t="s">
        <v>8220</v>
      </c>
      <c r="D1534" s="14" t="e" cm="1" vm="1">
        <f t="array" aca="1" ref="D1534" ca="1">IF(Kickstarter!G1534:G5647 = "failed",Kickstarter!N1534:N5647,"false")</f>
        <v>#VALUE!</v>
      </c>
    </row>
    <row r="1535" spans="1:4" x14ac:dyDescent="0.2">
      <c r="A1535" t="s">
        <v>8401</v>
      </c>
      <c r="B1535" s="14">
        <v>740</v>
      </c>
      <c r="C1535" t="s">
        <v>8220</v>
      </c>
      <c r="D1535" s="14" t="e" cm="1" vm="1">
        <f t="array" aca="1" ref="D1535" ca="1">IF(Kickstarter!G1535:G5648 = "failed",Kickstarter!N1535:N5648,"false")</f>
        <v>#VALUE!</v>
      </c>
    </row>
    <row r="1536" spans="1:4" x14ac:dyDescent="0.2">
      <c r="A1536" t="s">
        <v>8401</v>
      </c>
      <c r="B1536" s="14">
        <v>369</v>
      </c>
      <c r="C1536" t="s">
        <v>8220</v>
      </c>
      <c r="D1536" s="14" t="e" cm="1" vm="1">
        <f t="array" aca="1" ref="D1536" ca="1">IF(Kickstarter!G1536:G5649 = "failed",Kickstarter!N1536:N5649,"false")</f>
        <v>#VALUE!</v>
      </c>
    </row>
    <row r="1537" spans="1:4" x14ac:dyDescent="0.2">
      <c r="A1537" t="s">
        <v>8401</v>
      </c>
      <c r="B1537" s="14">
        <v>110</v>
      </c>
      <c r="C1537" t="s">
        <v>8220</v>
      </c>
      <c r="D1537" s="14" t="e" cm="1" vm="1">
        <f t="array" aca="1" ref="D1537" ca="1">IF(Kickstarter!G1537:G5650 = "failed",Kickstarter!N1537:N5650,"false")</f>
        <v>#VALUE!</v>
      </c>
    </row>
    <row r="1538" spans="1:4" x14ac:dyDescent="0.2">
      <c r="A1538" t="s">
        <v>8401</v>
      </c>
      <c r="B1538" s="14">
        <v>455</v>
      </c>
      <c r="C1538" t="s">
        <v>8220</v>
      </c>
      <c r="D1538" s="14" t="e" cm="1" vm="1">
        <f t="array" aca="1" ref="D1538" ca="1">IF(Kickstarter!G1538:G5651 = "failed",Kickstarter!N1538:N5651,"false")</f>
        <v>#VALUE!</v>
      </c>
    </row>
    <row r="1539" spans="1:4" x14ac:dyDescent="0.2">
      <c r="A1539" t="s">
        <v>8401</v>
      </c>
      <c r="B1539" s="14">
        <v>224</v>
      </c>
      <c r="C1539" t="s">
        <v>8220</v>
      </c>
      <c r="D1539" s="14" t="e" cm="1" vm="1">
        <f t="array" aca="1" ref="D1539" ca="1">IF(Kickstarter!G1539:G5652 = "failed",Kickstarter!N1539:N5652,"false")</f>
        <v>#VALUE!</v>
      </c>
    </row>
    <row r="1540" spans="1:4" x14ac:dyDescent="0.2">
      <c r="A1540" t="s">
        <v>8401</v>
      </c>
      <c r="B1540" s="14">
        <v>46</v>
      </c>
      <c r="C1540" t="s">
        <v>8220</v>
      </c>
      <c r="D1540" s="14" t="e" cm="1" vm="1">
        <f t="array" aca="1" ref="D1540" ca="1">IF(Kickstarter!G1540:G5653 = "failed",Kickstarter!N1540:N5653,"false")</f>
        <v>#VALUE!</v>
      </c>
    </row>
    <row r="1541" spans="1:4" x14ac:dyDescent="0.2">
      <c r="A1541" t="s">
        <v>8401</v>
      </c>
      <c r="B1541" s="14">
        <v>284</v>
      </c>
      <c r="C1541" t="s">
        <v>8220</v>
      </c>
      <c r="D1541" s="14" t="e" cm="1" vm="1">
        <f t="array" aca="1" ref="D1541" ca="1">IF(Kickstarter!G1541:G5654 = "failed",Kickstarter!N1541:N5654,"false")</f>
        <v>#VALUE!</v>
      </c>
    </row>
    <row r="1542" spans="1:4" x14ac:dyDescent="0.2">
      <c r="A1542" t="s">
        <v>8401</v>
      </c>
      <c r="B1542" s="14">
        <v>98</v>
      </c>
      <c r="C1542" t="s">
        <v>8220</v>
      </c>
      <c r="D1542" s="14" t="e" cm="1" vm="1">
        <f t="array" aca="1" ref="D1542" ca="1">IF(Kickstarter!G1542:G5655 = "failed",Kickstarter!N1542:N5655,"false")</f>
        <v>#VALUE!</v>
      </c>
    </row>
    <row r="1543" spans="1:4" hidden="1" x14ac:dyDescent="0.2">
      <c r="A1543" t="s">
        <v>8401</v>
      </c>
      <c r="B1543" s="14" t="str">
        <v>false</v>
      </c>
      <c r="C1543" t="s">
        <v>8220</v>
      </c>
    </row>
    <row r="1544" spans="1:4" hidden="1" x14ac:dyDescent="0.2">
      <c r="A1544" t="s">
        <v>8401</v>
      </c>
      <c r="B1544" s="14" t="str">
        <v>false</v>
      </c>
      <c r="C1544" t="s">
        <v>8220</v>
      </c>
    </row>
    <row r="1545" spans="1:4" hidden="1" x14ac:dyDescent="0.2">
      <c r="A1545" t="s">
        <v>8401</v>
      </c>
      <c r="B1545" s="14" t="str">
        <v>false</v>
      </c>
      <c r="C1545" t="s">
        <v>8220</v>
      </c>
    </row>
    <row r="1546" spans="1:4" hidden="1" x14ac:dyDescent="0.2">
      <c r="A1546" t="s">
        <v>8401</v>
      </c>
      <c r="B1546" s="14" t="str">
        <v>false</v>
      </c>
      <c r="C1546" t="s">
        <v>8220</v>
      </c>
    </row>
    <row r="1547" spans="1:4" hidden="1" x14ac:dyDescent="0.2">
      <c r="A1547" t="s">
        <v>8401</v>
      </c>
      <c r="B1547" s="14" t="str">
        <v>false</v>
      </c>
      <c r="C1547" t="s">
        <v>8220</v>
      </c>
    </row>
    <row r="1548" spans="1:4" hidden="1" x14ac:dyDescent="0.2">
      <c r="A1548" t="s">
        <v>8401</v>
      </c>
      <c r="B1548" s="14" t="str">
        <v>false</v>
      </c>
      <c r="C1548" t="s">
        <v>8220</v>
      </c>
    </row>
    <row r="1549" spans="1:4" hidden="1" x14ac:dyDescent="0.2">
      <c r="A1549" t="s">
        <v>8401</v>
      </c>
      <c r="B1549" s="14" t="str">
        <v>false</v>
      </c>
      <c r="C1549" t="s">
        <v>8220</v>
      </c>
    </row>
    <row r="1550" spans="1:4" hidden="1" x14ac:dyDescent="0.2">
      <c r="A1550" t="s">
        <v>8401</v>
      </c>
      <c r="B1550" s="14" t="str">
        <v>false</v>
      </c>
      <c r="C1550" t="s">
        <v>8220</v>
      </c>
    </row>
    <row r="1551" spans="1:4" hidden="1" x14ac:dyDescent="0.2">
      <c r="A1551" t="s">
        <v>8401</v>
      </c>
      <c r="B1551" s="14" t="str">
        <v>false</v>
      </c>
      <c r="C1551" t="s">
        <v>8220</v>
      </c>
    </row>
    <row r="1552" spans="1:4" hidden="1" x14ac:dyDescent="0.2">
      <c r="A1552" t="s">
        <v>8401</v>
      </c>
      <c r="B1552" s="14" t="str">
        <v>false</v>
      </c>
      <c r="C1552" t="s">
        <v>8220</v>
      </c>
    </row>
    <row r="1553" spans="1:3" hidden="1" x14ac:dyDescent="0.2">
      <c r="A1553" t="s">
        <v>8401</v>
      </c>
      <c r="B1553" s="14" t="str">
        <v>false</v>
      </c>
      <c r="C1553" t="s">
        <v>8220</v>
      </c>
    </row>
    <row r="1554" spans="1:3" hidden="1" x14ac:dyDescent="0.2">
      <c r="A1554" t="s">
        <v>8401</v>
      </c>
      <c r="B1554" s="14" t="str">
        <v>false</v>
      </c>
      <c r="C1554" t="s">
        <v>8220</v>
      </c>
    </row>
    <row r="1555" spans="1:3" hidden="1" x14ac:dyDescent="0.2">
      <c r="A1555" t="s">
        <v>8401</v>
      </c>
      <c r="B1555" s="14" t="str">
        <v>false</v>
      </c>
      <c r="C1555" t="s">
        <v>8220</v>
      </c>
    </row>
    <row r="1556" spans="1:3" hidden="1" x14ac:dyDescent="0.2">
      <c r="A1556" t="s">
        <v>8401</v>
      </c>
      <c r="B1556" s="14" t="str">
        <v>false</v>
      </c>
      <c r="C1556" t="s">
        <v>8220</v>
      </c>
    </row>
    <row r="1557" spans="1:3" hidden="1" x14ac:dyDescent="0.2">
      <c r="A1557" t="s">
        <v>8401</v>
      </c>
      <c r="B1557" s="14" t="str">
        <v>false</v>
      </c>
      <c r="C1557" t="s">
        <v>8220</v>
      </c>
    </row>
    <row r="1558" spans="1:3" hidden="1" x14ac:dyDescent="0.2">
      <c r="A1558" t="s">
        <v>8401</v>
      </c>
      <c r="B1558" s="14" t="str">
        <v>false</v>
      </c>
      <c r="C1558" t="s">
        <v>8220</v>
      </c>
    </row>
    <row r="1559" spans="1:3" hidden="1" x14ac:dyDescent="0.2">
      <c r="A1559" t="s">
        <v>8401</v>
      </c>
      <c r="B1559" s="14" t="str">
        <v>false</v>
      </c>
      <c r="C1559" t="s">
        <v>8220</v>
      </c>
    </row>
    <row r="1560" spans="1:3" hidden="1" x14ac:dyDescent="0.2">
      <c r="A1560" t="s">
        <v>8401</v>
      </c>
      <c r="B1560" s="14" t="str">
        <v>false</v>
      </c>
      <c r="C1560" t="s">
        <v>8220</v>
      </c>
    </row>
    <row r="1561" spans="1:3" hidden="1" x14ac:dyDescent="0.2">
      <c r="A1561" t="s">
        <v>8401</v>
      </c>
      <c r="B1561" s="14" t="str">
        <v>false</v>
      </c>
      <c r="C1561" t="s">
        <v>8220</v>
      </c>
    </row>
    <row r="1562" spans="1:3" hidden="1" x14ac:dyDescent="0.2">
      <c r="A1562" t="s">
        <v>8401</v>
      </c>
      <c r="B1562" s="14" t="str">
        <v>false</v>
      </c>
      <c r="C1562" t="s">
        <v>8220</v>
      </c>
    </row>
    <row r="1563" spans="1:3" hidden="1" x14ac:dyDescent="0.2">
      <c r="A1563" t="s">
        <v>8401</v>
      </c>
      <c r="B1563" s="14" t="str">
        <v>false</v>
      </c>
      <c r="C1563" t="s">
        <v>8220</v>
      </c>
    </row>
    <row r="1564" spans="1:3" hidden="1" x14ac:dyDescent="0.2">
      <c r="A1564" t="s">
        <v>8401</v>
      </c>
      <c r="B1564" s="14" t="str">
        <v>false</v>
      </c>
      <c r="C1564" t="s">
        <v>8220</v>
      </c>
    </row>
    <row r="1565" spans="1:3" hidden="1" x14ac:dyDescent="0.2">
      <c r="A1565" t="s">
        <v>8401</v>
      </c>
      <c r="B1565" s="14" t="str">
        <v>false</v>
      </c>
      <c r="C1565" t="s">
        <v>8220</v>
      </c>
    </row>
    <row r="1566" spans="1:3" hidden="1" x14ac:dyDescent="0.2">
      <c r="A1566" t="s">
        <v>8401</v>
      </c>
      <c r="B1566" s="14" t="str">
        <v>false</v>
      </c>
      <c r="C1566" t="s">
        <v>8220</v>
      </c>
    </row>
    <row r="1567" spans="1:3" hidden="1" x14ac:dyDescent="0.2">
      <c r="A1567" t="s">
        <v>8401</v>
      </c>
      <c r="B1567" s="14" t="str">
        <v>false</v>
      </c>
      <c r="C1567" t="s">
        <v>8220</v>
      </c>
    </row>
    <row r="1568" spans="1:3" hidden="1" x14ac:dyDescent="0.2">
      <c r="A1568" t="s">
        <v>8401</v>
      </c>
      <c r="B1568" s="14" t="str">
        <v>false</v>
      </c>
      <c r="C1568" t="s">
        <v>8220</v>
      </c>
    </row>
    <row r="1569" spans="1:3" hidden="1" x14ac:dyDescent="0.2">
      <c r="A1569" t="s">
        <v>8401</v>
      </c>
      <c r="B1569" s="14" t="str">
        <v>false</v>
      </c>
      <c r="C1569" t="s">
        <v>8220</v>
      </c>
    </row>
    <row r="1570" spans="1:3" hidden="1" x14ac:dyDescent="0.2">
      <c r="A1570" t="s">
        <v>8401</v>
      </c>
      <c r="B1570" s="14" t="str">
        <v>false</v>
      </c>
      <c r="C1570" t="s">
        <v>8220</v>
      </c>
    </row>
    <row r="1571" spans="1:3" hidden="1" x14ac:dyDescent="0.2">
      <c r="A1571" t="s">
        <v>8401</v>
      </c>
      <c r="B1571" s="14" t="str">
        <v>false</v>
      </c>
      <c r="C1571" t="s">
        <v>8220</v>
      </c>
    </row>
    <row r="1572" spans="1:3" hidden="1" x14ac:dyDescent="0.2">
      <c r="A1572" t="s">
        <v>8401</v>
      </c>
      <c r="B1572" s="14" t="str">
        <v>false</v>
      </c>
      <c r="C1572" t="s">
        <v>8220</v>
      </c>
    </row>
    <row r="1573" spans="1:3" hidden="1" x14ac:dyDescent="0.2">
      <c r="A1573" t="s">
        <v>8401</v>
      </c>
      <c r="B1573" s="14" t="str">
        <v>false</v>
      </c>
      <c r="C1573" t="s">
        <v>8220</v>
      </c>
    </row>
    <row r="1574" spans="1:3" hidden="1" x14ac:dyDescent="0.2">
      <c r="A1574" t="s">
        <v>8401</v>
      </c>
      <c r="B1574" s="14" t="str">
        <v>false</v>
      </c>
      <c r="C1574" t="s">
        <v>8220</v>
      </c>
    </row>
    <row r="1575" spans="1:3" hidden="1" x14ac:dyDescent="0.2">
      <c r="A1575" t="s">
        <v>8401</v>
      </c>
      <c r="B1575" s="14" t="str">
        <v>false</v>
      </c>
      <c r="C1575" t="s">
        <v>8220</v>
      </c>
    </row>
    <row r="1576" spans="1:3" hidden="1" x14ac:dyDescent="0.2">
      <c r="A1576" t="s">
        <v>8401</v>
      </c>
      <c r="B1576" s="14" t="str">
        <v>false</v>
      </c>
      <c r="C1576" t="s">
        <v>8220</v>
      </c>
    </row>
    <row r="1577" spans="1:3" hidden="1" x14ac:dyDescent="0.2">
      <c r="A1577" t="s">
        <v>8401</v>
      </c>
      <c r="B1577" s="14" t="str">
        <v>false</v>
      </c>
      <c r="C1577" t="s">
        <v>8220</v>
      </c>
    </row>
    <row r="1578" spans="1:3" hidden="1" x14ac:dyDescent="0.2">
      <c r="A1578" t="s">
        <v>8401</v>
      </c>
      <c r="B1578" s="14" t="str">
        <v>false</v>
      </c>
      <c r="C1578" t="s">
        <v>8220</v>
      </c>
    </row>
    <row r="1579" spans="1:3" hidden="1" x14ac:dyDescent="0.2">
      <c r="A1579" t="s">
        <v>8401</v>
      </c>
      <c r="B1579" s="14" t="str">
        <v>false</v>
      </c>
      <c r="C1579" t="s">
        <v>8220</v>
      </c>
    </row>
    <row r="1580" spans="1:3" hidden="1" x14ac:dyDescent="0.2">
      <c r="A1580" t="s">
        <v>8401</v>
      </c>
      <c r="B1580" s="14" t="str">
        <v>false</v>
      </c>
      <c r="C1580" t="s">
        <v>8220</v>
      </c>
    </row>
    <row r="1581" spans="1:3" hidden="1" x14ac:dyDescent="0.2">
      <c r="A1581" t="s">
        <v>8401</v>
      </c>
      <c r="B1581" s="14" t="str">
        <v>false</v>
      </c>
      <c r="C1581" t="s">
        <v>8220</v>
      </c>
    </row>
    <row r="1582" spans="1:3" hidden="1" x14ac:dyDescent="0.2">
      <c r="A1582" t="s">
        <v>8401</v>
      </c>
      <c r="B1582" s="14" t="str">
        <v>false</v>
      </c>
      <c r="C1582" t="s">
        <v>8220</v>
      </c>
    </row>
    <row r="1583" spans="1:3" hidden="1" x14ac:dyDescent="0.2">
      <c r="A1583" t="s">
        <v>8401</v>
      </c>
      <c r="B1583" s="14" t="str">
        <v>false</v>
      </c>
      <c r="C1583" t="s">
        <v>8220</v>
      </c>
    </row>
    <row r="1584" spans="1:3" hidden="1" x14ac:dyDescent="0.2">
      <c r="A1584" t="s">
        <v>8401</v>
      </c>
      <c r="B1584" s="14" t="str">
        <v>false</v>
      </c>
      <c r="C1584" t="s">
        <v>8220</v>
      </c>
    </row>
    <row r="1585" spans="1:3" hidden="1" x14ac:dyDescent="0.2">
      <c r="A1585" t="s">
        <v>8401</v>
      </c>
      <c r="B1585" s="14" t="str">
        <v>false</v>
      </c>
      <c r="C1585" t="s">
        <v>8220</v>
      </c>
    </row>
    <row r="1586" spans="1:3" hidden="1" x14ac:dyDescent="0.2">
      <c r="A1586" t="s">
        <v>8401</v>
      </c>
      <c r="B1586" s="14" t="str">
        <v>false</v>
      </c>
      <c r="C1586" t="s">
        <v>8220</v>
      </c>
    </row>
    <row r="1587" spans="1:3" hidden="1" x14ac:dyDescent="0.2">
      <c r="A1587" t="s">
        <v>8401</v>
      </c>
      <c r="B1587" s="14" t="str">
        <v>false</v>
      </c>
      <c r="C1587" t="s">
        <v>8220</v>
      </c>
    </row>
    <row r="1588" spans="1:3" hidden="1" x14ac:dyDescent="0.2">
      <c r="A1588" t="s">
        <v>8401</v>
      </c>
      <c r="B1588" s="14" t="str">
        <v>false</v>
      </c>
      <c r="C1588" t="s">
        <v>8220</v>
      </c>
    </row>
    <row r="1589" spans="1:3" hidden="1" x14ac:dyDescent="0.2">
      <c r="A1589" t="s">
        <v>8401</v>
      </c>
      <c r="B1589" s="14" t="str">
        <v>false</v>
      </c>
      <c r="C1589" t="s">
        <v>8220</v>
      </c>
    </row>
    <row r="1590" spans="1:3" hidden="1" x14ac:dyDescent="0.2">
      <c r="A1590" t="s">
        <v>8401</v>
      </c>
      <c r="B1590" s="14" t="str">
        <v>false</v>
      </c>
      <c r="C1590" t="s">
        <v>8220</v>
      </c>
    </row>
    <row r="1591" spans="1:3" hidden="1" x14ac:dyDescent="0.2">
      <c r="A1591" t="s">
        <v>8401</v>
      </c>
      <c r="B1591" s="14" t="str">
        <v>false</v>
      </c>
      <c r="C1591" t="s">
        <v>8220</v>
      </c>
    </row>
    <row r="1592" spans="1:3" hidden="1" x14ac:dyDescent="0.2">
      <c r="A1592" t="s">
        <v>8401</v>
      </c>
      <c r="B1592" s="14" t="str">
        <v>false</v>
      </c>
      <c r="C1592" t="s">
        <v>8220</v>
      </c>
    </row>
    <row r="1593" spans="1:3" hidden="1" x14ac:dyDescent="0.2">
      <c r="A1593" t="s">
        <v>8401</v>
      </c>
      <c r="B1593" s="14" t="str">
        <v>false</v>
      </c>
      <c r="C1593" t="s">
        <v>8220</v>
      </c>
    </row>
    <row r="1594" spans="1:3" hidden="1" x14ac:dyDescent="0.2">
      <c r="A1594" t="s">
        <v>8401</v>
      </c>
      <c r="B1594" s="14" t="str">
        <v>false</v>
      </c>
      <c r="C1594" t="s">
        <v>8220</v>
      </c>
    </row>
    <row r="1595" spans="1:3" hidden="1" x14ac:dyDescent="0.2">
      <c r="A1595" t="s">
        <v>8401</v>
      </c>
      <c r="B1595" s="14" t="str">
        <v>false</v>
      </c>
      <c r="C1595" t="s">
        <v>8220</v>
      </c>
    </row>
    <row r="1596" spans="1:3" hidden="1" x14ac:dyDescent="0.2">
      <c r="A1596" t="s">
        <v>8401</v>
      </c>
      <c r="B1596" s="14" t="str">
        <v>false</v>
      </c>
      <c r="C1596" t="s">
        <v>8220</v>
      </c>
    </row>
    <row r="1597" spans="1:3" hidden="1" x14ac:dyDescent="0.2">
      <c r="A1597" t="s">
        <v>8401</v>
      </c>
      <c r="B1597" s="14" t="str">
        <v>false</v>
      </c>
      <c r="C1597" t="s">
        <v>8220</v>
      </c>
    </row>
    <row r="1598" spans="1:3" hidden="1" x14ac:dyDescent="0.2">
      <c r="A1598" t="s">
        <v>8401</v>
      </c>
      <c r="B1598" s="14" t="str">
        <v>false</v>
      </c>
      <c r="C1598" t="s">
        <v>8220</v>
      </c>
    </row>
    <row r="1599" spans="1:3" hidden="1" x14ac:dyDescent="0.2">
      <c r="A1599" t="s">
        <v>8401</v>
      </c>
      <c r="B1599" s="14" t="str">
        <v>false</v>
      </c>
      <c r="C1599" t="s">
        <v>8220</v>
      </c>
    </row>
    <row r="1600" spans="1:3" hidden="1" x14ac:dyDescent="0.2">
      <c r="A1600" t="s">
        <v>8401</v>
      </c>
      <c r="B1600" s="14" t="str">
        <v>false</v>
      </c>
      <c r="C1600" t="s">
        <v>8220</v>
      </c>
    </row>
    <row r="1601" spans="1:4" hidden="1" x14ac:dyDescent="0.2">
      <c r="A1601" t="s">
        <v>8401</v>
      </c>
      <c r="B1601" s="14" t="str">
        <v>false</v>
      </c>
      <c r="C1601" t="s">
        <v>8220</v>
      </c>
    </row>
    <row r="1602" spans="1:4" hidden="1" x14ac:dyDescent="0.2">
      <c r="A1602" t="s">
        <v>8401</v>
      </c>
      <c r="B1602" s="14" t="str">
        <v>false</v>
      </c>
      <c r="C1602" t="s">
        <v>8220</v>
      </c>
    </row>
    <row r="1603" spans="1:4" x14ac:dyDescent="0.2">
      <c r="A1603" t="s">
        <v>8401</v>
      </c>
      <c r="B1603" s="14">
        <v>56</v>
      </c>
      <c r="C1603" t="s">
        <v>8220</v>
      </c>
      <c r="D1603" s="14" t="e" cm="1" vm="1">
        <f t="array" aca="1" ref="D1603" ca="1">IF(Kickstarter!G1603:G5716 = "failed",Kickstarter!N1603:N5716,"false")</f>
        <v>#VALUE!</v>
      </c>
    </row>
    <row r="1604" spans="1:4" x14ac:dyDescent="0.2">
      <c r="A1604" t="s">
        <v>8401</v>
      </c>
      <c r="B1604" s="14">
        <v>32</v>
      </c>
      <c r="C1604" t="s">
        <v>8220</v>
      </c>
      <c r="D1604" s="14" t="e" cm="1" vm="1">
        <f t="array" aca="1" ref="D1604" ca="1">IF(Kickstarter!G1604:G5717 = "failed",Kickstarter!N1604:N5717,"false")</f>
        <v>#VALUE!</v>
      </c>
    </row>
    <row r="1605" spans="1:4" x14ac:dyDescent="0.2">
      <c r="A1605" t="s">
        <v>8401</v>
      </c>
      <c r="B1605" s="14">
        <v>30</v>
      </c>
      <c r="C1605" t="s">
        <v>8220</v>
      </c>
      <c r="D1605" s="14" t="e" cm="1" vm="1">
        <f t="array" aca="1" ref="D1605" ca="1">IF(Kickstarter!G1605:G5718 = "failed",Kickstarter!N1605:N5718,"false")</f>
        <v>#VALUE!</v>
      </c>
    </row>
    <row r="1606" spans="1:4" x14ac:dyDescent="0.2">
      <c r="A1606" t="s">
        <v>8401</v>
      </c>
      <c r="B1606" s="14">
        <v>70</v>
      </c>
      <c r="C1606" t="s">
        <v>8220</v>
      </c>
      <c r="D1606" s="14" t="e" cm="1" vm="1">
        <f t="array" aca="1" ref="D1606" ca="1">IF(Kickstarter!G1606:G5719 = "failed",Kickstarter!N1606:N5719,"false")</f>
        <v>#VALUE!</v>
      </c>
    </row>
    <row r="1607" spans="1:4" x14ac:dyDescent="0.2">
      <c r="A1607" t="s">
        <v>8401</v>
      </c>
      <c r="B1607" s="14">
        <v>44</v>
      </c>
      <c r="C1607" t="s">
        <v>8220</v>
      </c>
      <c r="D1607" s="14" t="e" cm="1" vm="1">
        <f t="array" aca="1" ref="D1607" ca="1">IF(Kickstarter!G1607:G5720 = "failed",Kickstarter!N1607:N5720,"false")</f>
        <v>#VALUE!</v>
      </c>
    </row>
    <row r="1608" spans="1:4" x14ac:dyDescent="0.2">
      <c r="A1608" t="s">
        <v>8401</v>
      </c>
      <c r="B1608" s="14">
        <v>92</v>
      </c>
      <c r="C1608" t="s">
        <v>8220</v>
      </c>
      <c r="D1608" s="14" t="e" cm="1" vm="1">
        <f t="array" aca="1" ref="D1608" ca="1">IF(Kickstarter!G1608:G5721 = "failed",Kickstarter!N1608:N5721,"false")</f>
        <v>#VALUE!</v>
      </c>
    </row>
    <row r="1609" spans="1:4" x14ac:dyDescent="0.2">
      <c r="A1609" t="s">
        <v>8401</v>
      </c>
      <c r="B1609" s="14">
        <v>205</v>
      </c>
      <c r="C1609" t="s">
        <v>8220</v>
      </c>
      <c r="D1609" s="14" t="e" cm="1" vm="1">
        <f t="array" aca="1" ref="D1609" ca="1">IF(Kickstarter!G1609:G5722 = "failed",Kickstarter!N1609:N5722,"false")</f>
        <v>#VALUE!</v>
      </c>
    </row>
    <row r="1610" spans="1:4" x14ac:dyDescent="0.2">
      <c r="A1610" t="s">
        <v>8401</v>
      </c>
      <c r="B1610" s="14">
        <v>23</v>
      </c>
      <c r="C1610" t="s">
        <v>8220</v>
      </c>
      <c r="D1610" s="14" t="e" cm="1" vm="1">
        <f t="array" aca="1" ref="D1610" ca="1">IF(Kickstarter!G1610:G5723 = "failed",Kickstarter!N1610:N5723,"false")</f>
        <v>#VALUE!</v>
      </c>
    </row>
    <row r="1611" spans="1:4" x14ac:dyDescent="0.2">
      <c r="A1611" t="s">
        <v>8401</v>
      </c>
      <c r="B1611" s="14">
        <v>4</v>
      </c>
      <c r="C1611" t="s">
        <v>8220</v>
      </c>
      <c r="D1611" s="14" t="e" cm="1" vm="1">
        <f t="array" aca="1" ref="D1611" ca="1">IF(Kickstarter!G1611:G5724 = "failed",Kickstarter!N1611:N5724,"false")</f>
        <v>#VALUE!</v>
      </c>
    </row>
    <row r="1612" spans="1:4" x14ac:dyDescent="0.2">
      <c r="A1612" t="s">
        <v>8401</v>
      </c>
      <c r="B1612" s="14">
        <v>112</v>
      </c>
      <c r="C1612" t="s">
        <v>8220</v>
      </c>
      <c r="D1612" s="14" t="e" cm="1" vm="1">
        <f t="array" aca="1" ref="D1612" ca="1">IF(Kickstarter!G1612:G5725 = "failed",Kickstarter!N1612:N5725,"false")</f>
        <v>#VALUE!</v>
      </c>
    </row>
    <row r="1613" spans="1:4" x14ac:dyDescent="0.2">
      <c r="A1613" t="s">
        <v>8401</v>
      </c>
      <c r="B1613" s="14">
        <v>27</v>
      </c>
      <c r="C1613" t="s">
        <v>8220</v>
      </c>
      <c r="D1613" s="14" t="e" cm="1" vm="1">
        <f t="array" aca="1" ref="D1613" ca="1">IF(Kickstarter!G1613:G5726 = "failed",Kickstarter!N1613:N5726,"false")</f>
        <v>#VALUE!</v>
      </c>
    </row>
    <row r="1614" spans="1:4" x14ac:dyDescent="0.2">
      <c r="A1614" t="s">
        <v>8401</v>
      </c>
      <c r="B1614" s="14">
        <v>11</v>
      </c>
      <c r="C1614" t="s">
        <v>8220</v>
      </c>
      <c r="D1614" s="14" t="e" cm="1" vm="1">
        <f t="array" aca="1" ref="D1614" ca="1">IF(Kickstarter!G1614:G5727 = "failed",Kickstarter!N1614:N5727,"false")</f>
        <v>#VALUE!</v>
      </c>
    </row>
    <row r="1615" spans="1:4" x14ac:dyDescent="0.2">
      <c r="A1615" t="s">
        <v>8401</v>
      </c>
      <c r="B1615" s="14">
        <v>26</v>
      </c>
      <c r="C1615" t="s">
        <v>8220</v>
      </c>
      <c r="D1615" s="14" t="e" cm="1" vm="1">
        <f t="array" aca="1" ref="D1615" ca="1">IF(Kickstarter!G1615:G5728 = "failed",Kickstarter!N1615:N5728,"false")</f>
        <v>#VALUE!</v>
      </c>
    </row>
    <row r="1616" spans="1:4" x14ac:dyDescent="0.2">
      <c r="A1616" t="s">
        <v>8401</v>
      </c>
      <c r="B1616" s="14">
        <v>77</v>
      </c>
      <c r="C1616" t="s">
        <v>8220</v>
      </c>
      <c r="D1616" s="14" t="e" cm="1" vm="1">
        <f t="array" aca="1" ref="D1616" ca="1">IF(Kickstarter!G1616:G5729 = "failed",Kickstarter!N1616:N5729,"false")</f>
        <v>#VALUE!</v>
      </c>
    </row>
    <row r="1617" spans="1:4" x14ac:dyDescent="0.2">
      <c r="A1617" t="s">
        <v>8401</v>
      </c>
      <c r="B1617" s="14">
        <v>136</v>
      </c>
      <c r="C1617" t="s">
        <v>8220</v>
      </c>
      <c r="D1617" s="14" t="e" cm="1" vm="1">
        <f t="array" aca="1" ref="D1617" ca="1">IF(Kickstarter!G1617:G5730 = "failed",Kickstarter!N1617:N5730,"false")</f>
        <v>#VALUE!</v>
      </c>
    </row>
    <row r="1618" spans="1:4" x14ac:dyDescent="0.2">
      <c r="A1618" t="s">
        <v>8401</v>
      </c>
      <c r="B1618" s="14">
        <v>157</v>
      </c>
      <c r="C1618" t="s">
        <v>8220</v>
      </c>
      <c r="D1618" s="14" t="e" cm="1" vm="1">
        <f t="array" aca="1" ref="D1618" ca="1">IF(Kickstarter!G1618:G5731 = "failed",Kickstarter!N1618:N5731,"false")</f>
        <v>#VALUE!</v>
      </c>
    </row>
    <row r="1619" spans="1:4" x14ac:dyDescent="0.2">
      <c r="A1619" t="s">
        <v>8401</v>
      </c>
      <c r="B1619" s="14">
        <v>158</v>
      </c>
      <c r="C1619" t="s">
        <v>8220</v>
      </c>
      <c r="D1619" s="14" t="e" cm="1" vm="1">
        <f t="array" aca="1" ref="D1619" ca="1">IF(Kickstarter!G1619:G5732 = "failed",Kickstarter!N1619:N5732,"false")</f>
        <v>#VALUE!</v>
      </c>
    </row>
    <row r="1620" spans="1:4" x14ac:dyDescent="0.2">
      <c r="A1620" t="s">
        <v>8401</v>
      </c>
      <c r="B1620" s="14">
        <v>27</v>
      </c>
      <c r="C1620" t="s">
        <v>8220</v>
      </c>
      <c r="D1620" s="14" t="e" cm="1" vm="1">
        <f t="array" aca="1" ref="D1620" ca="1">IF(Kickstarter!G1620:G5733 = "failed",Kickstarter!N1620:N5733,"false")</f>
        <v>#VALUE!</v>
      </c>
    </row>
    <row r="1621" spans="1:4" x14ac:dyDescent="0.2">
      <c r="A1621" t="s">
        <v>8401</v>
      </c>
      <c r="B1621" s="14">
        <v>23</v>
      </c>
      <c r="C1621" t="s">
        <v>8220</v>
      </c>
      <c r="D1621" s="14" t="e" cm="1" vm="1">
        <f t="array" aca="1" ref="D1621" ca="1">IF(Kickstarter!G1621:G5734 = "failed",Kickstarter!N1621:N5734,"false")</f>
        <v>#VALUE!</v>
      </c>
    </row>
    <row r="1622" spans="1:4" x14ac:dyDescent="0.2">
      <c r="A1622" t="s">
        <v>8401</v>
      </c>
      <c r="B1622" s="14">
        <v>17</v>
      </c>
      <c r="C1622" t="s">
        <v>8220</v>
      </c>
      <c r="D1622" s="14" t="e" cm="1" vm="1">
        <f t="array" aca="1" ref="D1622" ca="1">IF(Kickstarter!G1622:G5735 = "failed",Kickstarter!N1622:N5735,"false")</f>
        <v>#VALUE!</v>
      </c>
    </row>
    <row r="1623" spans="1:4" x14ac:dyDescent="0.2">
      <c r="A1623" t="s">
        <v>8401</v>
      </c>
      <c r="B1623" s="14">
        <v>37</v>
      </c>
      <c r="C1623" t="s">
        <v>8220</v>
      </c>
      <c r="D1623" s="14" t="e" cm="1" vm="1">
        <f t="array" aca="1" ref="D1623" ca="1">IF(Kickstarter!G1623:G5736 = "failed",Kickstarter!N1623:N5736,"false")</f>
        <v>#VALUE!</v>
      </c>
    </row>
    <row r="1624" spans="1:4" x14ac:dyDescent="0.2">
      <c r="A1624" t="s">
        <v>8401</v>
      </c>
      <c r="B1624" s="14">
        <v>65</v>
      </c>
      <c r="C1624" t="s">
        <v>8220</v>
      </c>
      <c r="D1624" s="14" t="e" cm="1" vm="1">
        <f t="array" aca="1" ref="D1624" ca="1">IF(Kickstarter!G1624:G5737 = "failed",Kickstarter!N1624:N5737,"false")</f>
        <v>#VALUE!</v>
      </c>
    </row>
    <row r="1625" spans="1:4" x14ac:dyDescent="0.2">
      <c r="A1625" t="s">
        <v>8401</v>
      </c>
      <c r="B1625" s="14">
        <v>18</v>
      </c>
      <c r="C1625" t="s">
        <v>8220</v>
      </c>
      <c r="D1625" s="14" t="e" cm="1" vm="1">
        <f t="array" aca="1" ref="D1625" ca="1">IF(Kickstarter!G1625:G5738 = "failed",Kickstarter!N1625:N5738,"false")</f>
        <v>#VALUE!</v>
      </c>
    </row>
    <row r="1626" spans="1:4" x14ac:dyDescent="0.2">
      <c r="A1626" t="s">
        <v>8401</v>
      </c>
      <c r="B1626" s="14">
        <v>25</v>
      </c>
      <c r="C1626" t="s">
        <v>8220</v>
      </c>
      <c r="D1626" s="14" t="e" cm="1" vm="1">
        <f t="array" aca="1" ref="D1626" ca="1">IF(Kickstarter!G1626:G5739 = "failed",Kickstarter!N1626:N5739,"false")</f>
        <v>#VALUE!</v>
      </c>
    </row>
    <row r="1627" spans="1:4" x14ac:dyDescent="0.2">
      <c r="A1627" t="s">
        <v>8401</v>
      </c>
      <c r="B1627" s="14">
        <v>104</v>
      </c>
      <c r="C1627" t="s">
        <v>8220</v>
      </c>
      <c r="D1627" s="14" t="e" cm="1" vm="1">
        <f t="array" aca="1" ref="D1627" ca="1">IF(Kickstarter!G1627:G5740 = "failed",Kickstarter!N1627:N5740,"false")</f>
        <v>#VALUE!</v>
      </c>
    </row>
    <row r="1628" spans="1:4" x14ac:dyDescent="0.2">
      <c r="A1628" t="s">
        <v>8401</v>
      </c>
      <c r="B1628" s="14">
        <v>108</v>
      </c>
      <c r="C1628" t="s">
        <v>8220</v>
      </c>
      <c r="D1628" s="14" t="e" cm="1" vm="1">
        <f t="array" aca="1" ref="D1628" ca="1">IF(Kickstarter!G1628:G5741 = "failed",Kickstarter!N1628:N5741,"false")</f>
        <v>#VALUE!</v>
      </c>
    </row>
    <row r="1629" spans="1:4" x14ac:dyDescent="0.2">
      <c r="A1629" t="s">
        <v>8401</v>
      </c>
      <c r="B1629" s="14">
        <v>38</v>
      </c>
      <c r="C1629" t="s">
        <v>8220</v>
      </c>
      <c r="D1629" s="14" t="e" cm="1" vm="1">
        <f t="array" aca="1" ref="D1629" ca="1">IF(Kickstarter!G1629:G5742 = "failed",Kickstarter!N1629:N5742,"false")</f>
        <v>#VALUE!</v>
      </c>
    </row>
    <row r="1630" spans="1:4" x14ac:dyDescent="0.2">
      <c r="A1630" t="s">
        <v>8401</v>
      </c>
      <c r="B1630" s="14">
        <v>88</v>
      </c>
      <c r="C1630" t="s">
        <v>8220</v>
      </c>
      <c r="D1630" s="14" t="e" cm="1" vm="1">
        <f t="array" aca="1" ref="D1630" ca="1">IF(Kickstarter!G1630:G5743 = "failed",Kickstarter!N1630:N5743,"false")</f>
        <v>#VALUE!</v>
      </c>
    </row>
    <row r="1631" spans="1:4" x14ac:dyDescent="0.2">
      <c r="A1631" t="s">
        <v>8401</v>
      </c>
      <c r="B1631" s="14">
        <v>82</v>
      </c>
      <c r="C1631" t="s">
        <v>8220</v>
      </c>
      <c r="D1631" s="14" t="e" cm="1" vm="1">
        <f t="array" aca="1" ref="D1631" ca="1">IF(Kickstarter!G1631:G5744 = "failed",Kickstarter!N1631:N5744,"false")</f>
        <v>#VALUE!</v>
      </c>
    </row>
    <row r="1632" spans="1:4" x14ac:dyDescent="0.2">
      <c r="A1632" t="s">
        <v>8401</v>
      </c>
      <c r="B1632" s="14">
        <v>126</v>
      </c>
      <c r="C1632" t="s">
        <v>8220</v>
      </c>
      <c r="D1632" s="14" t="e" cm="1" vm="1">
        <f t="array" aca="1" ref="D1632" ca="1">IF(Kickstarter!G1632:G5745 = "failed",Kickstarter!N1632:N5745,"false")</f>
        <v>#VALUE!</v>
      </c>
    </row>
    <row r="1633" spans="1:4" x14ac:dyDescent="0.2">
      <c r="A1633" t="s">
        <v>8401</v>
      </c>
      <c r="B1633" s="14">
        <v>133</v>
      </c>
      <c r="C1633" t="s">
        <v>8220</v>
      </c>
      <c r="D1633" s="14" t="e" cm="1" vm="1">
        <f t="array" aca="1" ref="D1633" ca="1">IF(Kickstarter!G1633:G5746 = "failed",Kickstarter!N1633:N5746,"false")</f>
        <v>#VALUE!</v>
      </c>
    </row>
    <row r="1634" spans="1:4" x14ac:dyDescent="0.2">
      <c r="A1634" t="s">
        <v>8401</v>
      </c>
      <c r="B1634" s="14">
        <v>47</v>
      </c>
      <c r="C1634" t="s">
        <v>8220</v>
      </c>
      <c r="D1634" s="14" t="e" cm="1" vm="1">
        <f t="array" aca="1" ref="D1634" ca="1">IF(Kickstarter!G1634:G5747 = "failed",Kickstarter!N1634:N5747,"false")</f>
        <v>#VALUE!</v>
      </c>
    </row>
    <row r="1635" spans="1:4" x14ac:dyDescent="0.2">
      <c r="A1635" t="s">
        <v>8401</v>
      </c>
      <c r="B1635" s="14">
        <v>58</v>
      </c>
      <c r="C1635" t="s">
        <v>8220</v>
      </c>
      <c r="D1635" s="14" t="e" cm="1" vm="1">
        <f t="array" aca="1" ref="D1635" ca="1">IF(Kickstarter!G1635:G5748 = "failed",Kickstarter!N1635:N5748,"false")</f>
        <v>#VALUE!</v>
      </c>
    </row>
    <row r="1636" spans="1:4" x14ac:dyDescent="0.2">
      <c r="A1636" t="s">
        <v>8401</v>
      </c>
      <c r="B1636" s="14">
        <v>32</v>
      </c>
      <c r="C1636" t="s">
        <v>8220</v>
      </c>
      <c r="D1636" s="14" t="e" cm="1" vm="1">
        <f t="array" aca="1" ref="D1636" ca="1">IF(Kickstarter!G1636:G5749 = "failed",Kickstarter!N1636:N5749,"false")</f>
        <v>#VALUE!</v>
      </c>
    </row>
    <row r="1637" spans="1:4" x14ac:dyDescent="0.2">
      <c r="A1637" t="s">
        <v>8401</v>
      </c>
      <c r="B1637" s="14">
        <v>37</v>
      </c>
      <c r="C1637" t="s">
        <v>8220</v>
      </c>
      <c r="D1637" s="14" t="e" cm="1" vm="1">
        <f t="array" aca="1" ref="D1637" ca="1">IF(Kickstarter!G1637:G5750 = "failed",Kickstarter!N1637:N5750,"false")</f>
        <v>#VALUE!</v>
      </c>
    </row>
    <row r="1638" spans="1:4" x14ac:dyDescent="0.2">
      <c r="A1638" t="s">
        <v>8401</v>
      </c>
      <c r="B1638" s="14">
        <v>87</v>
      </c>
      <c r="C1638" t="s">
        <v>8220</v>
      </c>
      <c r="D1638" s="14" t="e" cm="1" vm="1">
        <f t="array" aca="1" ref="D1638" ca="1">IF(Kickstarter!G1638:G5751 = "failed",Kickstarter!N1638:N5751,"false")</f>
        <v>#VALUE!</v>
      </c>
    </row>
    <row r="1639" spans="1:4" x14ac:dyDescent="0.2">
      <c r="A1639" t="s">
        <v>8401</v>
      </c>
      <c r="B1639" s="14">
        <v>15</v>
      </c>
      <c r="C1639" t="s">
        <v>8220</v>
      </c>
      <c r="D1639" s="14" t="e" cm="1" vm="1">
        <f t="array" aca="1" ref="D1639" ca="1">IF(Kickstarter!G1639:G5752 = "failed",Kickstarter!N1639:N5752,"false")</f>
        <v>#VALUE!</v>
      </c>
    </row>
    <row r="1640" spans="1:4" x14ac:dyDescent="0.2">
      <c r="A1640" t="s">
        <v>8401</v>
      </c>
      <c r="B1640" s="14">
        <v>27</v>
      </c>
      <c r="C1640" t="s">
        <v>8220</v>
      </c>
      <c r="D1640" s="14" t="e" cm="1" vm="1">
        <f t="array" aca="1" ref="D1640" ca="1">IF(Kickstarter!G1640:G5753 = "failed",Kickstarter!N1640:N5753,"false")</f>
        <v>#VALUE!</v>
      </c>
    </row>
    <row r="1641" spans="1:4" x14ac:dyDescent="0.2">
      <c r="A1641" t="s">
        <v>8401</v>
      </c>
      <c r="B1641" s="14">
        <v>19</v>
      </c>
      <c r="C1641" t="s">
        <v>8220</v>
      </c>
      <c r="D1641" s="14" t="e" cm="1" vm="1">
        <f t="array" aca="1" ref="D1641" ca="1">IF(Kickstarter!G1641:G5754 = "failed",Kickstarter!N1641:N5754,"false")</f>
        <v>#VALUE!</v>
      </c>
    </row>
    <row r="1642" spans="1:4" x14ac:dyDescent="0.2">
      <c r="A1642" t="s">
        <v>8401</v>
      </c>
      <c r="B1642" s="14">
        <v>17</v>
      </c>
      <c r="C1642" t="s">
        <v>8220</v>
      </c>
      <c r="D1642" s="14" t="e" cm="1" vm="1">
        <f t="array" aca="1" ref="D1642" ca="1">IF(Kickstarter!G1642:G5755 = "failed",Kickstarter!N1642:N5755,"false")</f>
        <v>#VALUE!</v>
      </c>
    </row>
    <row r="1643" spans="1:4" x14ac:dyDescent="0.2">
      <c r="A1643" t="s">
        <v>8401</v>
      </c>
      <c r="B1643" s="14">
        <v>26</v>
      </c>
      <c r="C1643" t="s">
        <v>8220</v>
      </c>
      <c r="D1643" s="14" t="e" cm="1" vm="1">
        <f t="array" aca="1" ref="D1643" ca="1">IF(Kickstarter!G1643:G5756 = "failed",Kickstarter!N1643:N5756,"false")</f>
        <v>#VALUE!</v>
      </c>
    </row>
    <row r="1644" spans="1:4" x14ac:dyDescent="0.2">
      <c r="A1644" t="s">
        <v>8401</v>
      </c>
      <c r="B1644" s="14">
        <v>28</v>
      </c>
      <c r="C1644" t="s">
        <v>8220</v>
      </c>
      <c r="D1644" s="14" t="e" cm="1" vm="1">
        <f t="array" aca="1" ref="D1644" ca="1">IF(Kickstarter!G1644:G5757 = "failed",Kickstarter!N1644:N5757,"false")</f>
        <v>#VALUE!</v>
      </c>
    </row>
    <row r="1645" spans="1:4" x14ac:dyDescent="0.2">
      <c r="A1645" t="s">
        <v>8401</v>
      </c>
      <c r="B1645" s="14">
        <v>37</v>
      </c>
      <c r="C1645" t="s">
        <v>8220</v>
      </c>
      <c r="D1645" s="14" t="e" cm="1" vm="1">
        <f t="array" aca="1" ref="D1645" ca="1">IF(Kickstarter!G1645:G5758 = "failed",Kickstarter!N1645:N5758,"false")</f>
        <v>#VALUE!</v>
      </c>
    </row>
    <row r="1646" spans="1:4" x14ac:dyDescent="0.2">
      <c r="A1646" t="s">
        <v>8401</v>
      </c>
      <c r="B1646" s="14">
        <v>128</v>
      </c>
      <c r="C1646" t="s">
        <v>8220</v>
      </c>
      <c r="D1646" s="14" t="e" cm="1" vm="1">
        <f t="array" aca="1" ref="D1646" ca="1">IF(Kickstarter!G1646:G5759 = "failed",Kickstarter!N1646:N5759,"false")</f>
        <v>#VALUE!</v>
      </c>
    </row>
    <row r="1647" spans="1:4" x14ac:dyDescent="0.2">
      <c r="A1647" t="s">
        <v>8401</v>
      </c>
      <c r="B1647" s="14">
        <v>10</v>
      </c>
      <c r="C1647" t="s">
        <v>8220</v>
      </c>
      <c r="D1647" s="14" t="e" cm="1" vm="1">
        <f t="array" aca="1" ref="D1647" ca="1">IF(Kickstarter!G1647:G5760 = "failed",Kickstarter!N1647:N5760,"false")</f>
        <v>#VALUE!</v>
      </c>
    </row>
    <row r="1648" spans="1:4" x14ac:dyDescent="0.2">
      <c r="A1648" t="s">
        <v>8401</v>
      </c>
      <c r="B1648" s="14">
        <v>83</v>
      </c>
      <c r="C1648" t="s">
        <v>8220</v>
      </c>
      <c r="D1648" s="14" t="e" cm="1" vm="1">
        <f t="array" aca="1" ref="D1648" ca="1">IF(Kickstarter!G1648:G5761 = "failed",Kickstarter!N1648:N5761,"false")</f>
        <v>#VALUE!</v>
      </c>
    </row>
    <row r="1649" spans="1:4" x14ac:dyDescent="0.2">
      <c r="A1649" t="s">
        <v>8401</v>
      </c>
      <c r="B1649" s="14">
        <v>46</v>
      </c>
      <c r="C1649" t="s">
        <v>8220</v>
      </c>
      <c r="D1649" s="14" t="e" cm="1" vm="1">
        <f t="array" aca="1" ref="D1649" ca="1">IF(Kickstarter!G1649:G5762 = "failed",Kickstarter!N1649:N5762,"false")</f>
        <v>#VALUE!</v>
      </c>
    </row>
    <row r="1650" spans="1:4" x14ac:dyDescent="0.2">
      <c r="A1650" t="s">
        <v>8401</v>
      </c>
      <c r="B1650" s="14">
        <v>90</v>
      </c>
      <c r="C1650" t="s">
        <v>8220</v>
      </c>
      <c r="D1650" s="14" t="e" cm="1" vm="1">
        <f t="array" aca="1" ref="D1650" ca="1">IF(Kickstarter!G1650:G5763 = "failed",Kickstarter!N1650:N5763,"false")</f>
        <v>#VALUE!</v>
      </c>
    </row>
    <row r="1651" spans="1:4" x14ac:dyDescent="0.2">
      <c r="A1651" t="s">
        <v>8401</v>
      </c>
      <c r="B1651" s="14">
        <v>81</v>
      </c>
      <c r="C1651" t="s">
        <v>8220</v>
      </c>
      <c r="D1651" s="14" t="e" cm="1" vm="1">
        <f t="array" aca="1" ref="D1651" ca="1">IF(Kickstarter!G1651:G5764 = "failed",Kickstarter!N1651:N5764,"false")</f>
        <v>#VALUE!</v>
      </c>
    </row>
    <row r="1652" spans="1:4" x14ac:dyDescent="0.2">
      <c r="A1652" t="s">
        <v>8401</v>
      </c>
      <c r="B1652" s="14">
        <v>32</v>
      </c>
      <c r="C1652" t="s">
        <v>8220</v>
      </c>
      <c r="D1652" s="14" t="e" cm="1" vm="1">
        <f t="array" aca="1" ref="D1652" ca="1">IF(Kickstarter!G1652:G5765 = "failed",Kickstarter!N1652:N5765,"false")</f>
        <v>#VALUE!</v>
      </c>
    </row>
    <row r="1653" spans="1:4" x14ac:dyDescent="0.2">
      <c r="A1653" t="s">
        <v>8401</v>
      </c>
      <c r="B1653" s="14">
        <v>20</v>
      </c>
      <c r="C1653" t="s">
        <v>8220</v>
      </c>
      <c r="D1653" s="14" t="e" cm="1" vm="1">
        <f t="array" aca="1" ref="D1653" ca="1">IF(Kickstarter!G1653:G5766 = "failed",Kickstarter!N1653:N5766,"false")</f>
        <v>#VALUE!</v>
      </c>
    </row>
    <row r="1654" spans="1:4" x14ac:dyDescent="0.2">
      <c r="A1654" t="s">
        <v>8401</v>
      </c>
      <c r="B1654" s="14">
        <v>70</v>
      </c>
      <c r="C1654" t="s">
        <v>8220</v>
      </c>
      <c r="D1654" s="14" t="e" cm="1" vm="1">
        <f t="array" aca="1" ref="D1654" ca="1">IF(Kickstarter!G1654:G5767 = "failed",Kickstarter!N1654:N5767,"false")</f>
        <v>#VALUE!</v>
      </c>
    </row>
    <row r="1655" spans="1:4" x14ac:dyDescent="0.2">
      <c r="A1655" t="s">
        <v>8401</v>
      </c>
      <c r="B1655" s="14">
        <v>168</v>
      </c>
      <c r="C1655" t="s">
        <v>8220</v>
      </c>
      <c r="D1655" s="14" t="e" cm="1" vm="1">
        <f t="array" aca="1" ref="D1655" ca="1">IF(Kickstarter!G1655:G5768 = "failed",Kickstarter!N1655:N5768,"false")</f>
        <v>#VALUE!</v>
      </c>
    </row>
    <row r="1656" spans="1:4" x14ac:dyDescent="0.2">
      <c r="A1656" t="s">
        <v>8401</v>
      </c>
      <c r="B1656" s="14">
        <v>34</v>
      </c>
      <c r="C1656" t="s">
        <v>8220</v>
      </c>
      <c r="D1656" s="14" t="e" cm="1" vm="1">
        <f t="array" aca="1" ref="D1656" ca="1">IF(Kickstarter!G1656:G5769 = "failed",Kickstarter!N1656:N5769,"false")</f>
        <v>#VALUE!</v>
      </c>
    </row>
    <row r="1657" spans="1:4" x14ac:dyDescent="0.2">
      <c r="A1657" t="s">
        <v>8401</v>
      </c>
      <c r="B1657" s="14">
        <v>48</v>
      </c>
      <c r="C1657" t="s">
        <v>8220</v>
      </c>
      <c r="D1657" s="14" t="e" cm="1" vm="1">
        <f t="array" aca="1" ref="D1657" ca="1">IF(Kickstarter!G1657:G5770 = "failed",Kickstarter!N1657:N5770,"false")</f>
        <v>#VALUE!</v>
      </c>
    </row>
    <row r="1658" spans="1:4" x14ac:dyDescent="0.2">
      <c r="A1658" t="s">
        <v>8401</v>
      </c>
      <c r="B1658" s="14">
        <v>48</v>
      </c>
      <c r="C1658" t="s">
        <v>8220</v>
      </c>
      <c r="D1658" s="14" t="e" cm="1" vm="1">
        <f t="array" aca="1" ref="D1658" ca="1">IF(Kickstarter!G1658:G5771 = "failed",Kickstarter!N1658:N5771,"false")</f>
        <v>#VALUE!</v>
      </c>
    </row>
    <row r="1659" spans="1:4" x14ac:dyDescent="0.2">
      <c r="A1659" t="s">
        <v>8401</v>
      </c>
      <c r="B1659" s="14">
        <v>221</v>
      </c>
      <c r="C1659" t="s">
        <v>8220</v>
      </c>
      <c r="D1659" s="14" t="e" cm="1" vm="1">
        <f t="array" aca="1" ref="D1659" ca="1">IF(Kickstarter!G1659:G5772 = "failed",Kickstarter!N1659:N5772,"false")</f>
        <v>#VALUE!</v>
      </c>
    </row>
    <row r="1660" spans="1:4" x14ac:dyDescent="0.2">
      <c r="A1660" t="s">
        <v>8401</v>
      </c>
      <c r="B1660" s="14">
        <v>107</v>
      </c>
      <c r="C1660" t="s">
        <v>8220</v>
      </c>
      <c r="D1660" s="14" t="e" cm="1" vm="1">
        <f t="array" aca="1" ref="D1660" ca="1">IF(Kickstarter!G1660:G5773 = "failed",Kickstarter!N1660:N5773,"false")</f>
        <v>#VALUE!</v>
      </c>
    </row>
    <row r="1661" spans="1:4" x14ac:dyDescent="0.2">
      <c r="A1661" t="s">
        <v>8401</v>
      </c>
      <c r="B1661" s="14">
        <v>45</v>
      </c>
      <c r="C1661" t="s">
        <v>8220</v>
      </c>
      <c r="D1661" s="14" t="e" cm="1" vm="1">
        <f t="array" aca="1" ref="D1661" ca="1">IF(Kickstarter!G1661:G5774 = "failed",Kickstarter!N1661:N5774,"false")</f>
        <v>#VALUE!</v>
      </c>
    </row>
    <row r="1662" spans="1:4" x14ac:dyDescent="0.2">
      <c r="A1662" t="s">
        <v>8401</v>
      </c>
      <c r="B1662" s="14">
        <v>36</v>
      </c>
      <c r="C1662" t="s">
        <v>8220</v>
      </c>
      <c r="D1662" s="14" t="e" cm="1" vm="1">
        <f t="array" aca="1" ref="D1662" ca="1">IF(Kickstarter!G1662:G5775 = "failed",Kickstarter!N1662:N5775,"false")</f>
        <v>#VALUE!</v>
      </c>
    </row>
    <row r="1663" spans="1:4" x14ac:dyDescent="0.2">
      <c r="A1663" t="s">
        <v>8401</v>
      </c>
      <c r="B1663" s="14">
        <v>101</v>
      </c>
      <c r="C1663" t="s">
        <v>8220</v>
      </c>
      <c r="D1663" s="14" t="e" cm="1" vm="1">
        <f t="array" aca="1" ref="D1663" ca="1">IF(Kickstarter!G1663:G5776 = "failed",Kickstarter!N1663:N5776,"false")</f>
        <v>#VALUE!</v>
      </c>
    </row>
    <row r="1664" spans="1:4" x14ac:dyDescent="0.2">
      <c r="A1664" t="s">
        <v>8401</v>
      </c>
      <c r="B1664" s="14">
        <v>62</v>
      </c>
      <c r="C1664" t="s">
        <v>8220</v>
      </c>
      <c r="D1664" s="14" t="e" cm="1" vm="1">
        <f t="array" aca="1" ref="D1664" ca="1">IF(Kickstarter!G1664:G5777 = "failed",Kickstarter!N1664:N5777,"false")</f>
        <v>#VALUE!</v>
      </c>
    </row>
    <row r="1665" spans="1:4" x14ac:dyDescent="0.2">
      <c r="A1665" t="s">
        <v>8401</v>
      </c>
      <c r="B1665" s="14">
        <v>32</v>
      </c>
      <c r="C1665" t="s">
        <v>8220</v>
      </c>
      <c r="D1665" s="14" t="e" cm="1" vm="1">
        <f t="array" aca="1" ref="D1665" ca="1">IF(Kickstarter!G1665:G5778 = "failed",Kickstarter!N1665:N5778,"false")</f>
        <v>#VALUE!</v>
      </c>
    </row>
    <row r="1666" spans="1:4" x14ac:dyDescent="0.2">
      <c r="A1666" t="s">
        <v>8401</v>
      </c>
      <c r="B1666" s="14">
        <v>89</v>
      </c>
      <c r="C1666" t="s">
        <v>8220</v>
      </c>
      <c r="D1666" s="14" t="e" cm="1" vm="1">
        <f t="array" aca="1" ref="D1666" ca="1">IF(Kickstarter!G1666:G5779 = "failed",Kickstarter!N1666:N5779,"false")</f>
        <v>#VALUE!</v>
      </c>
    </row>
    <row r="1667" spans="1:4" x14ac:dyDescent="0.2">
      <c r="A1667" t="s">
        <v>8401</v>
      </c>
      <c r="B1667" s="14">
        <v>93</v>
      </c>
      <c r="C1667" t="s">
        <v>8220</v>
      </c>
      <c r="D1667" s="14" t="e" cm="1" vm="1">
        <f t="array" aca="1" ref="D1667" ca="1">IF(Kickstarter!G1667:G5780 = "failed",Kickstarter!N1667:N5780,"false")</f>
        <v>#VALUE!</v>
      </c>
    </row>
    <row r="1668" spans="1:4" x14ac:dyDescent="0.2">
      <c r="A1668" t="s">
        <v>8401</v>
      </c>
      <c r="B1668" s="14">
        <v>98</v>
      </c>
      <c r="C1668" t="s">
        <v>8220</v>
      </c>
      <c r="D1668" s="14" t="e" cm="1" vm="1">
        <f t="array" aca="1" ref="D1668" ca="1">IF(Kickstarter!G1668:G5781 = "failed",Kickstarter!N1668:N5781,"false")</f>
        <v>#VALUE!</v>
      </c>
    </row>
    <row r="1669" spans="1:4" x14ac:dyDescent="0.2">
      <c r="A1669" t="s">
        <v>8401</v>
      </c>
      <c r="B1669" s="14">
        <v>82</v>
      </c>
      <c r="C1669" t="s">
        <v>8220</v>
      </c>
      <c r="D1669" s="14" t="e" cm="1" vm="1">
        <f t="array" aca="1" ref="D1669" ca="1">IF(Kickstarter!G1669:G5782 = "failed",Kickstarter!N1669:N5782,"false")</f>
        <v>#VALUE!</v>
      </c>
    </row>
    <row r="1670" spans="1:4" x14ac:dyDescent="0.2">
      <c r="A1670" t="s">
        <v>8401</v>
      </c>
      <c r="B1670" s="14">
        <v>116</v>
      </c>
      <c r="C1670" t="s">
        <v>8220</v>
      </c>
      <c r="D1670" s="14" t="e" cm="1" vm="1">
        <f t="array" aca="1" ref="D1670" ca="1">IF(Kickstarter!G1670:G5783 = "failed",Kickstarter!N1670:N5783,"false")</f>
        <v>#VALUE!</v>
      </c>
    </row>
    <row r="1671" spans="1:4" x14ac:dyDescent="0.2">
      <c r="A1671" t="s">
        <v>8401</v>
      </c>
      <c r="B1671" s="14">
        <v>52</v>
      </c>
      <c r="C1671" t="s">
        <v>8220</v>
      </c>
      <c r="D1671" s="14" t="e" cm="1" vm="1">
        <f t="array" aca="1" ref="D1671" ca="1">IF(Kickstarter!G1671:G5784 = "failed",Kickstarter!N1671:N5784,"false")</f>
        <v>#VALUE!</v>
      </c>
    </row>
    <row r="1672" spans="1:4" x14ac:dyDescent="0.2">
      <c r="A1672" t="s">
        <v>8401</v>
      </c>
      <c r="B1672" s="14">
        <v>23</v>
      </c>
      <c r="C1672" t="s">
        <v>8220</v>
      </c>
      <c r="D1672" s="14" t="e" cm="1" vm="1">
        <f t="array" aca="1" ref="D1672" ca="1">IF(Kickstarter!G1672:G5785 = "failed",Kickstarter!N1672:N5785,"false")</f>
        <v>#VALUE!</v>
      </c>
    </row>
    <row r="1673" spans="1:4" x14ac:dyDescent="0.2">
      <c r="A1673" t="s">
        <v>8401</v>
      </c>
      <c r="B1673" s="14">
        <v>77</v>
      </c>
      <c r="C1673" t="s">
        <v>8220</v>
      </c>
      <c r="D1673" s="14" t="e" cm="1" vm="1">
        <f t="array" aca="1" ref="D1673" ca="1">IF(Kickstarter!G1673:G5786 = "failed",Kickstarter!N1673:N5786,"false")</f>
        <v>#VALUE!</v>
      </c>
    </row>
    <row r="1674" spans="1:4" x14ac:dyDescent="0.2">
      <c r="A1674" t="s">
        <v>8401</v>
      </c>
      <c r="B1674" s="14">
        <v>49</v>
      </c>
      <c r="C1674" t="s">
        <v>8220</v>
      </c>
      <c r="D1674" s="14" t="e" cm="1" vm="1">
        <f t="array" aca="1" ref="D1674" ca="1">IF(Kickstarter!G1674:G5787 = "failed",Kickstarter!N1674:N5787,"false")</f>
        <v>#VALUE!</v>
      </c>
    </row>
    <row r="1675" spans="1:4" x14ac:dyDescent="0.2">
      <c r="A1675" t="s">
        <v>8401</v>
      </c>
      <c r="B1675" s="14">
        <v>59</v>
      </c>
      <c r="C1675" t="s">
        <v>8220</v>
      </c>
      <c r="D1675" s="14" t="e" cm="1" vm="1">
        <f t="array" aca="1" ref="D1675" ca="1">IF(Kickstarter!G1675:G5788 = "failed",Kickstarter!N1675:N5788,"false")</f>
        <v>#VALUE!</v>
      </c>
    </row>
    <row r="1676" spans="1:4" x14ac:dyDescent="0.2">
      <c r="A1676" t="s">
        <v>8401</v>
      </c>
      <c r="B1676" s="14">
        <v>113</v>
      </c>
      <c r="C1676" t="s">
        <v>8220</v>
      </c>
      <c r="D1676" s="14" t="e" cm="1" vm="1">
        <f t="array" aca="1" ref="D1676" ca="1">IF(Kickstarter!G1676:G5789 = "failed",Kickstarter!N1676:N5789,"false")</f>
        <v>#VALUE!</v>
      </c>
    </row>
    <row r="1677" spans="1:4" x14ac:dyDescent="0.2">
      <c r="A1677" t="s">
        <v>8401</v>
      </c>
      <c r="B1677" s="14">
        <v>34</v>
      </c>
      <c r="C1677" t="s">
        <v>8220</v>
      </c>
      <c r="D1677" s="14" t="e" cm="1" vm="1">
        <f t="array" aca="1" ref="D1677" ca="1">IF(Kickstarter!G1677:G5790 = "failed",Kickstarter!N1677:N5790,"false")</f>
        <v>#VALUE!</v>
      </c>
    </row>
    <row r="1678" spans="1:4" x14ac:dyDescent="0.2">
      <c r="A1678" t="s">
        <v>8401</v>
      </c>
      <c r="B1678" s="14">
        <v>42</v>
      </c>
      <c r="C1678" t="s">
        <v>8220</v>
      </c>
      <c r="D1678" s="14" t="e" cm="1" vm="1">
        <f t="array" aca="1" ref="D1678" ca="1">IF(Kickstarter!G1678:G5791 = "failed",Kickstarter!N1678:N5791,"false")</f>
        <v>#VALUE!</v>
      </c>
    </row>
    <row r="1679" spans="1:4" x14ac:dyDescent="0.2">
      <c r="A1679" t="s">
        <v>8401</v>
      </c>
      <c r="B1679" s="14">
        <v>42</v>
      </c>
      <c r="C1679" t="s">
        <v>8220</v>
      </c>
      <c r="D1679" s="14" t="e" cm="1" vm="1">
        <f t="array" aca="1" ref="D1679" ca="1">IF(Kickstarter!G1679:G5792 = "failed",Kickstarter!N1679:N5792,"false")</f>
        <v>#VALUE!</v>
      </c>
    </row>
    <row r="1680" spans="1:4" x14ac:dyDescent="0.2">
      <c r="A1680" t="s">
        <v>8401</v>
      </c>
      <c r="B1680" s="14">
        <v>49</v>
      </c>
      <c r="C1680" t="s">
        <v>8220</v>
      </c>
      <c r="D1680" s="14" t="e" cm="1" vm="1">
        <f t="array" aca="1" ref="D1680" ca="1">IF(Kickstarter!G1680:G5793 = "failed",Kickstarter!N1680:N5793,"false")</f>
        <v>#VALUE!</v>
      </c>
    </row>
    <row r="1681" spans="1:4" x14ac:dyDescent="0.2">
      <c r="A1681" t="s">
        <v>8401</v>
      </c>
      <c r="B1681" s="14">
        <v>56</v>
      </c>
      <c r="C1681" t="s">
        <v>8220</v>
      </c>
      <c r="D1681" s="14" t="e" cm="1" vm="1">
        <f t="array" aca="1" ref="D1681" ca="1">IF(Kickstarter!G1681:G5794 = "failed",Kickstarter!N1681:N5794,"false")</f>
        <v>#VALUE!</v>
      </c>
    </row>
    <row r="1682" spans="1:4" x14ac:dyDescent="0.2">
      <c r="A1682" t="s">
        <v>8401</v>
      </c>
      <c r="B1682" s="14">
        <v>25</v>
      </c>
      <c r="C1682" t="s">
        <v>8220</v>
      </c>
      <c r="D1682" s="14" t="e" cm="1" vm="1">
        <f t="array" aca="1" ref="D1682" ca="1">IF(Kickstarter!G1682:G5795 = "failed",Kickstarter!N1682:N5795,"false")</f>
        <v>#VALUE!</v>
      </c>
    </row>
    <row r="1683" spans="1:4" hidden="1" x14ac:dyDescent="0.2">
      <c r="A1683" t="s">
        <v>8401</v>
      </c>
      <c r="B1683" s="14" t="str">
        <v>false</v>
      </c>
      <c r="C1683" t="s">
        <v>8220</v>
      </c>
    </row>
    <row r="1684" spans="1:4" hidden="1" x14ac:dyDescent="0.2">
      <c r="A1684" t="s">
        <v>8401</v>
      </c>
      <c r="B1684" s="14" t="str">
        <v>false</v>
      </c>
      <c r="C1684" t="s">
        <v>8220</v>
      </c>
    </row>
    <row r="1685" spans="1:4" hidden="1" x14ac:dyDescent="0.2">
      <c r="A1685" t="s">
        <v>8401</v>
      </c>
      <c r="B1685" s="14" t="str">
        <v>false</v>
      </c>
      <c r="C1685" t="s">
        <v>8220</v>
      </c>
    </row>
    <row r="1686" spans="1:4" hidden="1" x14ac:dyDescent="0.2">
      <c r="A1686" t="s">
        <v>8401</v>
      </c>
      <c r="B1686" s="14" t="str">
        <v>false</v>
      </c>
      <c r="C1686" t="s">
        <v>8220</v>
      </c>
    </row>
    <row r="1687" spans="1:4" hidden="1" x14ac:dyDescent="0.2">
      <c r="A1687" t="s">
        <v>8401</v>
      </c>
      <c r="B1687" s="14" t="str">
        <v>false</v>
      </c>
      <c r="C1687" t="s">
        <v>8220</v>
      </c>
    </row>
    <row r="1688" spans="1:4" hidden="1" x14ac:dyDescent="0.2">
      <c r="A1688" t="s">
        <v>8401</v>
      </c>
      <c r="B1688" s="14" t="str">
        <v>false</v>
      </c>
      <c r="C1688" t="s">
        <v>8220</v>
      </c>
    </row>
    <row r="1689" spans="1:4" hidden="1" x14ac:dyDescent="0.2">
      <c r="A1689" t="s">
        <v>8401</v>
      </c>
      <c r="B1689" s="14" t="str">
        <v>false</v>
      </c>
      <c r="C1689" t="s">
        <v>8220</v>
      </c>
    </row>
    <row r="1690" spans="1:4" hidden="1" x14ac:dyDescent="0.2">
      <c r="A1690" t="s">
        <v>8401</v>
      </c>
      <c r="B1690" s="14" t="str">
        <v>false</v>
      </c>
      <c r="C1690" t="s">
        <v>8220</v>
      </c>
    </row>
    <row r="1691" spans="1:4" hidden="1" x14ac:dyDescent="0.2">
      <c r="A1691" t="s">
        <v>8401</v>
      </c>
      <c r="B1691" s="14" t="str">
        <v>false</v>
      </c>
      <c r="C1691" t="s">
        <v>8220</v>
      </c>
    </row>
    <row r="1692" spans="1:4" hidden="1" x14ac:dyDescent="0.2">
      <c r="A1692" t="s">
        <v>8401</v>
      </c>
      <c r="B1692" s="14" t="str">
        <v>false</v>
      </c>
      <c r="C1692" t="s">
        <v>8220</v>
      </c>
    </row>
    <row r="1693" spans="1:4" hidden="1" x14ac:dyDescent="0.2">
      <c r="A1693" t="s">
        <v>8401</v>
      </c>
      <c r="B1693" s="14" t="str">
        <v>false</v>
      </c>
      <c r="C1693" t="s">
        <v>8220</v>
      </c>
    </row>
    <row r="1694" spans="1:4" hidden="1" x14ac:dyDescent="0.2">
      <c r="A1694" t="s">
        <v>8401</v>
      </c>
      <c r="B1694" s="14" t="str">
        <v>false</v>
      </c>
      <c r="C1694" t="s">
        <v>8220</v>
      </c>
    </row>
    <row r="1695" spans="1:4" hidden="1" x14ac:dyDescent="0.2">
      <c r="A1695" t="s">
        <v>8401</v>
      </c>
      <c r="B1695" s="14" t="str">
        <v>false</v>
      </c>
      <c r="C1695" t="s">
        <v>8220</v>
      </c>
    </row>
    <row r="1696" spans="1:4" hidden="1" x14ac:dyDescent="0.2">
      <c r="A1696" t="s">
        <v>8401</v>
      </c>
      <c r="B1696" s="14" t="str">
        <v>false</v>
      </c>
      <c r="C1696" t="s">
        <v>8220</v>
      </c>
    </row>
    <row r="1697" spans="1:3" hidden="1" x14ac:dyDescent="0.2">
      <c r="A1697" t="s">
        <v>8401</v>
      </c>
      <c r="B1697" s="14" t="str">
        <v>false</v>
      </c>
      <c r="C1697" t="s">
        <v>8220</v>
      </c>
    </row>
    <row r="1698" spans="1:3" hidden="1" x14ac:dyDescent="0.2">
      <c r="A1698" t="s">
        <v>8401</v>
      </c>
      <c r="B1698" s="14" t="str">
        <v>false</v>
      </c>
      <c r="C1698" t="s">
        <v>8220</v>
      </c>
    </row>
    <row r="1699" spans="1:3" hidden="1" x14ac:dyDescent="0.2">
      <c r="A1699" t="s">
        <v>8401</v>
      </c>
      <c r="B1699" s="14" t="str">
        <v>false</v>
      </c>
      <c r="C1699" t="s">
        <v>8220</v>
      </c>
    </row>
    <row r="1700" spans="1:3" hidden="1" x14ac:dyDescent="0.2">
      <c r="A1700" t="s">
        <v>8401</v>
      </c>
      <c r="B1700" s="14" t="str">
        <v>false</v>
      </c>
      <c r="C1700" t="s">
        <v>8220</v>
      </c>
    </row>
    <row r="1701" spans="1:3" hidden="1" x14ac:dyDescent="0.2">
      <c r="A1701" t="s">
        <v>8401</v>
      </c>
      <c r="B1701" s="14" t="str">
        <v>false</v>
      </c>
      <c r="C1701" t="s">
        <v>8220</v>
      </c>
    </row>
    <row r="1702" spans="1:3" hidden="1" x14ac:dyDescent="0.2">
      <c r="A1702" t="s">
        <v>8401</v>
      </c>
      <c r="B1702" s="14" t="str">
        <v>false</v>
      </c>
      <c r="C1702" t="s">
        <v>8220</v>
      </c>
    </row>
    <row r="1703" spans="1:3" hidden="1" x14ac:dyDescent="0.2">
      <c r="A1703" t="s">
        <v>8401</v>
      </c>
      <c r="B1703" s="14" t="str">
        <v>false</v>
      </c>
      <c r="C1703" t="s">
        <v>8220</v>
      </c>
    </row>
    <row r="1704" spans="1:3" hidden="1" x14ac:dyDescent="0.2">
      <c r="A1704" t="s">
        <v>8401</v>
      </c>
      <c r="B1704" s="14" t="str">
        <v>false</v>
      </c>
      <c r="C1704" t="s">
        <v>8220</v>
      </c>
    </row>
    <row r="1705" spans="1:3" hidden="1" x14ac:dyDescent="0.2">
      <c r="A1705" t="s">
        <v>8401</v>
      </c>
      <c r="B1705" s="14" t="str">
        <v>false</v>
      </c>
      <c r="C1705" t="s">
        <v>8220</v>
      </c>
    </row>
    <row r="1706" spans="1:3" hidden="1" x14ac:dyDescent="0.2">
      <c r="A1706" t="s">
        <v>8401</v>
      </c>
      <c r="B1706" s="14" t="str">
        <v>false</v>
      </c>
      <c r="C1706" t="s">
        <v>8220</v>
      </c>
    </row>
    <row r="1707" spans="1:3" hidden="1" x14ac:dyDescent="0.2">
      <c r="A1707" t="s">
        <v>8401</v>
      </c>
      <c r="B1707" s="14" t="str">
        <v>false</v>
      </c>
      <c r="C1707" t="s">
        <v>8220</v>
      </c>
    </row>
    <row r="1708" spans="1:3" hidden="1" x14ac:dyDescent="0.2">
      <c r="A1708" t="s">
        <v>8401</v>
      </c>
      <c r="B1708" s="14" t="str">
        <v>false</v>
      </c>
      <c r="C1708" t="s">
        <v>8220</v>
      </c>
    </row>
    <row r="1709" spans="1:3" hidden="1" x14ac:dyDescent="0.2">
      <c r="A1709" t="s">
        <v>8401</v>
      </c>
      <c r="B1709" s="14" t="str">
        <v>false</v>
      </c>
      <c r="C1709" t="s">
        <v>8220</v>
      </c>
    </row>
    <row r="1710" spans="1:3" hidden="1" x14ac:dyDescent="0.2">
      <c r="A1710" t="s">
        <v>8401</v>
      </c>
      <c r="B1710" s="14" t="str">
        <v>false</v>
      </c>
      <c r="C1710" t="s">
        <v>8220</v>
      </c>
    </row>
    <row r="1711" spans="1:3" hidden="1" x14ac:dyDescent="0.2">
      <c r="A1711" t="s">
        <v>8401</v>
      </c>
      <c r="B1711" s="14" t="str">
        <v>false</v>
      </c>
      <c r="C1711" t="s">
        <v>8220</v>
      </c>
    </row>
    <row r="1712" spans="1:3" hidden="1" x14ac:dyDescent="0.2">
      <c r="A1712" t="s">
        <v>8401</v>
      </c>
      <c r="B1712" s="14" t="str">
        <v>false</v>
      </c>
      <c r="C1712" t="s">
        <v>8220</v>
      </c>
    </row>
    <row r="1713" spans="1:3" hidden="1" x14ac:dyDescent="0.2">
      <c r="A1713" t="s">
        <v>8401</v>
      </c>
      <c r="B1713" s="14" t="str">
        <v>false</v>
      </c>
      <c r="C1713" t="s">
        <v>8220</v>
      </c>
    </row>
    <row r="1714" spans="1:3" hidden="1" x14ac:dyDescent="0.2">
      <c r="A1714" t="s">
        <v>8401</v>
      </c>
      <c r="B1714" s="14" t="str">
        <v>false</v>
      </c>
      <c r="C1714" t="s">
        <v>8220</v>
      </c>
    </row>
    <row r="1715" spans="1:3" hidden="1" x14ac:dyDescent="0.2">
      <c r="A1715" t="s">
        <v>8401</v>
      </c>
      <c r="B1715" s="14" t="str">
        <v>false</v>
      </c>
      <c r="C1715" t="s">
        <v>8220</v>
      </c>
    </row>
    <row r="1716" spans="1:3" hidden="1" x14ac:dyDescent="0.2">
      <c r="A1716" t="s">
        <v>8401</v>
      </c>
      <c r="B1716" s="14" t="str">
        <v>false</v>
      </c>
      <c r="C1716" t="s">
        <v>8220</v>
      </c>
    </row>
    <row r="1717" spans="1:3" hidden="1" x14ac:dyDescent="0.2">
      <c r="A1717" t="s">
        <v>8401</v>
      </c>
      <c r="B1717" s="14" t="str">
        <v>false</v>
      </c>
      <c r="C1717" t="s">
        <v>8220</v>
      </c>
    </row>
    <row r="1718" spans="1:3" hidden="1" x14ac:dyDescent="0.2">
      <c r="A1718" t="s">
        <v>8401</v>
      </c>
      <c r="B1718" s="14" t="str">
        <v>false</v>
      </c>
      <c r="C1718" t="s">
        <v>8220</v>
      </c>
    </row>
    <row r="1719" spans="1:3" hidden="1" x14ac:dyDescent="0.2">
      <c r="A1719" t="s">
        <v>8401</v>
      </c>
      <c r="B1719" s="14" t="str">
        <v>false</v>
      </c>
      <c r="C1719" t="s">
        <v>8220</v>
      </c>
    </row>
    <row r="1720" spans="1:3" hidden="1" x14ac:dyDescent="0.2">
      <c r="A1720" t="s">
        <v>8401</v>
      </c>
      <c r="B1720" s="14" t="str">
        <v>false</v>
      </c>
      <c r="C1720" t="s">
        <v>8220</v>
      </c>
    </row>
    <row r="1721" spans="1:3" hidden="1" x14ac:dyDescent="0.2">
      <c r="A1721" t="s">
        <v>8401</v>
      </c>
      <c r="B1721" s="14" t="str">
        <v>false</v>
      </c>
      <c r="C1721" t="s">
        <v>8220</v>
      </c>
    </row>
    <row r="1722" spans="1:3" hidden="1" x14ac:dyDescent="0.2">
      <c r="A1722" t="s">
        <v>8401</v>
      </c>
      <c r="B1722" s="14" t="str">
        <v>false</v>
      </c>
      <c r="C1722" t="s">
        <v>8220</v>
      </c>
    </row>
    <row r="1723" spans="1:3" hidden="1" x14ac:dyDescent="0.2">
      <c r="A1723" t="s">
        <v>8401</v>
      </c>
      <c r="B1723" s="14" t="str">
        <v>false</v>
      </c>
      <c r="C1723" t="s">
        <v>8220</v>
      </c>
    </row>
    <row r="1724" spans="1:3" hidden="1" x14ac:dyDescent="0.2">
      <c r="A1724" t="s">
        <v>8401</v>
      </c>
      <c r="B1724" s="14" t="str">
        <v>false</v>
      </c>
      <c r="C1724" t="s">
        <v>8220</v>
      </c>
    </row>
    <row r="1725" spans="1:3" hidden="1" x14ac:dyDescent="0.2">
      <c r="A1725" t="s">
        <v>8401</v>
      </c>
      <c r="B1725" s="14" t="str">
        <v>false</v>
      </c>
      <c r="C1725" t="s">
        <v>8220</v>
      </c>
    </row>
    <row r="1726" spans="1:3" hidden="1" x14ac:dyDescent="0.2">
      <c r="A1726" t="s">
        <v>8401</v>
      </c>
      <c r="B1726" s="14" t="str">
        <v>false</v>
      </c>
      <c r="C1726" t="s">
        <v>8220</v>
      </c>
    </row>
    <row r="1727" spans="1:3" hidden="1" x14ac:dyDescent="0.2">
      <c r="A1727" t="s">
        <v>8401</v>
      </c>
      <c r="B1727" s="14" t="str">
        <v>false</v>
      </c>
      <c r="C1727" t="s">
        <v>8220</v>
      </c>
    </row>
    <row r="1728" spans="1:3" hidden="1" x14ac:dyDescent="0.2">
      <c r="A1728" t="s">
        <v>8401</v>
      </c>
      <c r="B1728" s="14" t="str">
        <v>false</v>
      </c>
      <c r="C1728" t="s">
        <v>8220</v>
      </c>
    </row>
    <row r="1729" spans="1:4" hidden="1" x14ac:dyDescent="0.2">
      <c r="A1729" t="s">
        <v>8401</v>
      </c>
      <c r="B1729" s="14" t="str">
        <v>false</v>
      </c>
      <c r="C1729" t="s">
        <v>8220</v>
      </c>
    </row>
    <row r="1730" spans="1:4" hidden="1" x14ac:dyDescent="0.2">
      <c r="A1730" t="s">
        <v>8401</v>
      </c>
      <c r="B1730" s="14" t="str">
        <v>false</v>
      </c>
      <c r="C1730" t="s">
        <v>8220</v>
      </c>
    </row>
    <row r="1731" spans="1:4" hidden="1" x14ac:dyDescent="0.2">
      <c r="A1731" t="s">
        <v>8401</v>
      </c>
      <c r="B1731" s="14" t="str">
        <v>false</v>
      </c>
      <c r="C1731" t="s">
        <v>8220</v>
      </c>
    </row>
    <row r="1732" spans="1:4" hidden="1" x14ac:dyDescent="0.2">
      <c r="A1732" t="s">
        <v>8401</v>
      </c>
      <c r="B1732" s="14" t="str">
        <v>false</v>
      </c>
      <c r="C1732" t="s">
        <v>8220</v>
      </c>
    </row>
    <row r="1733" spans="1:4" hidden="1" x14ac:dyDescent="0.2">
      <c r="A1733" t="s">
        <v>8401</v>
      </c>
      <c r="B1733" s="14" t="str">
        <v>false</v>
      </c>
      <c r="C1733" t="s">
        <v>8220</v>
      </c>
    </row>
    <row r="1734" spans="1:4" hidden="1" x14ac:dyDescent="0.2">
      <c r="A1734" t="s">
        <v>8401</v>
      </c>
      <c r="B1734" s="14" t="str">
        <v>false</v>
      </c>
      <c r="C1734" t="s">
        <v>8220</v>
      </c>
    </row>
    <row r="1735" spans="1:4" hidden="1" x14ac:dyDescent="0.2">
      <c r="A1735" t="s">
        <v>8401</v>
      </c>
      <c r="B1735" s="14" t="str">
        <v>false</v>
      </c>
      <c r="C1735" t="s">
        <v>8220</v>
      </c>
    </row>
    <row r="1736" spans="1:4" hidden="1" x14ac:dyDescent="0.2">
      <c r="A1736" t="s">
        <v>8401</v>
      </c>
      <c r="B1736" s="14" t="str">
        <v>false</v>
      </c>
      <c r="C1736" t="s">
        <v>8220</v>
      </c>
    </row>
    <row r="1737" spans="1:4" hidden="1" x14ac:dyDescent="0.2">
      <c r="A1737" t="s">
        <v>8401</v>
      </c>
      <c r="B1737" s="14" t="str">
        <v>false</v>
      </c>
      <c r="C1737" t="s">
        <v>8220</v>
      </c>
    </row>
    <row r="1738" spans="1:4" hidden="1" x14ac:dyDescent="0.2">
      <c r="A1738" t="s">
        <v>8401</v>
      </c>
      <c r="B1738" s="14" t="str">
        <v>false</v>
      </c>
      <c r="C1738" t="s">
        <v>8220</v>
      </c>
    </row>
    <row r="1739" spans="1:4" hidden="1" x14ac:dyDescent="0.2">
      <c r="A1739" t="s">
        <v>8401</v>
      </c>
      <c r="B1739" s="14" t="str">
        <v>false</v>
      </c>
      <c r="C1739" t="s">
        <v>8220</v>
      </c>
    </row>
    <row r="1740" spans="1:4" hidden="1" x14ac:dyDescent="0.2">
      <c r="A1740" t="s">
        <v>8401</v>
      </c>
      <c r="B1740" s="14" t="str">
        <v>false</v>
      </c>
      <c r="C1740" t="s">
        <v>8220</v>
      </c>
    </row>
    <row r="1741" spans="1:4" hidden="1" x14ac:dyDescent="0.2">
      <c r="A1741" t="s">
        <v>8401</v>
      </c>
      <c r="B1741" s="14" t="str">
        <v>false</v>
      </c>
      <c r="C1741" t="s">
        <v>8220</v>
      </c>
    </row>
    <row r="1742" spans="1:4" hidden="1" x14ac:dyDescent="0.2">
      <c r="A1742" t="s">
        <v>8401</v>
      </c>
      <c r="B1742" s="14" t="str">
        <v>false</v>
      </c>
      <c r="C1742" t="s">
        <v>8220</v>
      </c>
    </row>
    <row r="1743" spans="1:4" x14ac:dyDescent="0.2">
      <c r="A1743" t="s">
        <v>8401</v>
      </c>
      <c r="B1743" s="14">
        <v>52</v>
      </c>
      <c r="C1743" t="s">
        <v>8220</v>
      </c>
      <c r="D1743" s="14" t="e" cm="1" vm="1">
        <f t="array" aca="1" ref="D1743" ca="1">IF(Kickstarter!G1743:G5856 = "failed",Kickstarter!N1743:N5856,"false")</f>
        <v>#VALUE!</v>
      </c>
    </row>
    <row r="1744" spans="1:4" x14ac:dyDescent="0.2">
      <c r="A1744" t="s">
        <v>8401</v>
      </c>
      <c r="B1744" s="14">
        <v>34</v>
      </c>
      <c r="C1744" t="s">
        <v>8220</v>
      </c>
      <c r="D1744" s="14" t="e" cm="1" vm="1">
        <f t="array" aca="1" ref="D1744" ca="1">IF(Kickstarter!G1744:G5857 = "failed",Kickstarter!N1744:N5857,"false")</f>
        <v>#VALUE!</v>
      </c>
    </row>
    <row r="1745" spans="1:4" x14ac:dyDescent="0.2">
      <c r="A1745" t="s">
        <v>8401</v>
      </c>
      <c r="B1745" s="14">
        <v>67</v>
      </c>
      <c r="C1745" t="s">
        <v>8220</v>
      </c>
      <c r="D1745" s="14" t="e" cm="1" vm="1">
        <f t="array" aca="1" ref="D1745" ca="1">IF(Kickstarter!G1745:G5858 = "failed",Kickstarter!N1745:N5858,"false")</f>
        <v>#VALUE!</v>
      </c>
    </row>
    <row r="1746" spans="1:4" x14ac:dyDescent="0.2">
      <c r="A1746" t="s">
        <v>8401</v>
      </c>
      <c r="B1746" s="14">
        <v>70</v>
      </c>
      <c r="C1746" t="s">
        <v>8220</v>
      </c>
      <c r="D1746" s="14" t="e" cm="1" vm="1">
        <f t="array" aca="1" ref="D1746" ca="1">IF(Kickstarter!G1746:G5859 = "failed",Kickstarter!N1746:N5859,"false")</f>
        <v>#VALUE!</v>
      </c>
    </row>
    <row r="1747" spans="1:4" x14ac:dyDescent="0.2">
      <c r="A1747" t="s">
        <v>8401</v>
      </c>
      <c r="B1747" s="14">
        <v>89</v>
      </c>
      <c r="C1747" t="s">
        <v>8220</v>
      </c>
      <c r="D1747" s="14" t="e" cm="1" vm="1">
        <f t="array" aca="1" ref="D1747" ca="1">IF(Kickstarter!G1747:G5860 = "failed",Kickstarter!N1747:N5860,"false")</f>
        <v>#VALUE!</v>
      </c>
    </row>
    <row r="1748" spans="1:4" x14ac:dyDescent="0.2">
      <c r="A1748" t="s">
        <v>8401</v>
      </c>
      <c r="B1748" s="14">
        <v>107</v>
      </c>
      <c r="C1748" t="s">
        <v>8220</v>
      </c>
      <c r="D1748" s="14" t="e" cm="1" vm="1">
        <f t="array" aca="1" ref="D1748" ca="1">IF(Kickstarter!G1748:G5861 = "failed",Kickstarter!N1748:N5861,"false")</f>
        <v>#VALUE!</v>
      </c>
    </row>
    <row r="1749" spans="1:4" x14ac:dyDescent="0.2">
      <c r="A1749" t="s">
        <v>8401</v>
      </c>
      <c r="B1749" s="14">
        <v>159</v>
      </c>
      <c r="C1749" t="s">
        <v>8220</v>
      </c>
      <c r="D1749" s="14" t="e" cm="1" vm="1">
        <f t="array" aca="1" ref="D1749" ca="1">IF(Kickstarter!G1749:G5862 = "failed",Kickstarter!N1749:N5862,"false")</f>
        <v>#VALUE!</v>
      </c>
    </row>
    <row r="1750" spans="1:4" x14ac:dyDescent="0.2">
      <c r="A1750" t="s">
        <v>8401</v>
      </c>
      <c r="B1750" s="14">
        <v>181</v>
      </c>
      <c r="C1750" t="s">
        <v>8220</v>
      </c>
      <c r="D1750" s="14" t="e" cm="1" vm="1">
        <f t="array" aca="1" ref="D1750" ca="1">IF(Kickstarter!G1750:G5863 = "failed",Kickstarter!N1750:N5863,"false")</f>
        <v>#VALUE!</v>
      </c>
    </row>
    <row r="1751" spans="1:4" x14ac:dyDescent="0.2">
      <c r="A1751" t="s">
        <v>8401</v>
      </c>
      <c r="B1751" s="14">
        <v>131</v>
      </c>
      <c r="C1751" t="s">
        <v>8220</v>
      </c>
      <c r="D1751" s="14" t="e" cm="1" vm="1">
        <f t="array" aca="1" ref="D1751" ca="1">IF(Kickstarter!G1751:G5864 = "failed",Kickstarter!N1751:N5864,"false")</f>
        <v>#VALUE!</v>
      </c>
    </row>
    <row r="1752" spans="1:4" x14ac:dyDescent="0.2">
      <c r="A1752" t="s">
        <v>8401</v>
      </c>
      <c r="B1752" s="14">
        <v>125</v>
      </c>
      <c r="C1752" t="s">
        <v>8220</v>
      </c>
      <c r="D1752" s="14" t="e" cm="1" vm="1">
        <f t="array" aca="1" ref="D1752" ca="1">IF(Kickstarter!G1752:G5865 = "failed",Kickstarter!N1752:N5865,"false")</f>
        <v>#VALUE!</v>
      </c>
    </row>
    <row r="1753" spans="1:4" x14ac:dyDescent="0.2">
      <c r="A1753" t="s">
        <v>8401</v>
      </c>
      <c r="B1753" s="14">
        <v>61</v>
      </c>
      <c r="C1753" t="s">
        <v>8220</v>
      </c>
      <c r="D1753" s="14" t="e" cm="1" vm="1">
        <f t="array" aca="1" ref="D1753" ca="1">IF(Kickstarter!G1753:G5866 = "failed",Kickstarter!N1753:N5866,"false")</f>
        <v>#VALUE!</v>
      </c>
    </row>
    <row r="1754" spans="1:4" x14ac:dyDescent="0.2">
      <c r="A1754" t="s">
        <v>8401</v>
      </c>
      <c r="B1754" s="14">
        <v>90</v>
      </c>
      <c r="C1754" t="s">
        <v>8220</v>
      </c>
      <c r="D1754" s="14" t="e" cm="1" vm="1">
        <f t="array" aca="1" ref="D1754" ca="1">IF(Kickstarter!G1754:G5867 = "failed",Kickstarter!N1754:N5867,"false")</f>
        <v>#VALUE!</v>
      </c>
    </row>
    <row r="1755" spans="1:4" x14ac:dyDescent="0.2">
      <c r="A1755" t="s">
        <v>8401</v>
      </c>
      <c r="B1755" s="14">
        <v>35</v>
      </c>
      <c r="C1755" t="s">
        <v>8220</v>
      </c>
      <c r="D1755" s="14" t="e" cm="1" vm="1">
        <f t="array" aca="1" ref="D1755" ca="1">IF(Kickstarter!G1755:G5868 = "failed",Kickstarter!N1755:N5868,"false")</f>
        <v>#VALUE!</v>
      </c>
    </row>
    <row r="1756" spans="1:4" x14ac:dyDescent="0.2">
      <c r="A1756" t="s">
        <v>8401</v>
      </c>
      <c r="B1756" s="14">
        <v>90</v>
      </c>
      <c r="C1756" t="s">
        <v>8220</v>
      </c>
      <c r="D1756" s="14" t="e" cm="1" vm="1">
        <f t="array" aca="1" ref="D1756" ca="1">IF(Kickstarter!G1756:G5869 = "failed",Kickstarter!N1756:N5869,"false")</f>
        <v>#VALUE!</v>
      </c>
    </row>
    <row r="1757" spans="1:4" x14ac:dyDescent="0.2">
      <c r="A1757" t="s">
        <v>8401</v>
      </c>
      <c r="B1757" s="14">
        <v>4</v>
      </c>
      <c r="C1757" t="s">
        <v>8220</v>
      </c>
      <c r="D1757" s="14" t="e" cm="1" vm="1">
        <f t="array" aca="1" ref="D1757" ca="1">IF(Kickstarter!G1757:G5870 = "failed",Kickstarter!N1757:N5870,"false")</f>
        <v>#VALUE!</v>
      </c>
    </row>
    <row r="1758" spans="1:4" x14ac:dyDescent="0.2">
      <c r="A1758" t="s">
        <v>8401</v>
      </c>
      <c r="B1758" s="14">
        <v>120</v>
      </c>
      <c r="C1758" t="s">
        <v>8220</v>
      </c>
      <c r="D1758" s="14" t="e" cm="1" vm="1">
        <f t="array" aca="1" ref="D1758" ca="1">IF(Kickstarter!G1758:G5871 = "failed",Kickstarter!N1758:N5871,"false")</f>
        <v>#VALUE!</v>
      </c>
    </row>
    <row r="1759" spans="1:4" x14ac:dyDescent="0.2">
      <c r="A1759" t="s">
        <v>8401</v>
      </c>
      <c r="B1759" s="14">
        <v>14</v>
      </c>
      <c r="C1759" t="s">
        <v>8220</v>
      </c>
      <c r="D1759" s="14" t="e" cm="1" vm="1">
        <f t="array" aca="1" ref="D1759" ca="1">IF(Kickstarter!G1759:G5872 = "failed",Kickstarter!N1759:N5872,"false")</f>
        <v>#VALUE!</v>
      </c>
    </row>
    <row r="1760" spans="1:4" x14ac:dyDescent="0.2">
      <c r="A1760" t="s">
        <v>8401</v>
      </c>
      <c r="B1760" s="14">
        <v>27</v>
      </c>
      <c r="C1760" t="s">
        <v>8220</v>
      </c>
      <c r="D1760" s="14" t="e" cm="1" vm="1">
        <f t="array" aca="1" ref="D1760" ca="1">IF(Kickstarter!G1760:G5873 = "failed",Kickstarter!N1760:N5873,"false")</f>
        <v>#VALUE!</v>
      </c>
    </row>
    <row r="1761" spans="1:4" x14ac:dyDescent="0.2">
      <c r="A1761" t="s">
        <v>8401</v>
      </c>
      <c r="B1761" s="14">
        <v>49</v>
      </c>
      <c r="C1761" t="s">
        <v>8220</v>
      </c>
      <c r="D1761" s="14" t="e" cm="1" vm="1">
        <f t="array" aca="1" ref="D1761" ca="1">IF(Kickstarter!G1761:G5874 = "failed",Kickstarter!N1761:N5874,"false")</f>
        <v>#VALUE!</v>
      </c>
    </row>
    <row r="1762" spans="1:4" x14ac:dyDescent="0.2">
      <c r="A1762" t="s">
        <v>8401</v>
      </c>
      <c r="B1762" s="14">
        <v>102</v>
      </c>
      <c r="C1762" t="s">
        <v>8220</v>
      </c>
      <c r="D1762" s="14" t="e" cm="1" vm="1">
        <f t="array" aca="1" ref="D1762" ca="1">IF(Kickstarter!G1762:G5875 = "failed",Kickstarter!N1762:N5875,"false")</f>
        <v>#VALUE!</v>
      </c>
    </row>
    <row r="1763" spans="1:4" x14ac:dyDescent="0.2">
      <c r="A1763" t="s">
        <v>8401</v>
      </c>
      <c r="B1763" s="14">
        <v>3</v>
      </c>
      <c r="C1763" t="s">
        <v>8220</v>
      </c>
      <c r="D1763" s="14" t="e" cm="1" vm="1">
        <f t="array" aca="1" ref="D1763" ca="1">IF(Kickstarter!G1763:G5876 = "failed",Kickstarter!N1763:N5876,"false")</f>
        <v>#VALUE!</v>
      </c>
    </row>
    <row r="1764" spans="1:4" x14ac:dyDescent="0.2">
      <c r="A1764" t="s">
        <v>8401</v>
      </c>
      <c r="B1764" s="14">
        <v>25</v>
      </c>
      <c r="C1764" t="s">
        <v>8220</v>
      </c>
      <c r="D1764" s="14" t="e" cm="1" vm="1">
        <f t="array" aca="1" ref="D1764" ca="1">IF(Kickstarter!G1764:G5877 = "failed",Kickstarter!N1764:N5877,"false")</f>
        <v>#VALUE!</v>
      </c>
    </row>
    <row r="1765" spans="1:4" x14ac:dyDescent="0.2">
      <c r="A1765" t="s">
        <v>8401</v>
      </c>
      <c r="B1765" s="14">
        <v>118</v>
      </c>
      <c r="C1765" t="s">
        <v>8220</v>
      </c>
      <c r="D1765" s="14" t="e" cm="1" vm="1">
        <f t="array" aca="1" ref="D1765" ca="1">IF(Kickstarter!G1765:G5878 = "failed",Kickstarter!N1765:N5878,"false")</f>
        <v>#VALUE!</v>
      </c>
    </row>
    <row r="1766" spans="1:4" hidden="1" x14ac:dyDescent="0.2">
      <c r="A1766" t="s">
        <v>8401</v>
      </c>
      <c r="B1766" s="14" t="str">
        <v>false</v>
      </c>
      <c r="C1766" t="s">
        <v>8220</v>
      </c>
    </row>
    <row r="1767" spans="1:4" hidden="1" x14ac:dyDescent="0.2">
      <c r="A1767" t="s">
        <v>8401</v>
      </c>
      <c r="B1767" s="14" t="str">
        <v>false</v>
      </c>
      <c r="C1767" t="s">
        <v>8220</v>
      </c>
    </row>
    <row r="1768" spans="1:4" hidden="1" x14ac:dyDescent="0.2">
      <c r="A1768" t="s">
        <v>8401</v>
      </c>
      <c r="B1768" s="14" t="str">
        <v>false</v>
      </c>
      <c r="C1768" t="s">
        <v>8220</v>
      </c>
    </row>
    <row r="1769" spans="1:4" hidden="1" x14ac:dyDescent="0.2">
      <c r="A1769" t="s">
        <v>8401</v>
      </c>
      <c r="B1769" s="14" t="str">
        <v>false</v>
      </c>
      <c r="C1769" t="s">
        <v>8220</v>
      </c>
    </row>
    <row r="1770" spans="1:4" hidden="1" x14ac:dyDescent="0.2">
      <c r="A1770" t="s">
        <v>8401</v>
      </c>
      <c r="B1770" s="14" t="str">
        <v>false</v>
      </c>
      <c r="C1770" t="s">
        <v>8220</v>
      </c>
    </row>
    <row r="1771" spans="1:4" hidden="1" x14ac:dyDescent="0.2">
      <c r="A1771" t="s">
        <v>8401</v>
      </c>
      <c r="B1771" s="14" t="str">
        <v>false</v>
      </c>
      <c r="C1771" t="s">
        <v>8220</v>
      </c>
    </row>
    <row r="1772" spans="1:4" hidden="1" x14ac:dyDescent="0.2">
      <c r="A1772" t="s">
        <v>8401</v>
      </c>
      <c r="B1772" s="14" t="str">
        <v>false</v>
      </c>
      <c r="C1772" t="s">
        <v>8220</v>
      </c>
    </row>
    <row r="1773" spans="1:4" hidden="1" x14ac:dyDescent="0.2">
      <c r="A1773" t="s">
        <v>8401</v>
      </c>
      <c r="B1773" s="14" t="str">
        <v>false</v>
      </c>
      <c r="C1773" t="s">
        <v>8220</v>
      </c>
    </row>
    <row r="1774" spans="1:4" hidden="1" x14ac:dyDescent="0.2">
      <c r="A1774" t="s">
        <v>8401</v>
      </c>
      <c r="B1774" s="14" t="str">
        <v>false</v>
      </c>
      <c r="C1774" t="s">
        <v>8220</v>
      </c>
    </row>
    <row r="1775" spans="1:4" hidden="1" x14ac:dyDescent="0.2">
      <c r="A1775" t="s">
        <v>8401</v>
      </c>
      <c r="B1775" s="14" t="str">
        <v>false</v>
      </c>
      <c r="C1775" t="s">
        <v>8220</v>
      </c>
    </row>
    <row r="1776" spans="1:4" hidden="1" x14ac:dyDescent="0.2">
      <c r="A1776" t="s">
        <v>8401</v>
      </c>
      <c r="B1776" s="14" t="str">
        <v>false</v>
      </c>
      <c r="C1776" t="s">
        <v>8220</v>
      </c>
    </row>
    <row r="1777" spans="1:3" hidden="1" x14ac:dyDescent="0.2">
      <c r="A1777" t="s">
        <v>8401</v>
      </c>
      <c r="B1777" s="14" t="str">
        <v>false</v>
      </c>
      <c r="C1777" t="s">
        <v>8220</v>
      </c>
    </row>
    <row r="1778" spans="1:3" hidden="1" x14ac:dyDescent="0.2">
      <c r="A1778" t="s">
        <v>8401</v>
      </c>
      <c r="B1778" s="14" t="str">
        <v>false</v>
      </c>
      <c r="C1778" t="s">
        <v>8220</v>
      </c>
    </row>
    <row r="1779" spans="1:3" hidden="1" x14ac:dyDescent="0.2">
      <c r="A1779" t="s">
        <v>8401</v>
      </c>
      <c r="B1779" s="14" t="str">
        <v>false</v>
      </c>
      <c r="C1779" t="s">
        <v>8220</v>
      </c>
    </row>
    <row r="1780" spans="1:3" hidden="1" x14ac:dyDescent="0.2">
      <c r="A1780" t="s">
        <v>8401</v>
      </c>
      <c r="B1780" s="14" t="str">
        <v>false</v>
      </c>
      <c r="C1780" t="s">
        <v>8220</v>
      </c>
    </row>
    <row r="1781" spans="1:3" hidden="1" x14ac:dyDescent="0.2">
      <c r="A1781" t="s">
        <v>8401</v>
      </c>
      <c r="B1781" s="14" t="str">
        <v>false</v>
      </c>
      <c r="C1781" t="s">
        <v>8220</v>
      </c>
    </row>
    <row r="1782" spans="1:3" hidden="1" x14ac:dyDescent="0.2">
      <c r="A1782" t="s">
        <v>8401</v>
      </c>
      <c r="B1782" s="14" t="str">
        <v>false</v>
      </c>
      <c r="C1782" t="s">
        <v>8220</v>
      </c>
    </row>
    <row r="1783" spans="1:3" hidden="1" x14ac:dyDescent="0.2">
      <c r="A1783" t="s">
        <v>8401</v>
      </c>
      <c r="B1783" s="14" t="str">
        <v>false</v>
      </c>
      <c r="C1783" t="s">
        <v>8220</v>
      </c>
    </row>
    <row r="1784" spans="1:3" hidden="1" x14ac:dyDescent="0.2">
      <c r="A1784" t="s">
        <v>8401</v>
      </c>
      <c r="B1784" s="14" t="str">
        <v>false</v>
      </c>
      <c r="C1784" t="s">
        <v>8220</v>
      </c>
    </row>
    <row r="1785" spans="1:3" hidden="1" x14ac:dyDescent="0.2">
      <c r="A1785" t="s">
        <v>8401</v>
      </c>
      <c r="B1785" s="14" t="str">
        <v>false</v>
      </c>
      <c r="C1785" t="s">
        <v>8220</v>
      </c>
    </row>
    <row r="1786" spans="1:3" hidden="1" x14ac:dyDescent="0.2">
      <c r="A1786" t="s">
        <v>8401</v>
      </c>
      <c r="B1786" s="14" t="str">
        <v>false</v>
      </c>
      <c r="C1786" t="s">
        <v>8220</v>
      </c>
    </row>
    <row r="1787" spans="1:3" hidden="1" x14ac:dyDescent="0.2">
      <c r="A1787" t="s">
        <v>8401</v>
      </c>
      <c r="B1787" s="14" t="str">
        <v>false</v>
      </c>
      <c r="C1787" t="s">
        <v>8220</v>
      </c>
    </row>
    <row r="1788" spans="1:3" hidden="1" x14ac:dyDescent="0.2">
      <c r="A1788" t="s">
        <v>8401</v>
      </c>
      <c r="B1788" s="14" t="str">
        <v>false</v>
      </c>
      <c r="C1788" t="s">
        <v>8220</v>
      </c>
    </row>
    <row r="1789" spans="1:3" hidden="1" x14ac:dyDescent="0.2">
      <c r="A1789" t="s">
        <v>8401</v>
      </c>
      <c r="B1789" s="14" t="str">
        <v>false</v>
      </c>
      <c r="C1789" t="s">
        <v>8220</v>
      </c>
    </row>
    <row r="1790" spans="1:3" hidden="1" x14ac:dyDescent="0.2">
      <c r="A1790" t="s">
        <v>8401</v>
      </c>
      <c r="B1790" s="14" t="str">
        <v>false</v>
      </c>
      <c r="C1790" t="s">
        <v>8220</v>
      </c>
    </row>
    <row r="1791" spans="1:3" hidden="1" x14ac:dyDescent="0.2">
      <c r="A1791" t="s">
        <v>8401</v>
      </c>
      <c r="B1791" s="14" t="str">
        <v>false</v>
      </c>
      <c r="C1791" t="s">
        <v>8220</v>
      </c>
    </row>
    <row r="1792" spans="1:3" hidden="1" x14ac:dyDescent="0.2">
      <c r="A1792" t="s">
        <v>8401</v>
      </c>
      <c r="B1792" s="14" t="str">
        <v>false</v>
      </c>
      <c r="C1792" t="s">
        <v>8220</v>
      </c>
    </row>
    <row r="1793" spans="1:3" hidden="1" x14ac:dyDescent="0.2">
      <c r="A1793" t="s">
        <v>8401</v>
      </c>
      <c r="B1793" s="14" t="str">
        <v>false</v>
      </c>
      <c r="C1793" t="s">
        <v>8220</v>
      </c>
    </row>
    <row r="1794" spans="1:3" hidden="1" x14ac:dyDescent="0.2">
      <c r="A1794" t="s">
        <v>8401</v>
      </c>
      <c r="B1794" s="14" t="str">
        <v>false</v>
      </c>
      <c r="C1794" t="s">
        <v>8220</v>
      </c>
    </row>
    <row r="1795" spans="1:3" hidden="1" x14ac:dyDescent="0.2">
      <c r="A1795" t="s">
        <v>8401</v>
      </c>
      <c r="B1795" s="14" t="str">
        <v>false</v>
      </c>
      <c r="C1795" t="s">
        <v>8220</v>
      </c>
    </row>
    <row r="1796" spans="1:3" hidden="1" x14ac:dyDescent="0.2">
      <c r="A1796" t="s">
        <v>8401</v>
      </c>
      <c r="B1796" s="14" t="str">
        <v>false</v>
      </c>
      <c r="C1796" t="s">
        <v>8220</v>
      </c>
    </row>
    <row r="1797" spans="1:3" hidden="1" x14ac:dyDescent="0.2">
      <c r="A1797" t="s">
        <v>8401</v>
      </c>
      <c r="B1797" s="14" t="str">
        <v>false</v>
      </c>
      <c r="C1797" t="s">
        <v>8220</v>
      </c>
    </row>
    <row r="1798" spans="1:3" hidden="1" x14ac:dyDescent="0.2">
      <c r="A1798" t="s">
        <v>8401</v>
      </c>
      <c r="B1798" s="14" t="str">
        <v>false</v>
      </c>
      <c r="C1798" t="s">
        <v>8220</v>
      </c>
    </row>
    <row r="1799" spans="1:3" hidden="1" x14ac:dyDescent="0.2">
      <c r="A1799" t="s">
        <v>8401</v>
      </c>
      <c r="B1799" s="14" t="str">
        <v>false</v>
      </c>
      <c r="C1799" t="s">
        <v>8220</v>
      </c>
    </row>
    <row r="1800" spans="1:3" hidden="1" x14ac:dyDescent="0.2">
      <c r="A1800" t="s">
        <v>8401</v>
      </c>
      <c r="B1800" s="14" t="str">
        <v>false</v>
      </c>
      <c r="C1800" t="s">
        <v>8220</v>
      </c>
    </row>
    <row r="1801" spans="1:3" hidden="1" x14ac:dyDescent="0.2">
      <c r="A1801" t="s">
        <v>8401</v>
      </c>
      <c r="B1801" s="14" t="str">
        <v>false</v>
      </c>
      <c r="C1801" t="s">
        <v>8220</v>
      </c>
    </row>
    <row r="1802" spans="1:3" hidden="1" x14ac:dyDescent="0.2">
      <c r="A1802" t="s">
        <v>8401</v>
      </c>
      <c r="B1802" s="14" t="str">
        <v>false</v>
      </c>
      <c r="C1802" t="s">
        <v>8220</v>
      </c>
    </row>
    <row r="1803" spans="1:3" hidden="1" x14ac:dyDescent="0.2">
      <c r="A1803" t="s">
        <v>8401</v>
      </c>
      <c r="B1803" s="14" t="str">
        <v>false</v>
      </c>
      <c r="C1803" t="s">
        <v>8220</v>
      </c>
    </row>
    <row r="1804" spans="1:3" hidden="1" x14ac:dyDescent="0.2">
      <c r="A1804" t="s">
        <v>8401</v>
      </c>
      <c r="B1804" s="14" t="str">
        <v>false</v>
      </c>
      <c r="C1804" t="s">
        <v>8220</v>
      </c>
    </row>
    <row r="1805" spans="1:3" hidden="1" x14ac:dyDescent="0.2">
      <c r="A1805" t="s">
        <v>8401</v>
      </c>
      <c r="B1805" s="14" t="str">
        <v>false</v>
      </c>
      <c r="C1805" t="s">
        <v>8220</v>
      </c>
    </row>
    <row r="1806" spans="1:3" hidden="1" x14ac:dyDescent="0.2">
      <c r="A1806" t="s">
        <v>8401</v>
      </c>
      <c r="B1806" s="14" t="str">
        <v>false</v>
      </c>
      <c r="C1806" t="s">
        <v>8220</v>
      </c>
    </row>
    <row r="1807" spans="1:3" hidden="1" x14ac:dyDescent="0.2">
      <c r="A1807" t="s">
        <v>8401</v>
      </c>
      <c r="B1807" s="14" t="str">
        <v>false</v>
      </c>
      <c r="C1807" t="s">
        <v>8220</v>
      </c>
    </row>
    <row r="1808" spans="1:3" hidden="1" x14ac:dyDescent="0.2">
      <c r="A1808" t="s">
        <v>8401</v>
      </c>
      <c r="B1808" s="14" t="str">
        <v>false</v>
      </c>
      <c r="C1808" t="s">
        <v>8220</v>
      </c>
    </row>
    <row r="1809" spans="1:4" hidden="1" x14ac:dyDescent="0.2">
      <c r="A1809" t="s">
        <v>8401</v>
      </c>
      <c r="B1809" s="14" t="str">
        <v>false</v>
      </c>
      <c r="C1809" t="s">
        <v>8220</v>
      </c>
    </row>
    <row r="1810" spans="1:4" hidden="1" x14ac:dyDescent="0.2">
      <c r="A1810" t="s">
        <v>8401</v>
      </c>
      <c r="B1810" s="14" t="str">
        <v>false</v>
      </c>
      <c r="C1810" t="s">
        <v>8220</v>
      </c>
    </row>
    <row r="1811" spans="1:4" hidden="1" x14ac:dyDescent="0.2">
      <c r="A1811" t="s">
        <v>8401</v>
      </c>
      <c r="B1811" s="14" t="str">
        <v>false</v>
      </c>
      <c r="C1811" t="s">
        <v>8220</v>
      </c>
    </row>
    <row r="1812" spans="1:4" hidden="1" x14ac:dyDescent="0.2">
      <c r="A1812" t="s">
        <v>8401</v>
      </c>
      <c r="B1812" s="14" t="str">
        <v>false</v>
      </c>
      <c r="C1812" t="s">
        <v>8220</v>
      </c>
    </row>
    <row r="1813" spans="1:4" hidden="1" x14ac:dyDescent="0.2">
      <c r="A1813" t="s">
        <v>8401</v>
      </c>
      <c r="B1813" s="14" t="str">
        <v>false</v>
      </c>
      <c r="C1813" t="s">
        <v>8220</v>
      </c>
    </row>
    <row r="1814" spans="1:4" hidden="1" x14ac:dyDescent="0.2">
      <c r="A1814" t="s">
        <v>8401</v>
      </c>
      <c r="B1814" s="14" t="str">
        <v>false</v>
      </c>
      <c r="C1814" t="s">
        <v>8220</v>
      </c>
    </row>
    <row r="1815" spans="1:4" hidden="1" x14ac:dyDescent="0.2">
      <c r="A1815" t="s">
        <v>8401</v>
      </c>
      <c r="B1815" s="14" t="str">
        <v>false</v>
      </c>
      <c r="C1815" t="s">
        <v>8220</v>
      </c>
    </row>
    <row r="1816" spans="1:4" hidden="1" x14ac:dyDescent="0.2">
      <c r="A1816" t="s">
        <v>8401</v>
      </c>
      <c r="B1816" s="14" t="str">
        <v>false</v>
      </c>
      <c r="C1816" t="s">
        <v>8220</v>
      </c>
    </row>
    <row r="1817" spans="1:4" hidden="1" x14ac:dyDescent="0.2">
      <c r="A1817" t="s">
        <v>8401</v>
      </c>
      <c r="B1817" s="14" t="str">
        <v>false</v>
      </c>
      <c r="C1817" t="s">
        <v>8220</v>
      </c>
    </row>
    <row r="1818" spans="1:4" hidden="1" x14ac:dyDescent="0.2">
      <c r="A1818" t="s">
        <v>8401</v>
      </c>
      <c r="B1818" s="14" t="str">
        <v>false</v>
      </c>
      <c r="C1818" t="s">
        <v>8220</v>
      </c>
    </row>
    <row r="1819" spans="1:4" hidden="1" x14ac:dyDescent="0.2">
      <c r="A1819" t="s">
        <v>8401</v>
      </c>
      <c r="B1819" s="14" t="str">
        <v>false</v>
      </c>
      <c r="C1819" t="s">
        <v>8220</v>
      </c>
    </row>
    <row r="1820" spans="1:4" hidden="1" x14ac:dyDescent="0.2">
      <c r="A1820" t="s">
        <v>8401</v>
      </c>
      <c r="B1820" s="14" t="str">
        <v>false</v>
      </c>
      <c r="C1820" t="s">
        <v>8220</v>
      </c>
    </row>
    <row r="1821" spans="1:4" hidden="1" x14ac:dyDescent="0.2">
      <c r="A1821" t="s">
        <v>8401</v>
      </c>
      <c r="B1821" s="14" t="str">
        <v>false</v>
      </c>
      <c r="C1821" t="s">
        <v>8220</v>
      </c>
    </row>
    <row r="1822" spans="1:4" hidden="1" x14ac:dyDescent="0.2">
      <c r="A1822" t="s">
        <v>8401</v>
      </c>
      <c r="B1822" s="14" t="str">
        <v>false</v>
      </c>
      <c r="C1822" t="s">
        <v>8220</v>
      </c>
    </row>
    <row r="1823" spans="1:4" x14ac:dyDescent="0.2">
      <c r="A1823" t="s">
        <v>8401</v>
      </c>
      <c r="B1823" s="14">
        <v>57</v>
      </c>
      <c r="C1823" t="s">
        <v>8220</v>
      </c>
      <c r="D1823" s="14" t="e" cm="1" vm="1">
        <f t="array" aca="1" ref="D1823" ca="1">IF(Kickstarter!G1823:G5936 = "failed",Kickstarter!N1823:N5936,"false")</f>
        <v>#VALUE!</v>
      </c>
    </row>
    <row r="1824" spans="1:4" x14ac:dyDescent="0.2">
      <c r="A1824" t="s">
        <v>8401</v>
      </c>
      <c r="B1824" s="14">
        <v>11</v>
      </c>
      <c r="C1824" t="s">
        <v>8220</v>
      </c>
      <c r="D1824" s="14" t="e" cm="1" vm="1">
        <f t="array" aca="1" ref="D1824" ca="1">IF(Kickstarter!G1824:G5937 = "failed",Kickstarter!N1824:N5937,"false")</f>
        <v>#VALUE!</v>
      </c>
    </row>
    <row r="1825" spans="1:4" x14ac:dyDescent="0.2">
      <c r="A1825" t="s">
        <v>8401</v>
      </c>
      <c r="B1825" s="14">
        <v>33</v>
      </c>
      <c r="C1825" t="s">
        <v>8220</v>
      </c>
      <c r="D1825" s="14" t="e" cm="1" vm="1">
        <f t="array" aca="1" ref="D1825" ca="1">IF(Kickstarter!G1825:G5938 = "failed",Kickstarter!N1825:N5938,"false")</f>
        <v>#VALUE!</v>
      </c>
    </row>
    <row r="1826" spans="1:4" x14ac:dyDescent="0.2">
      <c r="A1826" t="s">
        <v>8401</v>
      </c>
      <c r="B1826" s="14">
        <v>40</v>
      </c>
      <c r="C1826" t="s">
        <v>8220</v>
      </c>
      <c r="D1826" s="14" t="e" cm="1" vm="1">
        <f t="array" aca="1" ref="D1826" ca="1">IF(Kickstarter!G1826:G5939 = "failed",Kickstarter!N1826:N5939,"false")</f>
        <v>#VALUE!</v>
      </c>
    </row>
    <row r="1827" spans="1:4" x14ac:dyDescent="0.2">
      <c r="A1827" t="s">
        <v>8401</v>
      </c>
      <c r="B1827" s="14">
        <v>50</v>
      </c>
      <c r="C1827" t="s">
        <v>8220</v>
      </c>
      <c r="D1827" s="14" t="e" cm="1" vm="1">
        <f t="array" aca="1" ref="D1827" ca="1">IF(Kickstarter!G1827:G5940 = "failed",Kickstarter!N1827:N5940,"false")</f>
        <v>#VALUE!</v>
      </c>
    </row>
    <row r="1828" spans="1:4" x14ac:dyDescent="0.2">
      <c r="A1828" t="s">
        <v>8401</v>
      </c>
      <c r="B1828" s="14">
        <v>38</v>
      </c>
      <c r="C1828" t="s">
        <v>8220</v>
      </c>
      <c r="D1828" s="14" t="e" cm="1" vm="1">
        <f t="array" aca="1" ref="D1828" ca="1">IF(Kickstarter!G1828:G5941 = "failed",Kickstarter!N1828:N5941,"false")</f>
        <v>#VALUE!</v>
      </c>
    </row>
    <row r="1829" spans="1:4" x14ac:dyDescent="0.2">
      <c r="A1829" t="s">
        <v>8401</v>
      </c>
      <c r="B1829" s="14">
        <v>96</v>
      </c>
      <c r="C1829" t="s">
        <v>8220</v>
      </c>
      <c r="D1829" s="14" t="e" cm="1" vm="1">
        <f t="array" aca="1" ref="D1829" ca="1">IF(Kickstarter!G1829:G5942 = "failed",Kickstarter!N1829:N5942,"false")</f>
        <v>#VALUE!</v>
      </c>
    </row>
    <row r="1830" spans="1:4" x14ac:dyDescent="0.2">
      <c r="A1830" t="s">
        <v>8401</v>
      </c>
      <c r="B1830" s="14">
        <v>48</v>
      </c>
      <c r="C1830" t="s">
        <v>8220</v>
      </c>
      <c r="D1830" s="14" t="e" cm="1" vm="1">
        <f t="array" aca="1" ref="D1830" ca="1">IF(Kickstarter!G1830:G5943 = "failed",Kickstarter!N1830:N5943,"false")</f>
        <v>#VALUE!</v>
      </c>
    </row>
    <row r="1831" spans="1:4" x14ac:dyDescent="0.2">
      <c r="A1831" t="s">
        <v>8401</v>
      </c>
      <c r="B1831" s="14">
        <v>33</v>
      </c>
      <c r="C1831" t="s">
        <v>8220</v>
      </c>
      <c r="D1831" s="14" t="e" cm="1" vm="1">
        <f t="array" aca="1" ref="D1831" ca="1">IF(Kickstarter!G1831:G5944 = "failed",Kickstarter!N1831:N5944,"false")</f>
        <v>#VALUE!</v>
      </c>
    </row>
    <row r="1832" spans="1:4" x14ac:dyDescent="0.2">
      <c r="A1832" t="s">
        <v>8401</v>
      </c>
      <c r="B1832" s="14">
        <v>226</v>
      </c>
      <c r="C1832" t="s">
        <v>8220</v>
      </c>
      <c r="D1832" s="14" t="e" cm="1" vm="1">
        <f t="array" aca="1" ref="D1832" ca="1">IF(Kickstarter!G1832:G5945 = "failed",Kickstarter!N1832:N5945,"false")</f>
        <v>#VALUE!</v>
      </c>
    </row>
    <row r="1833" spans="1:4" x14ac:dyDescent="0.2">
      <c r="A1833" t="s">
        <v>8401</v>
      </c>
      <c r="B1833" s="14">
        <v>14</v>
      </c>
      <c r="C1833" t="s">
        <v>8220</v>
      </c>
      <c r="D1833" s="14" t="e" cm="1" vm="1">
        <f t="array" aca="1" ref="D1833" ca="1">IF(Kickstarter!G1833:G5946 = "failed",Kickstarter!N1833:N5946,"false")</f>
        <v>#VALUE!</v>
      </c>
    </row>
    <row r="1834" spans="1:4" x14ac:dyDescent="0.2">
      <c r="A1834" t="s">
        <v>8401</v>
      </c>
      <c r="B1834" s="14">
        <v>20</v>
      </c>
      <c r="C1834" t="s">
        <v>8220</v>
      </c>
      <c r="D1834" s="14" t="e" cm="1" vm="1">
        <f t="array" aca="1" ref="D1834" ca="1">IF(Kickstarter!G1834:G5947 = "failed",Kickstarter!N1834:N5947,"false")</f>
        <v>#VALUE!</v>
      </c>
    </row>
    <row r="1835" spans="1:4" x14ac:dyDescent="0.2">
      <c r="A1835" t="s">
        <v>8401</v>
      </c>
      <c r="B1835" s="14">
        <v>25</v>
      </c>
      <c r="C1835" t="s">
        <v>8220</v>
      </c>
      <c r="D1835" s="14" t="e" cm="1" vm="1">
        <f t="array" aca="1" ref="D1835" ca="1">IF(Kickstarter!G1835:G5948 = "failed",Kickstarter!N1835:N5948,"false")</f>
        <v>#VALUE!</v>
      </c>
    </row>
    <row r="1836" spans="1:4" x14ac:dyDescent="0.2">
      <c r="A1836" t="s">
        <v>8401</v>
      </c>
      <c r="B1836" s="14">
        <v>90</v>
      </c>
      <c r="C1836" t="s">
        <v>8220</v>
      </c>
      <c r="D1836" s="14" t="e" cm="1" vm="1">
        <f t="array" aca="1" ref="D1836" ca="1">IF(Kickstarter!G1836:G5949 = "failed",Kickstarter!N1836:N5949,"false")</f>
        <v>#VALUE!</v>
      </c>
    </row>
    <row r="1837" spans="1:4" x14ac:dyDescent="0.2">
      <c r="A1837" t="s">
        <v>8401</v>
      </c>
      <c r="B1837" s="14">
        <v>11</v>
      </c>
      <c r="C1837" t="s">
        <v>8220</v>
      </c>
      <c r="D1837" s="14" t="e" cm="1" vm="1">
        <f t="array" aca="1" ref="D1837" ca="1">IF(Kickstarter!G1837:G5950 = "failed",Kickstarter!N1837:N5950,"false")</f>
        <v>#VALUE!</v>
      </c>
    </row>
    <row r="1838" spans="1:4" x14ac:dyDescent="0.2">
      <c r="A1838" t="s">
        <v>8401</v>
      </c>
      <c r="B1838" s="14">
        <v>55</v>
      </c>
      <c r="C1838" t="s">
        <v>8220</v>
      </c>
      <c r="D1838" s="14" t="e" cm="1" vm="1">
        <f t="array" aca="1" ref="D1838" ca="1">IF(Kickstarter!G1838:G5951 = "failed",Kickstarter!N1838:N5951,"false")</f>
        <v>#VALUE!</v>
      </c>
    </row>
    <row r="1839" spans="1:4" x14ac:dyDescent="0.2">
      <c r="A1839" t="s">
        <v>8401</v>
      </c>
      <c r="B1839" s="14">
        <v>30</v>
      </c>
      <c r="C1839" t="s">
        <v>8220</v>
      </c>
      <c r="D1839" s="14" t="e" cm="1" vm="1">
        <f t="array" aca="1" ref="D1839" ca="1">IF(Kickstarter!G1839:G5952 = "failed",Kickstarter!N1839:N5952,"false")</f>
        <v>#VALUE!</v>
      </c>
    </row>
    <row r="1840" spans="1:4" x14ac:dyDescent="0.2">
      <c r="A1840" t="s">
        <v>8401</v>
      </c>
      <c r="B1840" s="14">
        <v>28</v>
      </c>
      <c r="C1840" t="s">
        <v>8220</v>
      </c>
      <c r="D1840" s="14" t="e" cm="1" vm="1">
        <f t="array" aca="1" ref="D1840" ca="1">IF(Kickstarter!G1840:G5953 = "failed",Kickstarter!N1840:N5953,"false")</f>
        <v>#VALUE!</v>
      </c>
    </row>
    <row r="1841" spans="1:4" x14ac:dyDescent="0.2">
      <c r="A1841" t="s">
        <v>8401</v>
      </c>
      <c r="B1841" s="14">
        <v>45</v>
      </c>
      <c r="C1841" t="s">
        <v>8220</v>
      </c>
      <c r="D1841" s="14" t="e" cm="1" vm="1">
        <f t="array" aca="1" ref="D1841" ca="1">IF(Kickstarter!G1841:G5954 = "failed",Kickstarter!N1841:N5954,"false")</f>
        <v>#VALUE!</v>
      </c>
    </row>
    <row r="1842" spans="1:4" x14ac:dyDescent="0.2">
      <c r="A1842" t="s">
        <v>8401</v>
      </c>
      <c r="B1842" s="14">
        <v>13</v>
      </c>
      <c r="C1842" t="s">
        <v>8220</v>
      </c>
      <c r="D1842" s="14" t="e" cm="1" vm="1">
        <f t="array" aca="1" ref="D1842" ca="1">IF(Kickstarter!G1842:G5955 = "failed",Kickstarter!N1842:N5955,"false")</f>
        <v>#VALUE!</v>
      </c>
    </row>
    <row r="1843" spans="1:4" x14ac:dyDescent="0.2">
      <c r="A1843" t="s">
        <v>8401</v>
      </c>
      <c r="B1843" s="14">
        <v>40</v>
      </c>
      <c r="C1843" t="s">
        <v>8220</v>
      </c>
      <c r="D1843" s="14" t="e" cm="1" vm="1">
        <f t="array" aca="1" ref="D1843" ca="1">IF(Kickstarter!G1843:G5956 = "failed",Kickstarter!N1843:N5956,"false")</f>
        <v>#VALUE!</v>
      </c>
    </row>
    <row r="1844" spans="1:4" x14ac:dyDescent="0.2">
      <c r="A1844" t="s">
        <v>8401</v>
      </c>
      <c r="B1844" s="14">
        <v>21</v>
      </c>
      <c r="C1844" t="s">
        <v>8220</v>
      </c>
      <c r="D1844" s="14" t="e" cm="1" vm="1">
        <f t="array" aca="1" ref="D1844" ca="1">IF(Kickstarter!G1844:G5957 = "failed",Kickstarter!N1844:N5957,"false")</f>
        <v>#VALUE!</v>
      </c>
    </row>
    <row r="1845" spans="1:4" x14ac:dyDescent="0.2">
      <c r="A1845" t="s">
        <v>8401</v>
      </c>
      <c r="B1845" s="14">
        <v>134</v>
      </c>
      <c r="C1845" t="s">
        <v>8220</v>
      </c>
      <c r="D1845" s="14" t="e" cm="1" vm="1">
        <f t="array" aca="1" ref="D1845" ca="1">IF(Kickstarter!G1845:G5958 = "failed",Kickstarter!N1845:N5958,"false")</f>
        <v>#VALUE!</v>
      </c>
    </row>
    <row r="1846" spans="1:4" x14ac:dyDescent="0.2">
      <c r="A1846" t="s">
        <v>8401</v>
      </c>
      <c r="B1846" s="14">
        <v>20</v>
      </c>
      <c r="C1846" t="s">
        <v>8220</v>
      </c>
      <c r="D1846" s="14" t="e" cm="1" vm="1">
        <f t="array" aca="1" ref="D1846" ca="1">IF(Kickstarter!G1846:G5959 = "failed",Kickstarter!N1846:N5959,"false")</f>
        <v>#VALUE!</v>
      </c>
    </row>
    <row r="1847" spans="1:4" x14ac:dyDescent="0.2">
      <c r="A1847" t="s">
        <v>8401</v>
      </c>
      <c r="B1847" s="14">
        <v>19</v>
      </c>
      <c r="C1847" t="s">
        <v>8220</v>
      </c>
      <c r="D1847" s="14" t="e" cm="1" vm="1">
        <f t="array" aca="1" ref="D1847" ca="1">IF(Kickstarter!G1847:G5960 = "failed",Kickstarter!N1847:N5960,"false")</f>
        <v>#VALUE!</v>
      </c>
    </row>
    <row r="1848" spans="1:4" x14ac:dyDescent="0.2">
      <c r="A1848" t="s">
        <v>8401</v>
      </c>
      <c r="B1848" s="14">
        <v>209</v>
      </c>
      <c r="C1848" t="s">
        <v>8220</v>
      </c>
      <c r="D1848" s="14" t="e" cm="1" vm="1">
        <f t="array" aca="1" ref="D1848" ca="1">IF(Kickstarter!G1848:G5961 = "failed",Kickstarter!N1848:N5961,"false")</f>
        <v>#VALUE!</v>
      </c>
    </row>
    <row r="1849" spans="1:4" x14ac:dyDescent="0.2">
      <c r="A1849" t="s">
        <v>8401</v>
      </c>
      <c r="B1849" s="14">
        <v>38</v>
      </c>
      <c r="C1849" t="s">
        <v>8220</v>
      </c>
      <c r="D1849" s="14" t="e" cm="1" vm="1">
        <f t="array" aca="1" ref="D1849" ca="1">IF(Kickstarter!G1849:G5962 = "failed",Kickstarter!N1849:N5962,"false")</f>
        <v>#VALUE!</v>
      </c>
    </row>
    <row r="1850" spans="1:4" x14ac:dyDescent="0.2">
      <c r="A1850" t="s">
        <v>8401</v>
      </c>
      <c r="B1850" s="14">
        <v>24</v>
      </c>
      <c r="C1850" t="s">
        <v>8220</v>
      </c>
      <c r="D1850" s="14" t="e" cm="1" vm="1">
        <f t="array" aca="1" ref="D1850" ca="1">IF(Kickstarter!G1850:G5963 = "failed",Kickstarter!N1850:N5963,"false")</f>
        <v>#VALUE!</v>
      </c>
    </row>
    <row r="1851" spans="1:4" x14ac:dyDescent="0.2">
      <c r="A1851" t="s">
        <v>8401</v>
      </c>
      <c r="B1851" s="14">
        <v>8</v>
      </c>
      <c r="C1851" t="s">
        <v>8220</v>
      </c>
      <c r="D1851" s="14" t="e" cm="1" vm="1">
        <f t="array" aca="1" ref="D1851" ca="1">IF(Kickstarter!G1851:G5964 = "failed",Kickstarter!N1851:N5964,"false")</f>
        <v>#VALUE!</v>
      </c>
    </row>
    <row r="1852" spans="1:4" x14ac:dyDescent="0.2">
      <c r="A1852" t="s">
        <v>8401</v>
      </c>
      <c r="B1852" s="14">
        <v>179</v>
      </c>
      <c r="C1852" t="s">
        <v>8220</v>
      </c>
      <c r="D1852" s="14" t="e" cm="1" vm="1">
        <f t="array" aca="1" ref="D1852" ca="1">IF(Kickstarter!G1852:G5965 = "failed",Kickstarter!N1852:N5965,"false")</f>
        <v>#VALUE!</v>
      </c>
    </row>
    <row r="1853" spans="1:4" x14ac:dyDescent="0.2">
      <c r="A1853" t="s">
        <v>8401</v>
      </c>
      <c r="B1853" s="14">
        <v>26</v>
      </c>
      <c r="C1853" t="s">
        <v>8220</v>
      </c>
      <c r="D1853" s="14" t="e" cm="1" vm="1">
        <f t="array" aca="1" ref="D1853" ca="1">IF(Kickstarter!G1853:G5966 = "failed",Kickstarter!N1853:N5966,"false")</f>
        <v>#VALUE!</v>
      </c>
    </row>
    <row r="1854" spans="1:4" x14ac:dyDescent="0.2">
      <c r="A1854" t="s">
        <v>8401</v>
      </c>
      <c r="B1854" s="14">
        <v>131</v>
      </c>
      <c r="C1854" t="s">
        <v>8220</v>
      </c>
      <c r="D1854" s="14" t="e" cm="1" vm="1">
        <f t="array" aca="1" ref="D1854" ca="1">IF(Kickstarter!G1854:G5967 = "failed",Kickstarter!N1854:N5967,"false")</f>
        <v>#VALUE!</v>
      </c>
    </row>
    <row r="1855" spans="1:4" x14ac:dyDescent="0.2">
      <c r="A1855" t="s">
        <v>8401</v>
      </c>
      <c r="B1855" s="14">
        <v>14</v>
      </c>
      <c r="C1855" t="s">
        <v>8220</v>
      </c>
      <c r="D1855" s="14" t="e" cm="1" vm="1">
        <f t="array" aca="1" ref="D1855" ca="1">IF(Kickstarter!G1855:G5968 = "failed",Kickstarter!N1855:N5968,"false")</f>
        <v>#VALUE!</v>
      </c>
    </row>
    <row r="1856" spans="1:4" x14ac:dyDescent="0.2">
      <c r="A1856" t="s">
        <v>8401</v>
      </c>
      <c r="B1856" s="14">
        <v>174</v>
      </c>
      <c r="C1856" t="s">
        <v>8220</v>
      </c>
      <c r="D1856" s="14" t="e" cm="1" vm="1">
        <f t="array" aca="1" ref="D1856" ca="1">IF(Kickstarter!G1856:G5969 = "failed",Kickstarter!N1856:N5969,"false")</f>
        <v>#VALUE!</v>
      </c>
    </row>
    <row r="1857" spans="1:4" x14ac:dyDescent="0.2">
      <c r="A1857" t="s">
        <v>8401</v>
      </c>
      <c r="B1857" s="14">
        <v>191</v>
      </c>
      <c r="C1857" t="s">
        <v>8220</v>
      </c>
      <c r="D1857" s="14" t="e" cm="1" vm="1">
        <f t="array" aca="1" ref="D1857" ca="1">IF(Kickstarter!G1857:G5970 = "failed",Kickstarter!N1857:N5970,"false")</f>
        <v>#VALUE!</v>
      </c>
    </row>
    <row r="1858" spans="1:4" x14ac:dyDescent="0.2">
      <c r="A1858" t="s">
        <v>8401</v>
      </c>
      <c r="B1858" s="14">
        <v>38</v>
      </c>
      <c r="C1858" t="s">
        <v>8220</v>
      </c>
      <c r="D1858" s="14" t="e" cm="1" vm="1">
        <f t="array" aca="1" ref="D1858" ca="1">IF(Kickstarter!G1858:G5971 = "failed",Kickstarter!N1858:N5971,"false")</f>
        <v>#VALUE!</v>
      </c>
    </row>
    <row r="1859" spans="1:4" x14ac:dyDescent="0.2">
      <c r="A1859" t="s">
        <v>8401</v>
      </c>
      <c r="B1859" s="14">
        <v>22</v>
      </c>
      <c r="C1859" t="s">
        <v>8220</v>
      </c>
      <c r="D1859" s="14" t="e" cm="1" vm="1">
        <f t="array" aca="1" ref="D1859" ca="1">IF(Kickstarter!G1859:G5972 = "failed",Kickstarter!N1859:N5972,"false")</f>
        <v>#VALUE!</v>
      </c>
    </row>
    <row r="1860" spans="1:4" x14ac:dyDescent="0.2">
      <c r="A1860" t="s">
        <v>8401</v>
      </c>
      <c r="B1860" s="14">
        <v>149</v>
      </c>
      <c r="C1860" t="s">
        <v>8220</v>
      </c>
      <c r="D1860" s="14" t="e" cm="1" vm="1">
        <f t="array" aca="1" ref="D1860" ca="1">IF(Kickstarter!G1860:G5973 = "failed",Kickstarter!N1860:N5973,"false")</f>
        <v>#VALUE!</v>
      </c>
    </row>
    <row r="1861" spans="1:4" x14ac:dyDescent="0.2">
      <c r="A1861" t="s">
        <v>8401</v>
      </c>
      <c r="B1861" s="14">
        <v>56</v>
      </c>
      <c r="C1861" t="s">
        <v>8220</v>
      </c>
      <c r="D1861" s="14" t="e" cm="1" vm="1">
        <f t="array" aca="1" ref="D1861" ca="1">IF(Kickstarter!G1861:G5974 = "failed",Kickstarter!N1861:N5974,"false")</f>
        <v>#VALUE!</v>
      </c>
    </row>
    <row r="1862" spans="1:4" x14ac:dyDescent="0.2">
      <c r="A1862" t="s">
        <v>8401</v>
      </c>
      <c r="B1862" s="14">
        <v>19</v>
      </c>
      <c r="C1862" t="s">
        <v>8220</v>
      </c>
      <c r="D1862" s="14" t="e" cm="1" vm="1">
        <f t="array" aca="1" ref="D1862" ca="1">IF(Kickstarter!G1862:G5975 = "failed",Kickstarter!N1862:N5975,"false")</f>
        <v>#VALUE!</v>
      </c>
    </row>
    <row r="1863" spans="1:4" hidden="1" x14ac:dyDescent="0.2">
      <c r="A1863" t="s">
        <v>8401</v>
      </c>
      <c r="B1863" s="14" t="str">
        <v>false</v>
      </c>
      <c r="C1863" t="s">
        <v>8220</v>
      </c>
    </row>
    <row r="1864" spans="1:4" hidden="1" x14ac:dyDescent="0.2">
      <c r="A1864" t="s">
        <v>8401</v>
      </c>
      <c r="B1864" s="14" t="str">
        <v>false</v>
      </c>
      <c r="C1864" t="s">
        <v>8220</v>
      </c>
    </row>
    <row r="1865" spans="1:4" hidden="1" x14ac:dyDescent="0.2">
      <c r="A1865" t="s">
        <v>8401</v>
      </c>
      <c r="B1865" s="14" t="str">
        <v>false</v>
      </c>
      <c r="C1865" t="s">
        <v>8220</v>
      </c>
    </row>
    <row r="1866" spans="1:4" hidden="1" x14ac:dyDescent="0.2">
      <c r="A1866" t="s">
        <v>8401</v>
      </c>
      <c r="B1866" s="14" t="str">
        <v>false</v>
      </c>
      <c r="C1866" t="s">
        <v>8220</v>
      </c>
    </row>
    <row r="1867" spans="1:4" hidden="1" x14ac:dyDescent="0.2">
      <c r="A1867" t="s">
        <v>8401</v>
      </c>
      <c r="B1867" s="14" t="str">
        <v>false</v>
      </c>
      <c r="C1867" t="s">
        <v>8220</v>
      </c>
    </row>
    <row r="1868" spans="1:4" hidden="1" x14ac:dyDescent="0.2">
      <c r="A1868" t="s">
        <v>8401</v>
      </c>
      <c r="B1868" s="14" t="str">
        <v>false</v>
      </c>
      <c r="C1868" t="s">
        <v>8220</v>
      </c>
    </row>
    <row r="1869" spans="1:4" hidden="1" x14ac:dyDescent="0.2">
      <c r="A1869" t="s">
        <v>8401</v>
      </c>
      <c r="B1869" s="14" t="str">
        <v>false</v>
      </c>
      <c r="C1869" t="s">
        <v>8220</v>
      </c>
    </row>
    <row r="1870" spans="1:4" hidden="1" x14ac:dyDescent="0.2">
      <c r="A1870" t="s">
        <v>8401</v>
      </c>
      <c r="B1870" s="14" t="str">
        <v>false</v>
      </c>
      <c r="C1870" t="s">
        <v>8220</v>
      </c>
    </row>
    <row r="1871" spans="1:4" hidden="1" x14ac:dyDescent="0.2">
      <c r="A1871" t="s">
        <v>8401</v>
      </c>
      <c r="B1871" s="14" t="str">
        <v>false</v>
      </c>
      <c r="C1871" t="s">
        <v>8220</v>
      </c>
    </row>
    <row r="1872" spans="1:4" hidden="1" x14ac:dyDescent="0.2">
      <c r="A1872" t="s">
        <v>8401</v>
      </c>
      <c r="B1872" s="14" t="str">
        <v>false</v>
      </c>
      <c r="C1872" t="s">
        <v>8220</v>
      </c>
    </row>
    <row r="1873" spans="1:4" hidden="1" x14ac:dyDescent="0.2">
      <c r="A1873" t="s">
        <v>8401</v>
      </c>
      <c r="B1873" s="14" t="str">
        <v>false</v>
      </c>
      <c r="C1873" t="s">
        <v>8220</v>
      </c>
    </row>
    <row r="1874" spans="1:4" hidden="1" x14ac:dyDescent="0.2">
      <c r="A1874" t="s">
        <v>8401</v>
      </c>
      <c r="B1874" s="14" t="str">
        <v>false</v>
      </c>
      <c r="C1874" t="s">
        <v>8220</v>
      </c>
    </row>
    <row r="1875" spans="1:4" hidden="1" x14ac:dyDescent="0.2">
      <c r="A1875" t="s">
        <v>8401</v>
      </c>
      <c r="B1875" s="14" t="str">
        <v>false</v>
      </c>
      <c r="C1875" t="s">
        <v>8220</v>
      </c>
    </row>
    <row r="1876" spans="1:4" hidden="1" x14ac:dyDescent="0.2">
      <c r="A1876" t="s">
        <v>8401</v>
      </c>
      <c r="B1876" s="14" t="str">
        <v>false</v>
      </c>
      <c r="C1876" t="s">
        <v>8220</v>
      </c>
    </row>
    <row r="1877" spans="1:4" hidden="1" x14ac:dyDescent="0.2">
      <c r="A1877" t="s">
        <v>8401</v>
      </c>
      <c r="B1877" s="14" t="str">
        <v>false</v>
      </c>
      <c r="C1877" t="s">
        <v>8220</v>
      </c>
    </row>
    <row r="1878" spans="1:4" hidden="1" x14ac:dyDescent="0.2">
      <c r="A1878" t="s">
        <v>8401</v>
      </c>
      <c r="B1878" s="14" t="str">
        <v>false</v>
      </c>
      <c r="C1878" t="s">
        <v>8220</v>
      </c>
    </row>
    <row r="1879" spans="1:4" hidden="1" x14ac:dyDescent="0.2">
      <c r="A1879" t="s">
        <v>8401</v>
      </c>
      <c r="B1879" s="14" t="str">
        <v>false</v>
      </c>
      <c r="C1879" t="s">
        <v>8220</v>
      </c>
    </row>
    <row r="1880" spans="1:4" hidden="1" x14ac:dyDescent="0.2">
      <c r="A1880" t="s">
        <v>8401</v>
      </c>
      <c r="B1880" s="14" t="str">
        <v>false</v>
      </c>
      <c r="C1880" t="s">
        <v>8220</v>
      </c>
    </row>
    <row r="1881" spans="1:4" hidden="1" x14ac:dyDescent="0.2">
      <c r="A1881" t="s">
        <v>8401</v>
      </c>
      <c r="B1881" s="14" t="str">
        <v>false</v>
      </c>
      <c r="C1881" t="s">
        <v>8220</v>
      </c>
    </row>
    <row r="1882" spans="1:4" hidden="1" x14ac:dyDescent="0.2">
      <c r="A1882" t="s">
        <v>8401</v>
      </c>
      <c r="B1882" s="14" t="str">
        <v>false</v>
      </c>
      <c r="C1882" t="s">
        <v>8220</v>
      </c>
    </row>
    <row r="1883" spans="1:4" x14ac:dyDescent="0.2">
      <c r="A1883" t="s">
        <v>8401</v>
      </c>
      <c r="B1883" s="14">
        <v>70</v>
      </c>
      <c r="C1883" t="s">
        <v>8220</v>
      </c>
      <c r="D1883" s="14" t="e" cm="1" vm="1">
        <f t="array" aca="1" ref="D1883" ca="1">IF(Kickstarter!G1883:G5996 = "failed",Kickstarter!N1883:N5996,"false")</f>
        <v>#VALUE!</v>
      </c>
    </row>
    <row r="1884" spans="1:4" x14ac:dyDescent="0.2">
      <c r="A1884" t="s">
        <v>8401</v>
      </c>
      <c r="B1884" s="14">
        <v>81</v>
      </c>
      <c r="C1884" t="s">
        <v>8220</v>
      </c>
      <c r="D1884" s="14" t="e" cm="1" vm="1">
        <f t="array" aca="1" ref="D1884" ca="1">IF(Kickstarter!G1884:G5997 = "failed",Kickstarter!N1884:N5997,"false")</f>
        <v>#VALUE!</v>
      </c>
    </row>
    <row r="1885" spans="1:4" x14ac:dyDescent="0.2">
      <c r="A1885" t="s">
        <v>8401</v>
      </c>
      <c r="B1885" s="14">
        <v>32</v>
      </c>
      <c r="C1885" t="s">
        <v>8220</v>
      </c>
      <c r="D1885" s="14" t="e" cm="1" vm="1">
        <f t="array" aca="1" ref="D1885" ca="1">IF(Kickstarter!G1885:G5998 = "failed",Kickstarter!N1885:N5998,"false")</f>
        <v>#VALUE!</v>
      </c>
    </row>
    <row r="1886" spans="1:4" x14ac:dyDescent="0.2">
      <c r="A1886" t="s">
        <v>8401</v>
      </c>
      <c r="B1886" s="14">
        <v>26</v>
      </c>
      <c r="C1886" t="s">
        <v>8220</v>
      </c>
      <c r="D1886" s="14" t="e" cm="1" vm="1">
        <f t="array" aca="1" ref="D1886" ca="1">IF(Kickstarter!G1886:G5999 = "failed",Kickstarter!N1886:N5999,"false")</f>
        <v>#VALUE!</v>
      </c>
    </row>
    <row r="1887" spans="1:4" x14ac:dyDescent="0.2">
      <c r="A1887" t="s">
        <v>8401</v>
      </c>
      <c r="B1887" s="14">
        <v>105</v>
      </c>
      <c r="C1887" t="s">
        <v>8220</v>
      </c>
      <c r="D1887" s="14" t="e" cm="1" vm="1">
        <f t="array" aca="1" ref="D1887" ca="1">IF(Kickstarter!G1887:G6000 = "failed",Kickstarter!N1887:N6000,"false")</f>
        <v>#VALUE!</v>
      </c>
    </row>
    <row r="1888" spans="1:4" x14ac:dyDescent="0.2">
      <c r="A1888" t="s">
        <v>8401</v>
      </c>
      <c r="B1888" s="14">
        <v>29</v>
      </c>
      <c r="C1888" t="s">
        <v>8220</v>
      </c>
      <c r="D1888" s="14" t="e" cm="1" vm="1">
        <f t="array" aca="1" ref="D1888" ca="1">IF(Kickstarter!G1888:G6001 = "failed",Kickstarter!N1888:N6001,"false")</f>
        <v>#VALUE!</v>
      </c>
    </row>
    <row r="1889" spans="1:4" x14ac:dyDescent="0.2">
      <c r="A1889" t="s">
        <v>8401</v>
      </c>
      <c r="B1889" s="14">
        <v>8</v>
      </c>
      <c r="C1889" t="s">
        <v>8220</v>
      </c>
      <c r="D1889" s="14" t="e" cm="1" vm="1">
        <f t="array" aca="1" ref="D1889" ca="1">IF(Kickstarter!G1889:G6002 = "failed",Kickstarter!N1889:N6002,"false")</f>
        <v>#VALUE!</v>
      </c>
    </row>
    <row r="1890" spans="1:4" x14ac:dyDescent="0.2">
      <c r="A1890" t="s">
        <v>8401</v>
      </c>
      <c r="B1890" s="14">
        <v>89</v>
      </c>
      <c r="C1890" t="s">
        <v>8220</v>
      </c>
      <c r="D1890" s="14" t="e" cm="1" vm="1">
        <f t="array" aca="1" ref="D1890" ca="1">IF(Kickstarter!G1890:G6003 = "failed",Kickstarter!N1890:N6003,"false")</f>
        <v>#VALUE!</v>
      </c>
    </row>
    <row r="1891" spans="1:4" x14ac:dyDescent="0.2">
      <c r="A1891" t="s">
        <v>8401</v>
      </c>
      <c r="B1891" s="14">
        <v>44</v>
      </c>
      <c r="C1891" t="s">
        <v>8220</v>
      </c>
      <c r="D1891" s="14" t="e" cm="1" vm="1">
        <f t="array" aca="1" ref="D1891" ca="1">IF(Kickstarter!G1891:G6004 = "failed",Kickstarter!N1891:N6004,"false")</f>
        <v>#VALUE!</v>
      </c>
    </row>
    <row r="1892" spans="1:4" x14ac:dyDescent="0.2">
      <c r="A1892" t="s">
        <v>8401</v>
      </c>
      <c r="B1892" s="14">
        <v>246</v>
      </c>
      <c r="C1892" t="s">
        <v>8220</v>
      </c>
      <c r="D1892" s="14" t="e" cm="1" vm="1">
        <f t="array" aca="1" ref="D1892" ca="1">IF(Kickstarter!G1892:G6005 = "failed",Kickstarter!N1892:N6005,"false")</f>
        <v>#VALUE!</v>
      </c>
    </row>
    <row r="1893" spans="1:4" x14ac:dyDescent="0.2">
      <c r="A1893" t="s">
        <v>8401</v>
      </c>
      <c r="B1893" s="14">
        <v>120</v>
      </c>
      <c r="C1893" t="s">
        <v>8220</v>
      </c>
      <c r="D1893" s="14" t="e" cm="1" vm="1">
        <f t="array" aca="1" ref="D1893" ca="1">IF(Kickstarter!G1893:G6006 = "failed",Kickstarter!N1893:N6006,"false")</f>
        <v>#VALUE!</v>
      </c>
    </row>
    <row r="1894" spans="1:4" x14ac:dyDescent="0.2">
      <c r="A1894" t="s">
        <v>8401</v>
      </c>
      <c r="B1894" s="14">
        <v>26</v>
      </c>
      <c r="C1894" t="s">
        <v>8220</v>
      </c>
      <c r="D1894" s="14" t="e" cm="1" vm="1">
        <f t="array" aca="1" ref="D1894" ca="1">IF(Kickstarter!G1894:G6007 = "failed",Kickstarter!N1894:N6007,"false")</f>
        <v>#VALUE!</v>
      </c>
    </row>
    <row r="1895" spans="1:4" x14ac:dyDescent="0.2">
      <c r="A1895" t="s">
        <v>8401</v>
      </c>
      <c r="B1895" s="14">
        <v>45</v>
      </c>
      <c r="C1895" t="s">
        <v>8220</v>
      </c>
      <c r="D1895" s="14" t="e" cm="1" vm="1">
        <f t="array" aca="1" ref="D1895" ca="1">IF(Kickstarter!G1895:G6008 = "failed",Kickstarter!N1895:N6008,"false")</f>
        <v>#VALUE!</v>
      </c>
    </row>
    <row r="1896" spans="1:4" x14ac:dyDescent="0.2">
      <c r="A1896" t="s">
        <v>8401</v>
      </c>
      <c r="B1896" s="14">
        <v>20</v>
      </c>
      <c r="C1896" t="s">
        <v>8220</v>
      </c>
      <c r="D1896" s="14" t="e" cm="1" vm="1">
        <f t="array" aca="1" ref="D1896" ca="1">IF(Kickstarter!G1896:G6009 = "failed",Kickstarter!N1896:N6009,"false")</f>
        <v>#VALUE!</v>
      </c>
    </row>
    <row r="1897" spans="1:4" x14ac:dyDescent="0.2">
      <c r="A1897" t="s">
        <v>8401</v>
      </c>
      <c r="B1897" s="14">
        <v>47</v>
      </c>
      <c r="C1897" t="s">
        <v>8220</v>
      </c>
      <c r="D1897" s="14" t="e" cm="1" vm="1">
        <f t="array" aca="1" ref="D1897" ca="1">IF(Kickstarter!G1897:G6010 = "failed",Kickstarter!N1897:N6010,"false")</f>
        <v>#VALUE!</v>
      </c>
    </row>
    <row r="1898" spans="1:4" x14ac:dyDescent="0.2">
      <c r="A1898" t="s">
        <v>8401</v>
      </c>
      <c r="B1898" s="14">
        <v>13</v>
      </c>
      <c r="C1898" t="s">
        <v>8220</v>
      </c>
      <c r="D1898" s="14" t="e" cm="1" vm="1">
        <f t="array" aca="1" ref="D1898" ca="1">IF(Kickstarter!G1898:G6011 = "failed",Kickstarter!N1898:N6011,"false")</f>
        <v>#VALUE!</v>
      </c>
    </row>
    <row r="1899" spans="1:4" x14ac:dyDescent="0.2">
      <c r="A1899" t="s">
        <v>8401</v>
      </c>
      <c r="B1899" s="14">
        <v>183</v>
      </c>
      <c r="C1899" t="s">
        <v>8220</v>
      </c>
      <c r="D1899" s="14" t="e" cm="1" vm="1">
        <f t="array" aca="1" ref="D1899" ca="1">IF(Kickstarter!G1899:G6012 = "failed",Kickstarter!N1899:N6012,"false")</f>
        <v>#VALUE!</v>
      </c>
    </row>
    <row r="1900" spans="1:4" x14ac:dyDescent="0.2">
      <c r="A1900" t="s">
        <v>8401</v>
      </c>
      <c r="B1900" s="14">
        <v>21</v>
      </c>
      <c r="C1900" t="s">
        <v>8220</v>
      </c>
      <c r="D1900" s="14" t="e" cm="1" vm="1">
        <f t="array" aca="1" ref="D1900" ca="1">IF(Kickstarter!G1900:G6013 = "failed",Kickstarter!N1900:N6013,"false")</f>
        <v>#VALUE!</v>
      </c>
    </row>
    <row r="1901" spans="1:4" x14ac:dyDescent="0.2">
      <c r="A1901" t="s">
        <v>8401</v>
      </c>
      <c r="B1901" s="14">
        <v>42</v>
      </c>
      <c r="C1901" t="s">
        <v>8220</v>
      </c>
      <c r="D1901" s="14" t="e" cm="1" vm="1">
        <f t="array" aca="1" ref="D1901" ca="1">IF(Kickstarter!G1901:G6014 = "failed",Kickstarter!N1901:N6014,"false")</f>
        <v>#VALUE!</v>
      </c>
    </row>
    <row r="1902" spans="1:4" x14ac:dyDescent="0.2">
      <c r="A1902" t="s">
        <v>8401</v>
      </c>
      <c r="B1902" s="14">
        <v>54</v>
      </c>
      <c r="C1902" t="s">
        <v>8220</v>
      </c>
      <c r="D1902" s="14" t="e" cm="1" vm="1">
        <f t="array" aca="1" ref="D1902" ca="1">IF(Kickstarter!G1902:G6015 = "failed",Kickstarter!N1902:N6015,"false")</f>
        <v>#VALUE!</v>
      </c>
    </row>
    <row r="1903" spans="1:4" hidden="1" x14ac:dyDescent="0.2">
      <c r="A1903" t="s">
        <v>8401</v>
      </c>
      <c r="B1903" s="14" t="str">
        <v>false</v>
      </c>
      <c r="C1903" t="s">
        <v>8220</v>
      </c>
    </row>
    <row r="1904" spans="1:4" hidden="1" x14ac:dyDescent="0.2">
      <c r="A1904" t="s">
        <v>8401</v>
      </c>
      <c r="B1904" s="14" t="str">
        <v>false</v>
      </c>
      <c r="C1904" t="s">
        <v>8220</v>
      </c>
    </row>
    <row r="1905" spans="1:3" hidden="1" x14ac:dyDescent="0.2">
      <c r="A1905" t="s">
        <v>8401</v>
      </c>
      <c r="B1905" s="14" t="str">
        <v>false</v>
      </c>
      <c r="C1905" t="s">
        <v>8220</v>
      </c>
    </row>
    <row r="1906" spans="1:3" hidden="1" x14ac:dyDescent="0.2">
      <c r="A1906" t="s">
        <v>8401</v>
      </c>
      <c r="B1906" s="14" t="str">
        <v>false</v>
      </c>
      <c r="C1906" t="s">
        <v>8220</v>
      </c>
    </row>
    <row r="1907" spans="1:3" hidden="1" x14ac:dyDescent="0.2">
      <c r="A1907" t="s">
        <v>8401</v>
      </c>
      <c r="B1907" s="14" t="str">
        <v>false</v>
      </c>
      <c r="C1907" t="s">
        <v>8220</v>
      </c>
    </row>
    <row r="1908" spans="1:3" hidden="1" x14ac:dyDescent="0.2">
      <c r="A1908" t="s">
        <v>8401</v>
      </c>
      <c r="B1908" s="14" t="str">
        <v>false</v>
      </c>
      <c r="C1908" t="s">
        <v>8220</v>
      </c>
    </row>
    <row r="1909" spans="1:3" hidden="1" x14ac:dyDescent="0.2">
      <c r="A1909" t="s">
        <v>8401</v>
      </c>
      <c r="B1909" s="14" t="str">
        <v>false</v>
      </c>
      <c r="C1909" t="s">
        <v>8220</v>
      </c>
    </row>
    <row r="1910" spans="1:3" hidden="1" x14ac:dyDescent="0.2">
      <c r="A1910" t="s">
        <v>8401</v>
      </c>
      <c r="B1910" s="14" t="str">
        <v>false</v>
      </c>
      <c r="C1910" t="s">
        <v>8220</v>
      </c>
    </row>
    <row r="1911" spans="1:3" hidden="1" x14ac:dyDescent="0.2">
      <c r="A1911" t="s">
        <v>8401</v>
      </c>
      <c r="B1911" s="14" t="str">
        <v>false</v>
      </c>
      <c r="C1911" t="s">
        <v>8220</v>
      </c>
    </row>
    <row r="1912" spans="1:3" hidden="1" x14ac:dyDescent="0.2">
      <c r="A1912" t="s">
        <v>8401</v>
      </c>
      <c r="B1912" s="14" t="str">
        <v>false</v>
      </c>
      <c r="C1912" t="s">
        <v>8220</v>
      </c>
    </row>
    <row r="1913" spans="1:3" hidden="1" x14ac:dyDescent="0.2">
      <c r="A1913" t="s">
        <v>8401</v>
      </c>
      <c r="B1913" s="14" t="str">
        <v>false</v>
      </c>
      <c r="C1913" t="s">
        <v>8220</v>
      </c>
    </row>
    <row r="1914" spans="1:3" hidden="1" x14ac:dyDescent="0.2">
      <c r="A1914" t="s">
        <v>8401</v>
      </c>
      <c r="B1914" s="14" t="str">
        <v>false</v>
      </c>
      <c r="C1914" t="s">
        <v>8220</v>
      </c>
    </row>
    <row r="1915" spans="1:3" hidden="1" x14ac:dyDescent="0.2">
      <c r="A1915" t="s">
        <v>8401</v>
      </c>
      <c r="B1915" s="14" t="str">
        <v>false</v>
      </c>
      <c r="C1915" t="s">
        <v>8220</v>
      </c>
    </row>
    <row r="1916" spans="1:3" hidden="1" x14ac:dyDescent="0.2">
      <c r="A1916" t="s">
        <v>8401</v>
      </c>
      <c r="B1916" s="14" t="str">
        <v>false</v>
      </c>
      <c r="C1916" t="s">
        <v>8220</v>
      </c>
    </row>
    <row r="1917" spans="1:3" hidden="1" x14ac:dyDescent="0.2">
      <c r="A1917" t="s">
        <v>8401</v>
      </c>
      <c r="B1917" s="14" t="str">
        <v>false</v>
      </c>
      <c r="C1917" t="s">
        <v>8220</v>
      </c>
    </row>
    <row r="1918" spans="1:3" hidden="1" x14ac:dyDescent="0.2">
      <c r="A1918" t="s">
        <v>8401</v>
      </c>
      <c r="B1918" s="14" t="str">
        <v>false</v>
      </c>
      <c r="C1918" t="s">
        <v>8220</v>
      </c>
    </row>
    <row r="1919" spans="1:3" hidden="1" x14ac:dyDescent="0.2">
      <c r="A1919" t="s">
        <v>8401</v>
      </c>
      <c r="B1919" s="14" t="str">
        <v>false</v>
      </c>
      <c r="C1919" t="s">
        <v>8220</v>
      </c>
    </row>
    <row r="1920" spans="1:3" hidden="1" x14ac:dyDescent="0.2">
      <c r="A1920" t="s">
        <v>8401</v>
      </c>
      <c r="B1920" s="14" t="str">
        <v>false</v>
      </c>
      <c r="C1920" t="s">
        <v>8220</v>
      </c>
    </row>
    <row r="1921" spans="1:4" hidden="1" x14ac:dyDescent="0.2">
      <c r="A1921" t="s">
        <v>8401</v>
      </c>
      <c r="B1921" s="14" t="str">
        <v>false</v>
      </c>
      <c r="C1921" t="s">
        <v>8220</v>
      </c>
    </row>
    <row r="1922" spans="1:4" hidden="1" x14ac:dyDescent="0.2">
      <c r="A1922" t="s">
        <v>8401</v>
      </c>
      <c r="B1922" s="14" t="str">
        <v>false</v>
      </c>
      <c r="C1922" t="s">
        <v>8220</v>
      </c>
    </row>
    <row r="1923" spans="1:4" x14ac:dyDescent="0.2">
      <c r="A1923" t="s">
        <v>8401</v>
      </c>
      <c r="B1923" s="14">
        <v>38</v>
      </c>
      <c r="C1923" t="s">
        <v>8220</v>
      </c>
      <c r="D1923" s="14" t="e" cm="1" vm="1">
        <f t="array" aca="1" ref="D1923" ca="1">IF(Kickstarter!G1923:G6036 = "failed",Kickstarter!N1923:N6036,"false")</f>
        <v>#VALUE!</v>
      </c>
    </row>
    <row r="1924" spans="1:4" x14ac:dyDescent="0.2">
      <c r="A1924" t="s">
        <v>8401</v>
      </c>
      <c r="B1924" s="14">
        <v>64</v>
      </c>
      <c r="C1924" t="s">
        <v>8220</v>
      </c>
      <c r="D1924" s="14" t="e" cm="1" vm="1">
        <f t="array" aca="1" ref="D1924" ca="1">IF(Kickstarter!G1924:G6037 = "failed",Kickstarter!N1924:N6037,"false")</f>
        <v>#VALUE!</v>
      </c>
    </row>
    <row r="1925" spans="1:4" x14ac:dyDescent="0.2">
      <c r="A1925" t="s">
        <v>8401</v>
      </c>
      <c r="B1925" s="14">
        <v>13</v>
      </c>
      <c r="C1925" t="s">
        <v>8220</v>
      </c>
      <c r="D1925" s="14" t="e" cm="1" vm="1">
        <f t="array" aca="1" ref="D1925" ca="1">IF(Kickstarter!G1925:G6038 = "failed",Kickstarter!N1925:N6038,"false")</f>
        <v>#VALUE!</v>
      </c>
    </row>
    <row r="1926" spans="1:4" x14ac:dyDescent="0.2">
      <c r="A1926" t="s">
        <v>8401</v>
      </c>
      <c r="B1926" s="14">
        <v>33</v>
      </c>
      <c r="C1926" t="s">
        <v>8220</v>
      </c>
      <c r="D1926" s="14" t="e" cm="1" vm="1">
        <f t="array" aca="1" ref="D1926" ca="1">IF(Kickstarter!G1926:G6039 = "failed",Kickstarter!N1926:N6039,"false")</f>
        <v>#VALUE!</v>
      </c>
    </row>
    <row r="1927" spans="1:4" x14ac:dyDescent="0.2">
      <c r="A1927" t="s">
        <v>8401</v>
      </c>
      <c r="B1927" s="14">
        <v>52</v>
      </c>
      <c r="C1927" t="s">
        <v>8220</v>
      </c>
      <c r="D1927" s="14" t="e" cm="1" vm="1">
        <f t="array" aca="1" ref="D1927" ca="1">IF(Kickstarter!G1927:G6040 = "failed",Kickstarter!N1927:N6040,"false")</f>
        <v>#VALUE!</v>
      </c>
    </row>
    <row r="1928" spans="1:4" x14ac:dyDescent="0.2">
      <c r="A1928" t="s">
        <v>8401</v>
      </c>
      <c r="B1928" s="14">
        <v>107</v>
      </c>
      <c r="C1928" t="s">
        <v>8220</v>
      </c>
      <c r="D1928" s="14" t="e" cm="1" vm="1">
        <f t="array" aca="1" ref="D1928" ca="1">IF(Kickstarter!G1928:G6041 = "failed",Kickstarter!N1928:N6041,"false")</f>
        <v>#VALUE!</v>
      </c>
    </row>
    <row r="1929" spans="1:4" x14ac:dyDescent="0.2">
      <c r="A1929" t="s">
        <v>8401</v>
      </c>
      <c r="B1929" s="14">
        <v>11</v>
      </c>
      <c r="C1929" t="s">
        <v>8220</v>
      </c>
      <c r="D1929" s="14" t="e" cm="1" vm="1">
        <f t="array" aca="1" ref="D1929" ca="1">IF(Kickstarter!G1929:G6042 = "failed",Kickstarter!N1929:N6042,"false")</f>
        <v>#VALUE!</v>
      </c>
    </row>
    <row r="1930" spans="1:4" x14ac:dyDescent="0.2">
      <c r="A1930" t="s">
        <v>8401</v>
      </c>
      <c r="B1930" s="14">
        <v>34</v>
      </c>
      <c r="C1930" t="s">
        <v>8220</v>
      </c>
      <c r="D1930" s="14" t="e" cm="1" vm="1">
        <f t="array" aca="1" ref="D1930" ca="1">IF(Kickstarter!G1930:G6043 = "failed",Kickstarter!N1930:N6043,"false")</f>
        <v>#VALUE!</v>
      </c>
    </row>
    <row r="1931" spans="1:4" x14ac:dyDescent="0.2">
      <c r="A1931" t="s">
        <v>8401</v>
      </c>
      <c r="B1931" s="14">
        <v>75</v>
      </c>
      <c r="C1931" t="s">
        <v>8220</v>
      </c>
      <c r="D1931" s="14" t="e" cm="1" vm="1">
        <f t="array" aca="1" ref="D1931" ca="1">IF(Kickstarter!G1931:G6044 = "failed",Kickstarter!N1931:N6044,"false")</f>
        <v>#VALUE!</v>
      </c>
    </row>
    <row r="1932" spans="1:4" x14ac:dyDescent="0.2">
      <c r="A1932" t="s">
        <v>8401</v>
      </c>
      <c r="B1932" s="14">
        <v>26</v>
      </c>
      <c r="C1932" t="s">
        <v>8220</v>
      </c>
      <c r="D1932" s="14" t="e" cm="1" vm="1">
        <f t="array" aca="1" ref="D1932" ca="1">IF(Kickstarter!G1932:G6045 = "failed",Kickstarter!N1932:N6045,"false")</f>
        <v>#VALUE!</v>
      </c>
    </row>
    <row r="1933" spans="1:4" x14ac:dyDescent="0.2">
      <c r="A1933" t="s">
        <v>8401</v>
      </c>
      <c r="B1933" s="14">
        <v>50</v>
      </c>
      <c r="C1933" t="s">
        <v>8220</v>
      </c>
      <c r="D1933" s="14" t="e" cm="1" vm="1">
        <f t="array" aca="1" ref="D1933" ca="1">IF(Kickstarter!G1933:G6046 = "failed",Kickstarter!N1933:N6046,"false")</f>
        <v>#VALUE!</v>
      </c>
    </row>
    <row r="1934" spans="1:4" x14ac:dyDescent="0.2">
      <c r="A1934" t="s">
        <v>8401</v>
      </c>
      <c r="B1934" s="14">
        <v>80</v>
      </c>
      <c r="C1934" t="s">
        <v>8220</v>
      </c>
      <c r="D1934" s="14" t="e" cm="1" vm="1">
        <f t="array" aca="1" ref="D1934" ca="1">IF(Kickstarter!G1934:G6047 = "failed",Kickstarter!N1934:N6047,"false")</f>
        <v>#VALUE!</v>
      </c>
    </row>
    <row r="1935" spans="1:4" x14ac:dyDescent="0.2">
      <c r="A1935" t="s">
        <v>8401</v>
      </c>
      <c r="B1935" s="14">
        <v>110</v>
      </c>
      <c r="C1935" t="s">
        <v>8220</v>
      </c>
      <c r="D1935" s="14" t="e" cm="1" vm="1">
        <f t="array" aca="1" ref="D1935" ca="1">IF(Kickstarter!G1935:G6048 = "failed",Kickstarter!N1935:N6048,"false")</f>
        <v>#VALUE!</v>
      </c>
    </row>
    <row r="1936" spans="1:4" x14ac:dyDescent="0.2">
      <c r="A1936" t="s">
        <v>8401</v>
      </c>
      <c r="B1936" s="14">
        <v>77</v>
      </c>
      <c r="C1936" t="s">
        <v>8220</v>
      </c>
      <c r="D1936" s="14" t="e" cm="1" vm="1">
        <f t="array" aca="1" ref="D1936" ca="1">IF(Kickstarter!G1936:G6049 = "failed",Kickstarter!N1936:N6049,"false")</f>
        <v>#VALUE!</v>
      </c>
    </row>
    <row r="1937" spans="1:4" x14ac:dyDescent="0.2">
      <c r="A1937" t="s">
        <v>8401</v>
      </c>
      <c r="B1937" s="14">
        <v>50</v>
      </c>
      <c r="C1937" t="s">
        <v>8220</v>
      </c>
      <c r="D1937" s="14" t="e" cm="1" vm="1">
        <f t="array" aca="1" ref="D1937" ca="1">IF(Kickstarter!G1937:G6050 = "failed",Kickstarter!N1937:N6050,"false")</f>
        <v>#VALUE!</v>
      </c>
    </row>
    <row r="1938" spans="1:4" x14ac:dyDescent="0.2">
      <c r="A1938" t="s">
        <v>8401</v>
      </c>
      <c r="B1938" s="14">
        <v>145</v>
      </c>
      <c r="C1938" t="s">
        <v>8220</v>
      </c>
      <c r="D1938" s="14" t="e" cm="1" vm="1">
        <f t="array" aca="1" ref="D1938" ca="1">IF(Kickstarter!G1938:G6051 = "failed",Kickstarter!N1938:N6051,"false")</f>
        <v>#VALUE!</v>
      </c>
    </row>
    <row r="1939" spans="1:4" x14ac:dyDescent="0.2">
      <c r="A1939" t="s">
        <v>8401</v>
      </c>
      <c r="B1939" s="14">
        <v>29</v>
      </c>
      <c r="C1939" t="s">
        <v>8220</v>
      </c>
      <c r="D1939" s="14" t="e" cm="1" vm="1">
        <f t="array" aca="1" ref="D1939" ca="1">IF(Kickstarter!G1939:G6052 = "failed",Kickstarter!N1939:N6052,"false")</f>
        <v>#VALUE!</v>
      </c>
    </row>
    <row r="1940" spans="1:4" x14ac:dyDescent="0.2">
      <c r="A1940" t="s">
        <v>8401</v>
      </c>
      <c r="B1940" s="14">
        <v>114</v>
      </c>
      <c r="C1940" t="s">
        <v>8220</v>
      </c>
      <c r="D1940" s="14" t="e" cm="1" vm="1">
        <f t="array" aca="1" ref="D1940" ca="1">IF(Kickstarter!G1940:G6053 = "failed",Kickstarter!N1940:N6053,"false")</f>
        <v>#VALUE!</v>
      </c>
    </row>
    <row r="1941" spans="1:4" x14ac:dyDescent="0.2">
      <c r="A1941" t="s">
        <v>8401</v>
      </c>
      <c r="B1941" s="14">
        <v>96</v>
      </c>
      <c r="C1941" t="s">
        <v>8220</v>
      </c>
      <c r="D1941" s="14" t="e" cm="1" vm="1">
        <f t="array" aca="1" ref="D1941" ca="1">IF(Kickstarter!G1941:G6054 = "failed",Kickstarter!N1941:N6054,"false")</f>
        <v>#VALUE!</v>
      </c>
    </row>
    <row r="1942" spans="1:4" x14ac:dyDescent="0.2">
      <c r="A1942" t="s">
        <v>8401</v>
      </c>
      <c r="B1942" s="14">
        <v>31</v>
      </c>
      <c r="C1942" t="s">
        <v>8220</v>
      </c>
      <c r="D1942" s="14" t="e" cm="1" vm="1">
        <f t="array" aca="1" ref="D1942" ca="1">IF(Kickstarter!G1942:G6055 = "failed",Kickstarter!N1942:N6055,"false")</f>
        <v>#VALUE!</v>
      </c>
    </row>
    <row r="1943" spans="1:4" x14ac:dyDescent="0.2">
      <c r="A1943" t="s">
        <v>8401</v>
      </c>
      <c r="B1943" s="14">
        <v>4883</v>
      </c>
      <c r="C1943" t="s">
        <v>8220</v>
      </c>
      <c r="D1943" s="14" t="e" cm="1" vm="1">
        <f t="array" aca="1" ref="D1943" ca="1">IF(Kickstarter!G1943:G6056 = "failed",Kickstarter!N1943:N6056,"false")</f>
        <v>#VALUE!</v>
      </c>
    </row>
    <row r="1944" spans="1:4" x14ac:dyDescent="0.2">
      <c r="A1944" t="s">
        <v>8401</v>
      </c>
      <c r="B1944" s="14">
        <v>95</v>
      </c>
      <c r="C1944" t="s">
        <v>8220</v>
      </c>
      <c r="D1944" s="14" t="e" cm="1" vm="1">
        <f t="array" aca="1" ref="D1944" ca="1">IF(Kickstarter!G1944:G6057 = "failed",Kickstarter!N1944:N6057,"false")</f>
        <v>#VALUE!</v>
      </c>
    </row>
    <row r="1945" spans="1:4" x14ac:dyDescent="0.2">
      <c r="A1945" t="s">
        <v>8401</v>
      </c>
      <c r="B1945" s="14">
        <v>2478</v>
      </c>
      <c r="C1945" t="s">
        <v>8220</v>
      </c>
      <c r="D1945" s="14" t="e" cm="1" vm="1">
        <f t="array" aca="1" ref="D1945" ca="1">IF(Kickstarter!G1945:G6058 = "failed",Kickstarter!N1945:N6058,"false")</f>
        <v>#VALUE!</v>
      </c>
    </row>
    <row r="1946" spans="1:4" x14ac:dyDescent="0.2">
      <c r="A1946" t="s">
        <v>8401</v>
      </c>
      <c r="B1946" s="14">
        <v>1789</v>
      </c>
      <c r="C1946" t="s">
        <v>8220</v>
      </c>
      <c r="D1946" s="14" t="e" cm="1" vm="1">
        <f t="array" aca="1" ref="D1946" ca="1">IF(Kickstarter!G1946:G6059 = "failed",Kickstarter!N1946:N6059,"false")</f>
        <v>#VALUE!</v>
      </c>
    </row>
    <row r="1947" spans="1:4" x14ac:dyDescent="0.2">
      <c r="A1947" t="s">
        <v>8401</v>
      </c>
      <c r="B1947" s="14">
        <v>680</v>
      </c>
      <c r="C1947" t="s">
        <v>8220</v>
      </c>
      <c r="D1947" s="14" t="e" cm="1" vm="1">
        <f t="array" aca="1" ref="D1947" ca="1">IF(Kickstarter!G1947:G6060 = "failed",Kickstarter!N1947:N6060,"false")</f>
        <v>#VALUE!</v>
      </c>
    </row>
    <row r="1948" spans="1:4" x14ac:dyDescent="0.2">
      <c r="A1948" t="s">
        <v>8401</v>
      </c>
      <c r="B1948" s="14">
        <v>70</v>
      </c>
      <c r="C1948" t="s">
        <v>8220</v>
      </c>
      <c r="D1948" s="14" t="e" cm="1" vm="1">
        <f t="array" aca="1" ref="D1948" ca="1">IF(Kickstarter!G1948:G6061 = "failed",Kickstarter!N1948:N6061,"false")</f>
        <v>#VALUE!</v>
      </c>
    </row>
    <row r="1949" spans="1:4" x14ac:dyDescent="0.2">
      <c r="A1949" t="s">
        <v>8401</v>
      </c>
      <c r="B1949" s="14">
        <v>23</v>
      </c>
      <c r="C1949" t="s">
        <v>8220</v>
      </c>
      <c r="D1949" s="14" t="e" cm="1" vm="1">
        <f t="array" aca="1" ref="D1949" ca="1">IF(Kickstarter!G1949:G6062 = "failed",Kickstarter!N1949:N6062,"false")</f>
        <v>#VALUE!</v>
      </c>
    </row>
    <row r="1950" spans="1:4" x14ac:dyDescent="0.2">
      <c r="A1950" t="s">
        <v>8401</v>
      </c>
      <c r="B1950" s="14">
        <v>4245</v>
      </c>
      <c r="C1950" t="s">
        <v>8220</v>
      </c>
      <c r="D1950" s="14" t="e" cm="1" vm="1">
        <f t="array" aca="1" ref="D1950" ca="1">IF(Kickstarter!G1950:G6063 = "failed",Kickstarter!N1950:N6063,"false")</f>
        <v>#VALUE!</v>
      </c>
    </row>
    <row r="1951" spans="1:4" x14ac:dyDescent="0.2">
      <c r="A1951" t="s">
        <v>8401</v>
      </c>
      <c r="B1951" s="14">
        <v>943</v>
      </c>
      <c r="C1951" t="s">
        <v>8220</v>
      </c>
      <c r="D1951" s="14" t="e" cm="1" vm="1">
        <f t="array" aca="1" ref="D1951" ca="1">IF(Kickstarter!G1951:G6064 = "failed",Kickstarter!N1951:N6064,"false")</f>
        <v>#VALUE!</v>
      </c>
    </row>
    <row r="1952" spans="1:4" x14ac:dyDescent="0.2">
      <c r="A1952" t="s">
        <v>8401</v>
      </c>
      <c r="B1952" s="14">
        <v>1876</v>
      </c>
      <c r="C1952" t="s">
        <v>8220</v>
      </c>
      <c r="D1952" s="14" t="e" cm="1" vm="1">
        <f t="array" aca="1" ref="D1952" ca="1">IF(Kickstarter!G1952:G6065 = "failed",Kickstarter!N1952:N6065,"false")</f>
        <v>#VALUE!</v>
      </c>
    </row>
    <row r="1953" spans="1:4" x14ac:dyDescent="0.2">
      <c r="A1953" t="s">
        <v>8401</v>
      </c>
      <c r="B1953" s="14">
        <v>834</v>
      </c>
      <c r="C1953" t="s">
        <v>8220</v>
      </c>
      <c r="D1953" s="14" t="e" cm="1" vm="1">
        <f t="array" aca="1" ref="D1953" ca="1">IF(Kickstarter!G1953:G6066 = "failed",Kickstarter!N1953:N6066,"false")</f>
        <v>#VALUE!</v>
      </c>
    </row>
    <row r="1954" spans="1:4" x14ac:dyDescent="0.2">
      <c r="A1954" t="s">
        <v>8401</v>
      </c>
      <c r="B1954" s="14">
        <v>682</v>
      </c>
      <c r="C1954" t="s">
        <v>8220</v>
      </c>
      <c r="D1954" s="14" t="e" cm="1" vm="1">
        <f t="array" aca="1" ref="D1954" ca="1">IF(Kickstarter!G1954:G6067 = "failed",Kickstarter!N1954:N6067,"false")</f>
        <v>#VALUE!</v>
      </c>
    </row>
    <row r="1955" spans="1:4" x14ac:dyDescent="0.2">
      <c r="A1955" t="s">
        <v>8401</v>
      </c>
      <c r="B1955" s="14">
        <v>147</v>
      </c>
      <c r="C1955" t="s">
        <v>8220</v>
      </c>
      <c r="D1955" s="14" t="e" cm="1" vm="1">
        <f t="array" aca="1" ref="D1955" ca="1">IF(Kickstarter!G1955:G6068 = "failed",Kickstarter!N1955:N6068,"false")</f>
        <v>#VALUE!</v>
      </c>
    </row>
    <row r="1956" spans="1:4" x14ac:dyDescent="0.2">
      <c r="A1956" t="s">
        <v>8401</v>
      </c>
      <c r="B1956" s="14">
        <v>415</v>
      </c>
      <c r="C1956" t="s">
        <v>8220</v>
      </c>
      <c r="D1956" s="14" t="e" cm="1" vm="1">
        <f t="array" aca="1" ref="D1956" ca="1">IF(Kickstarter!G1956:G6069 = "failed",Kickstarter!N1956:N6069,"false")</f>
        <v>#VALUE!</v>
      </c>
    </row>
    <row r="1957" spans="1:4" x14ac:dyDescent="0.2">
      <c r="A1957" t="s">
        <v>8401</v>
      </c>
      <c r="B1957" s="14">
        <v>290</v>
      </c>
      <c r="C1957" t="s">
        <v>8220</v>
      </c>
      <c r="D1957" s="14" t="e" cm="1" vm="1">
        <f t="array" aca="1" ref="D1957" ca="1">IF(Kickstarter!G1957:G6070 = "failed",Kickstarter!N1957:N6070,"false")</f>
        <v>#VALUE!</v>
      </c>
    </row>
    <row r="1958" spans="1:4" x14ac:dyDescent="0.2">
      <c r="A1958" t="s">
        <v>8401</v>
      </c>
      <c r="B1958" s="14">
        <v>365</v>
      </c>
      <c r="C1958" t="s">
        <v>8220</v>
      </c>
      <c r="D1958" s="14" t="e" cm="1" vm="1">
        <f t="array" aca="1" ref="D1958" ca="1">IF(Kickstarter!G1958:G6071 = "failed",Kickstarter!N1958:N6071,"false")</f>
        <v>#VALUE!</v>
      </c>
    </row>
    <row r="1959" spans="1:4" x14ac:dyDescent="0.2">
      <c r="A1959" t="s">
        <v>8401</v>
      </c>
      <c r="B1959" s="14">
        <v>660</v>
      </c>
      <c r="C1959" t="s">
        <v>8220</v>
      </c>
      <c r="D1959" s="14" t="e" cm="1" vm="1">
        <f t="array" aca="1" ref="D1959" ca="1">IF(Kickstarter!G1959:G6072 = "failed",Kickstarter!N1959:N6072,"false")</f>
        <v>#VALUE!</v>
      </c>
    </row>
    <row r="1960" spans="1:4" x14ac:dyDescent="0.2">
      <c r="A1960" t="s">
        <v>8401</v>
      </c>
      <c r="B1960" s="14">
        <v>1356</v>
      </c>
      <c r="C1960" t="s">
        <v>8220</v>
      </c>
      <c r="D1960" s="14" t="e" cm="1" vm="1">
        <f t="array" aca="1" ref="D1960" ca="1">IF(Kickstarter!G1960:G6073 = "failed",Kickstarter!N1960:N6073,"false")</f>
        <v>#VALUE!</v>
      </c>
    </row>
    <row r="1961" spans="1:4" x14ac:dyDescent="0.2">
      <c r="A1961" t="s">
        <v>8401</v>
      </c>
      <c r="B1961" s="14">
        <v>424</v>
      </c>
      <c r="C1961" t="s">
        <v>8220</v>
      </c>
      <c r="D1961" s="14" t="e" cm="1" vm="1">
        <f t="array" aca="1" ref="D1961" ca="1">IF(Kickstarter!G1961:G6074 = "failed",Kickstarter!N1961:N6074,"false")</f>
        <v>#VALUE!</v>
      </c>
    </row>
    <row r="1962" spans="1:4" x14ac:dyDescent="0.2">
      <c r="A1962" t="s">
        <v>8401</v>
      </c>
      <c r="B1962" s="14">
        <v>33</v>
      </c>
      <c r="C1962" t="s">
        <v>8220</v>
      </c>
      <c r="D1962" s="14" t="e" cm="1" vm="1">
        <f t="array" aca="1" ref="D1962" ca="1">IF(Kickstarter!G1962:G6075 = "failed",Kickstarter!N1962:N6075,"false")</f>
        <v>#VALUE!</v>
      </c>
    </row>
    <row r="1963" spans="1:4" x14ac:dyDescent="0.2">
      <c r="A1963" t="s">
        <v>8401</v>
      </c>
      <c r="B1963" s="14">
        <v>1633</v>
      </c>
      <c r="C1963" t="s">
        <v>8220</v>
      </c>
      <c r="D1963" s="14" t="e" cm="1" vm="1">
        <f t="array" aca="1" ref="D1963" ca="1">IF(Kickstarter!G1963:G6076 = "failed",Kickstarter!N1963:N6076,"false")</f>
        <v>#VALUE!</v>
      </c>
    </row>
    <row r="1964" spans="1:4" x14ac:dyDescent="0.2">
      <c r="A1964" t="s">
        <v>8401</v>
      </c>
      <c r="B1964" s="14">
        <v>306</v>
      </c>
      <c r="C1964" t="s">
        <v>8220</v>
      </c>
      <c r="D1964" s="14" t="e" cm="1" vm="1">
        <f t="array" aca="1" ref="D1964" ca="1">IF(Kickstarter!G1964:G6077 = "failed",Kickstarter!N1964:N6077,"false")</f>
        <v>#VALUE!</v>
      </c>
    </row>
    <row r="1965" spans="1:4" x14ac:dyDescent="0.2">
      <c r="A1965" t="s">
        <v>8401</v>
      </c>
      <c r="B1965" s="14">
        <v>205</v>
      </c>
      <c r="C1965" t="s">
        <v>8220</v>
      </c>
      <c r="D1965" s="14" t="e" cm="1" vm="1">
        <f t="array" aca="1" ref="D1965" ca="1">IF(Kickstarter!G1965:G6078 = "failed",Kickstarter!N1965:N6078,"false")</f>
        <v>#VALUE!</v>
      </c>
    </row>
    <row r="1966" spans="1:4" x14ac:dyDescent="0.2">
      <c r="A1966" t="s">
        <v>8401</v>
      </c>
      <c r="B1966" s="14">
        <v>1281</v>
      </c>
      <c r="C1966" t="s">
        <v>8220</v>
      </c>
      <c r="D1966" s="14" t="e" cm="1" vm="1">
        <f t="array" aca="1" ref="D1966" ca="1">IF(Kickstarter!G1966:G6079 = "failed",Kickstarter!N1966:N6079,"false")</f>
        <v>#VALUE!</v>
      </c>
    </row>
    <row r="1967" spans="1:4" x14ac:dyDescent="0.2">
      <c r="A1967" t="s">
        <v>8401</v>
      </c>
      <c r="B1967" s="14">
        <v>103</v>
      </c>
      <c r="C1967" t="s">
        <v>8220</v>
      </c>
      <c r="D1967" s="14" t="e" cm="1" vm="1">
        <f t="array" aca="1" ref="D1967" ca="1">IF(Kickstarter!G1967:G6080 = "failed",Kickstarter!N1967:N6080,"false")</f>
        <v>#VALUE!</v>
      </c>
    </row>
    <row r="1968" spans="1:4" x14ac:dyDescent="0.2">
      <c r="A1968" t="s">
        <v>8401</v>
      </c>
      <c r="B1968" s="14">
        <v>1513</v>
      </c>
      <c r="C1968" t="s">
        <v>8220</v>
      </c>
      <c r="D1968" s="14" t="e" cm="1" vm="1">
        <f t="array" aca="1" ref="D1968" ca="1">IF(Kickstarter!G1968:G6081 = "failed",Kickstarter!N1968:N6081,"false")</f>
        <v>#VALUE!</v>
      </c>
    </row>
    <row r="1969" spans="1:4" x14ac:dyDescent="0.2">
      <c r="A1969" t="s">
        <v>8401</v>
      </c>
      <c r="B1969" s="14">
        <v>405</v>
      </c>
      <c r="C1969" t="s">
        <v>8220</v>
      </c>
      <c r="D1969" s="14" t="e" cm="1" vm="1">
        <f t="array" aca="1" ref="D1969" ca="1">IF(Kickstarter!G1969:G6082 = "failed",Kickstarter!N1969:N6082,"false")</f>
        <v>#VALUE!</v>
      </c>
    </row>
    <row r="1970" spans="1:4" x14ac:dyDescent="0.2">
      <c r="A1970" t="s">
        <v>8401</v>
      </c>
      <c r="B1970" s="14">
        <v>510</v>
      </c>
      <c r="C1970" t="s">
        <v>8220</v>
      </c>
      <c r="D1970" s="14" t="e" cm="1" vm="1">
        <f t="array" aca="1" ref="D1970" ca="1">IF(Kickstarter!G1970:G6083 = "failed",Kickstarter!N1970:N6083,"false")</f>
        <v>#VALUE!</v>
      </c>
    </row>
    <row r="1971" spans="1:4" x14ac:dyDescent="0.2">
      <c r="A1971" t="s">
        <v>8401</v>
      </c>
      <c r="B1971" s="14">
        <v>1887</v>
      </c>
      <c r="C1971" t="s">
        <v>8220</v>
      </c>
      <c r="D1971" s="14" t="e" cm="1" vm="1">
        <f t="array" aca="1" ref="D1971" ca="1">IF(Kickstarter!G1971:G6084 = "failed",Kickstarter!N1971:N6084,"false")</f>
        <v>#VALUE!</v>
      </c>
    </row>
    <row r="1972" spans="1:4" x14ac:dyDescent="0.2">
      <c r="A1972" t="s">
        <v>8401</v>
      </c>
      <c r="B1972" s="14">
        <v>701</v>
      </c>
      <c r="C1972" t="s">
        <v>8220</v>
      </c>
      <c r="D1972" s="14" t="e" cm="1" vm="1">
        <f t="array" aca="1" ref="D1972" ca="1">IF(Kickstarter!G1972:G6085 = "failed",Kickstarter!N1972:N6085,"false")</f>
        <v>#VALUE!</v>
      </c>
    </row>
    <row r="1973" spans="1:4" x14ac:dyDescent="0.2">
      <c r="A1973" t="s">
        <v>8401</v>
      </c>
      <c r="B1973" s="14">
        <v>3863</v>
      </c>
      <c r="C1973" t="s">
        <v>8220</v>
      </c>
      <c r="D1973" s="14" t="e" cm="1" vm="1">
        <f t="array" aca="1" ref="D1973" ca="1">IF(Kickstarter!G1973:G6086 = "failed",Kickstarter!N1973:N6086,"false")</f>
        <v>#VALUE!</v>
      </c>
    </row>
    <row r="1974" spans="1:4" x14ac:dyDescent="0.2">
      <c r="A1974" t="s">
        <v>8401</v>
      </c>
      <c r="B1974" s="14">
        <v>238</v>
      </c>
      <c r="C1974" t="s">
        <v>8220</v>
      </c>
      <c r="D1974" s="14" t="e" cm="1" vm="1">
        <f t="array" aca="1" ref="D1974" ca="1">IF(Kickstarter!G1974:G6087 = "failed",Kickstarter!N1974:N6087,"false")</f>
        <v>#VALUE!</v>
      </c>
    </row>
    <row r="1975" spans="1:4" x14ac:dyDescent="0.2">
      <c r="A1975" t="s">
        <v>8401</v>
      </c>
      <c r="B1975" s="14">
        <v>2051</v>
      </c>
      <c r="C1975" t="s">
        <v>8220</v>
      </c>
      <c r="D1975" s="14" t="e" cm="1" vm="1">
        <f t="array" aca="1" ref="D1975" ca="1">IF(Kickstarter!G1975:G6088 = "failed",Kickstarter!N1975:N6088,"false")</f>
        <v>#VALUE!</v>
      </c>
    </row>
    <row r="1976" spans="1:4" x14ac:dyDescent="0.2">
      <c r="A1976" t="s">
        <v>8401</v>
      </c>
      <c r="B1976" s="14">
        <v>402</v>
      </c>
      <c r="C1976" t="s">
        <v>8220</v>
      </c>
      <c r="D1976" s="14" t="e" cm="1" vm="1">
        <f t="array" aca="1" ref="D1976" ca="1">IF(Kickstarter!G1976:G6089 = "failed",Kickstarter!N1976:N6089,"false")</f>
        <v>#VALUE!</v>
      </c>
    </row>
    <row r="1977" spans="1:4" x14ac:dyDescent="0.2">
      <c r="A1977" t="s">
        <v>8401</v>
      </c>
      <c r="B1977" s="14">
        <v>253</v>
      </c>
      <c r="C1977" t="s">
        <v>8220</v>
      </c>
      <c r="D1977" s="14" t="e" cm="1" vm="1">
        <f t="array" aca="1" ref="D1977" ca="1">IF(Kickstarter!G1977:G6090 = "failed",Kickstarter!N1977:N6090,"false")</f>
        <v>#VALUE!</v>
      </c>
    </row>
    <row r="1978" spans="1:4" x14ac:dyDescent="0.2">
      <c r="A1978" t="s">
        <v>8401</v>
      </c>
      <c r="B1978" s="14">
        <v>473</v>
      </c>
      <c r="C1978" t="s">
        <v>8220</v>
      </c>
      <c r="D1978" s="14" t="e" cm="1" vm="1">
        <f t="array" aca="1" ref="D1978" ca="1">IF(Kickstarter!G1978:G6091 = "failed",Kickstarter!N1978:N6091,"false")</f>
        <v>#VALUE!</v>
      </c>
    </row>
    <row r="1979" spans="1:4" x14ac:dyDescent="0.2">
      <c r="A1979" t="s">
        <v>8401</v>
      </c>
      <c r="B1979" s="14">
        <v>821</v>
      </c>
      <c r="C1979" t="s">
        <v>8220</v>
      </c>
      <c r="D1979" s="14" t="e" cm="1" vm="1">
        <f t="array" aca="1" ref="D1979" ca="1">IF(Kickstarter!G1979:G6092 = "failed",Kickstarter!N1979:N6092,"false")</f>
        <v>#VALUE!</v>
      </c>
    </row>
    <row r="1980" spans="1:4" x14ac:dyDescent="0.2">
      <c r="A1980" t="s">
        <v>8401</v>
      </c>
      <c r="B1980" s="14">
        <v>388</v>
      </c>
      <c r="C1980" t="s">
        <v>8220</v>
      </c>
      <c r="D1980" s="14" t="e" cm="1" vm="1">
        <f t="array" aca="1" ref="D1980" ca="1">IF(Kickstarter!G1980:G6093 = "failed",Kickstarter!N1980:N6093,"false")</f>
        <v>#VALUE!</v>
      </c>
    </row>
    <row r="1981" spans="1:4" x14ac:dyDescent="0.2">
      <c r="A1981" t="s">
        <v>8401</v>
      </c>
      <c r="B1981" s="14">
        <v>813</v>
      </c>
      <c r="C1981" t="s">
        <v>8220</v>
      </c>
      <c r="D1981" s="14" t="e" cm="1" vm="1">
        <f t="array" aca="1" ref="D1981" ca="1">IF(Kickstarter!G1981:G6094 = "failed",Kickstarter!N1981:N6094,"false")</f>
        <v>#VALUE!</v>
      </c>
    </row>
    <row r="1982" spans="1:4" x14ac:dyDescent="0.2">
      <c r="A1982" t="s">
        <v>8401</v>
      </c>
      <c r="B1982" s="14">
        <v>1945</v>
      </c>
      <c r="C1982" t="s">
        <v>8220</v>
      </c>
      <c r="D1982" s="14" t="e" cm="1" vm="1">
        <f t="array" aca="1" ref="D1982" ca="1">IF(Kickstarter!G1982:G6095 = "failed",Kickstarter!N1982:N6095,"false")</f>
        <v>#VALUE!</v>
      </c>
    </row>
    <row r="1983" spans="1:4" hidden="1" x14ac:dyDescent="0.2">
      <c r="A1983" t="s">
        <v>8401</v>
      </c>
      <c r="B1983" s="14" t="str">
        <v>false</v>
      </c>
      <c r="C1983" t="s">
        <v>8220</v>
      </c>
    </row>
    <row r="1984" spans="1:4" hidden="1" x14ac:dyDescent="0.2">
      <c r="A1984" t="s">
        <v>8401</v>
      </c>
      <c r="B1984" s="14" t="str">
        <v>false</v>
      </c>
      <c r="C1984" t="s">
        <v>8220</v>
      </c>
    </row>
    <row r="1985" spans="1:3" hidden="1" x14ac:dyDescent="0.2">
      <c r="A1985" t="s">
        <v>8401</v>
      </c>
      <c r="B1985" s="14" t="str">
        <v>false</v>
      </c>
      <c r="C1985" t="s">
        <v>8220</v>
      </c>
    </row>
    <row r="1986" spans="1:3" hidden="1" x14ac:dyDescent="0.2">
      <c r="A1986" t="s">
        <v>8401</v>
      </c>
      <c r="B1986" s="14" t="str">
        <v>false</v>
      </c>
      <c r="C1986" t="s">
        <v>8220</v>
      </c>
    </row>
    <row r="1987" spans="1:3" hidden="1" x14ac:dyDescent="0.2">
      <c r="A1987" t="s">
        <v>8401</v>
      </c>
      <c r="B1987" s="14" t="str">
        <v>false</v>
      </c>
      <c r="C1987" t="s">
        <v>8220</v>
      </c>
    </row>
    <row r="1988" spans="1:3" hidden="1" x14ac:dyDescent="0.2">
      <c r="A1988" t="s">
        <v>8401</v>
      </c>
      <c r="B1988" s="14" t="str">
        <v>false</v>
      </c>
      <c r="C1988" t="s">
        <v>8220</v>
      </c>
    </row>
    <row r="1989" spans="1:3" hidden="1" x14ac:dyDescent="0.2">
      <c r="A1989" t="s">
        <v>8401</v>
      </c>
      <c r="B1989" s="14" t="str">
        <v>false</v>
      </c>
      <c r="C1989" t="s">
        <v>8220</v>
      </c>
    </row>
    <row r="1990" spans="1:3" hidden="1" x14ac:dyDescent="0.2">
      <c r="A1990" t="s">
        <v>8401</v>
      </c>
      <c r="B1990" s="14" t="str">
        <v>false</v>
      </c>
      <c r="C1990" t="s">
        <v>8220</v>
      </c>
    </row>
    <row r="1991" spans="1:3" hidden="1" x14ac:dyDescent="0.2">
      <c r="A1991" t="s">
        <v>8401</v>
      </c>
      <c r="B1991" s="14" t="str">
        <v>false</v>
      </c>
      <c r="C1991" t="s">
        <v>8220</v>
      </c>
    </row>
    <row r="1992" spans="1:3" hidden="1" x14ac:dyDescent="0.2">
      <c r="A1992" t="s">
        <v>8401</v>
      </c>
      <c r="B1992" s="14" t="str">
        <v>false</v>
      </c>
      <c r="C1992" t="s">
        <v>8220</v>
      </c>
    </row>
    <row r="1993" spans="1:3" hidden="1" x14ac:dyDescent="0.2">
      <c r="A1993" t="s">
        <v>8401</v>
      </c>
      <c r="B1993" s="14" t="str">
        <v>false</v>
      </c>
      <c r="C1993" t="s">
        <v>8220</v>
      </c>
    </row>
    <row r="1994" spans="1:3" hidden="1" x14ac:dyDescent="0.2">
      <c r="A1994" t="s">
        <v>8401</v>
      </c>
      <c r="B1994" s="14" t="str">
        <v>false</v>
      </c>
      <c r="C1994" t="s">
        <v>8220</v>
      </c>
    </row>
    <row r="1995" spans="1:3" hidden="1" x14ac:dyDescent="0.2">
      <c r="A1995" t="s">
        <v>8401</v>
      </c>
      <c r="B1995" s="14" t="str">
        <v>false</v>
      </c>
      <c r="C1995" t="s">
        <v>8220</v>
      </c>
    </row>
    <row r="1996" spans="1:3" hidden="1" x14ac:dyDescent="0.2">
      <c r="A1996" t="s">
        <v>8401</v>
      </c>
      <c r="B1996" s="14" t="str">
        <v>false</v>
      </c>
      <c r="C1996" t="s">
        <v>8220</v>
      </c>
    </row>
    <row r="1997" spans="1:3" hidden="1" x14ac:dyDescent="0.2">
      <c r="A1997" t="s">
        <v>8401</v>
      </c>
      <c r="B1997" s="14" t="str">
        <v>false</v>
      </c>
      <c r="C1997" t="s">
        <v>8220</v>
      </c>
    </row>
    <row r="1998" spans="1:3" hidden="1" x14ac:dyDescent="0.2">
      <c r="A1998" t="s">
        <v>8401</v>
      </c>
      <c r="B1998" s="14" t="str">
        <v>false</v>
      </c>
      <c r="C1998" t="s">
        <v>8220</v>
      </c>
    </row>
    <row r="1999" spans="1:3" hidden="1" x14ac:dyDescent="0.2">
      <c r="A1999" t="s">
        <v>8401</v>
      </c>
      <c r="B1999" s="14" t="str">
        <v>false</v>
      </c>
      <c r="C1999" t="s">
        <v>8220</v>
      </c>
    </row>
    <row r="2000" spans="1:3" hidden="1" x14ac:dyDescent="0.2">
      <c r="A2000" t="s">
        <v>8401</v>
      </c>
      <c r="B2000" s="14" t="str">
        <v>false</v>
      </c>
      <c r="C2000" t="s">
        <v>8220</v>
      </c>
    </row>
    <row r="2001" spans="1:4" hidden="1" x14ac:dyDescent="0.2">
      <c r="A2001" t="s">
        <v>8401</v>
      </c>
      <c r="B2001" s="14" t="str">
        <v>false</v>
      </c>
      <c r="C2001" t="s">
        <v>8220</v>
      </c>
    </row>
    <row r="2002" spans="1:4" hidden="1" x14ac:dyDescent="0.2">
      <c r="A2002" t="s">
        <v>8401</v>
      </c>
      <c r="B2002" s="14" t="str">
        <v>false</v>
      </c>
      <c r="C2002" t="s">
        <v>8220</v>
      </c>
    </row>
    <row r="2003" spans="1:4" x14ac:dyDescent="0.2">
      <c r="A2003" t="s">
        <v>8401</v>
      </c>
      <c r="B2003" s="14">
        <v>1637</v>
      </c>
      <c r="C2003" t="s">
        <v>8220</v>
      </c>
      <c r="D2003" s="14" t="e" cm="1" vm="1">
        <f t="array" aca="1" ref="D2003" ca="1">IF(Kickstarter!G2003:G6116 = "failed",Kickstarter!N2003:N6116,"false")</f>
        <v>#VALUE!</v>
      </c>
    </row>
    <row r="2004" spans="1:4" x14ac:dyDescent="0.2">
      <c r="A2004" t="s">
        <v>8401</v>
      </c>
      <c r="B2004" s="14">
        <v>1375</v>
      </c>
      <c r="C2004" t="s">
        <v>8220</v>
      </c>
      <c r="D2004" s="14" t="e" cm="1" vm="1">
        <f t="array" aca="1" ref="D2004" ca="1">IF(Kickstarter!G2004:G6117 = "failed",Kickstarter!N2004:N6117,"false")</f>
        <v>#VALUE!</v>
      </c>
    </row>
    <row r="2005" spans="1:4" x14ac:dyDescent="0.2">
      <c r="A2005" t="s">
        <v>8401</v>
      </c>
      <c r="B2005" s="14">
        <v>17</v>
      </c>
      <c r="C2005" t="s">
        <v>8220</v>
      </c>
      <c r="D2005" s="14" t="e" cm="1" vm="1">
        <f t="array" aca="1" ref="D2005" ca="1">IF(Kickstarter!G2005:G6118 = "failed",Kickstarter!N2005:N6118,"false")</f>
        <v>#VALUE!</v>
      </c>
    </row>
    <row r="2006" spans="1:4" x14ac:dyDescent="0.2">
      <c r="A2006" t="s">
        <v>8401</v>
      </c>
      <c r="B2006" s="14">
        <v>354</v>
      </c>
      <c r="C2006" t="s">
        <v>8220</v>
      </c>
      <c r="D2006" s="14" t="e" cm="1" vm="1">
        <f t="array" aca="1" ref="D2006" ca="1">IF(Kickstarter!G2006:G6119 = "failed",Kickstarter!N2006:N6119,"false")</f>
        <v>#VALUE!</v>
      </c>
    </row>
    <row r="2007" spans="1:4" x14ac:dyDescent="0.2">
      <c r="A2007" t="s">
        <v>8401</v>
      </c>
      <c r="B2007" s="14">
        <v>191</v>
      </c>
      <c r="C2007" t="s">
        <v>8220</v>
      </c>
      <c r="D2007" s="14" t="e" cm="1" vm="1">
        <f t="array" aca="1" ref="D2007" ca="1">IF(Kickstarter!G2007:G6120 = "failed",Kickstarter!N2007:N6120,"false")</f>
        <v>#VALUE!</v>
      </c>
    </row>
    <row r="2008" spans="1:4" x14ac:dyDescent="0.2">
      <c r="A2008" t="s">
        <v>8401</v>
      </c>
      <c r="B2008" s="14">
        <v>303</v>
      </c>
      <c r="C2008" t="s">
        <v>8220</v>
      </c>
      <c r="D2008" s="14" t="e" cm="1" vm="1">
        <f t="array" aca="1" ref="D2008" ca="1">IF(Kickstarter!G2008:G6121 = "failed",Kickstarter!N2008:N6121,"false")</f>
        <v>#VALUE!</v>
      </c>
    </row>
    <row r="2009" spans="1:4" x14ac:dyDescent="0.2">
      <c r="A2009" t="s">
        <v>8401</v>
      </c>
      <c r="B2009" s="14">
        <v>137</v>
      </c>
      <c r="C2009" t="s">
        <v>8220</v>
      </c>
      <c r="D2009" s="14" t="e" cm="1" vm="1">
        <f t="array" aca="1" ref="D2009" ca="1">IF(Kickstarter!G2009:G6122 = "failed",Kickstarter!N2009:N6122,"false")</f>
        <v>#VALUE!</v>
      </c>
    </row>
    <row r="2010" spans="1:4" x14ac:dyDescent="0.2">
      <c r="A2010" t="s">
        <v>8401</v>
      </c>
      <c r="B2010" s="14">
        <v>41</v>
      </c>
      <c r="C2010" t="s">
        <v>8220</v>
      </c>
      <c r="D2010" s="14" t="e" cm="1" vm="1">
        <f t="array" aca="1" ref="D2010" ca="1">IF(Kickstarter!G2010:G6123 = "failed",Kickstarter!N2010:N6123,"false")</f>
        <v>#VALUE!</v>
      </c>
    </row>
    <row r="2011" spans="1:4" x14ac:dyDescent="0.2">
      <c r="A2011" t="s">
        <v>8401</v>
      </c>
      <c r="B2011" s="14">
        <v>398</v>
      </c>
      <c r="C2011" t="s">
        <v>8220</v>
      </c>
      <c r="D2011" s="14" t="e" cm="1" vm="1">
        <f t="array" aca="1" ref="D2011" ca="1">IF(Kickstarter!G2011:G6124 = "failed",Kickstarter!N2011:N6124,"false")</f>
        <v>#VALUE!</v>
      </c>
    </row>
    <row r="2012" spans="1:4" x14ac:dyDescent="0.2">
      <c r="A2012" t="s">
        <v>8401</v>
      </c>
      <c r="B2012" s="14">
        <v>1737</v>
      </c>
      <c r="C2012" t="s">
        <v>8220</v>
      </c>
      <c r="D2012" s="14" t="e" cm="1" vm="1">
        <f t="array" aca="1" ref="D2012" ca="1">IF(Kickstarter!G2012:G6125 = "failed",Kickstarter!N2012:N6125,"false")</f>
        <v>#VALUE!</v>
      </c>
    </row>
    <row r="2013" spans="1:4" x14ac:dyDescent="0.2">
      <c r="A2013" t="s">
        <v>8401</v>
      </c>
      <c r="B2013" s="14">
        <v>971</v>
      </c>
      <c r="C2013" t="s">
        <v>8220</v>
      </c>
      <c r="D2013" s="14" t="e" cm="1" vm="1">
        <f t="array" aca="1" ref="D2013" ca="1">IF(Kickstarter!G2013:G6126 = "failed",Kickstarter!N2013:N6126,"false")</f>
        <v>#VALUE!</v>
      </c>
    </row>
    <row r="2014" spans="1:4" x14ac:dyDescent="0.2">
      <c r="A2014" t="s">
        <v>8401</v>
      </c>
      <c r="B2014" s="14">
        <v>183</v>
      </c>
      <c r="C2014" t="s">
        <v>8220</v>
      </c>
      <c r="D2014" s="14" t="e" cm="1" vm="1">
        <f t="array" aca="1" ref="D2014" ca="1">IF(Kickstarter!G2014:G6127 = "failed",Kickstarter!N2014:N6127,"false")</f>
        <v>#VALUE!</v>
      </c>
    </row>
    <row r="2015" spans="1:4" x14ac:dyDescent="0.2">
      <c r="A2015" t="s">
        <v>8401</v>
      </c>
      <c r="B2015" s="14">
        <v>4562</v>
      </c>
      <c r="C2015" t="s">
        <v>8220</v>
      </c>
      <c r="D2015" s="14" t="e" cm="1" vm="1">
        <f t="array" aca="1" ref="D2015" ca="1">IF(Kickstarter!G2015:G6128 = "failed",Kickstarter!N2015:N6128,"false")</f>
        <v>#VALUE!</v>
      </c>
    </row>
    <row r="2016" spans="1:4" x14ac:dyDescent="0.2">
      <c r="A2016" t="s">
        <v>8401</v>
      </c>
      <c r="B2016" s="14">
        <v>26457</v>
      </c>
      <c r="C2016" t="s">
        <v>8220</v>
      </c>
      <c r="D2016" s="14" t="e" cm="1" vm="1">
        <f t="array" aca="1" ref="D2016" ca="1">IF(Kickstarter!G2016:G6129 = "failed",Kickstarter!N2016:N6129,"false")</f>
        <v>#VALUE!</v>
      </c>
    </row>
    <row r="2017" spans="1:4" x14ac:dyDescent="0.2">
      <c r="A2017" t="s">
        <v>8401</v>
      </c>
      <c r="B2017" s="14">
        <v>162</v>
      </c>
      <c r="C2017" t="s">
        <v>8220</v>
      </c>
      <c r="D2017" s="14" t="e" cm="1" vm="1">
        <f t="array" aca="1" ref="D2017" ca="1">IF(Kickstarter!G2017:G6130 = "failed",Kickstarter!N2017:N6130,"false")</f>
        <v>#VALUE!</v>
      </c>
    </row>
    <row r="2018" spans="1:4" x14ac:dyDescent="0.2">
      <c r="A2018" t="s">
        <v>8401</v>
      </c>
      <c r="B2018" s="14">
        <v>479</v>
      </c>
      <c r="C2018" t="s">
        <v>8220</v>
      </c>
      <c r="D2018" s="14" t="e" cm="1" vm="1">
        <f t="array" aca="1" ref="D2018" ca="1">IF(Kickstarter!G2018:G6131 = "failed",Kickstarter!N2018:N6131,"false")</f>
        <v>#VALUE!</v>
      </c>
    </row>
    <row r="2019" spans="1:4" x14ac:dyDescent="0.2">
      <c r="A2019" t="s">
        <v>8401</v>
      </c>
      <c r="B2019" s="14">
        <v>426</v>
      </c>
      <c r="C2019" t="s">
        <v>8220</v>
      </c>
      <c r="D2019" s="14" t="e" cm="1" vm="1">
        <f t="array" aca="1" ref="D2019" ca="1">IF(Kickstarter!G2019:G6132 = "failed",Kickstarter!N2019:N6132,"false")</f>
        <v>#VALUE!</v>
      </c>
    </row>
    <row r="2020" spans="1:4" x14ac:dyDescent="0.2">
      <c r="A2020" t="s">
        <v>8401</v>
      </c>
      <c r="B2020" s="14">
        <v>450</v>
      </c>
      <c r="C2020" t="s">
        <v>8220</v>
      </c>
      <c r="D2020" s="14" t="e" cm="1" vm="1">
        <f t="array" aca="1" ref="D2020" ca="1">IF(Kickstarter!G2020:G6133 = "failed",Kickstarter!N2020:N6133,"false")</f>
        <v>#VALUE!</v>
      </c>
    </row>
    <row r="2021" spans="1:4" x14ac:dyDescent="0.2">
      <c r="A2021" t="s">
        <v>8401</v>
      </c>
      <c r="B2021" s="14">
        <v>1780</v>
      </c>
      <c r="C2021" t="s">
        <v>8220</v>
      </c>
      <c r="D2021" s="14" t="e" cm="1" vm="1">
        <f t="array" aca="1" ref="D2021" ca="1">IF(Kickstarter!G2021:G6134 = "failed",Kickstarter!N2021:N6134,"false")</f>
        <v>#VALUE!</v>
      </c>
    </row>
    <row r="2022" spans="1:4" x14ac:dyDescent="0.2">
      <c r="A2022" t="s">
        <v>8401</v>
      </c>
      <c r="B2022" s="14">
        <v>122</v>
      </c>
      <c r="C2022" t="s">
        <v>8220</v>
      </c>
      <c r="D2022" s="14" t="e" cm="1" vm="1">
        <f t="array" aca="1" ref="D2022" ca="1">IF(Kickstarter!G2022:G6135 = "failed",Kickstarter!N2022:N6135,"false")</f>
        <v>#VALUE!</v>
      </c>
    </row>
    <row r="2023" spans="1:4" x14ac:dyDescent="0.2">
      <c r="A2023" t="s">
        <v>8401</v>
      </c>
      <c r="B2023" s="14">
        <v>95</v>
      </c>
      <c r="C2023" t="s">
        <v>8220</v>
      </c>
      <c r="D2023" s="14" t="e" cm="1" vm="1">
        <f t="array" aca="1" ref="D2023" ca="1">IF(Kickstarter!G2023:G6136 = "failed",Kickstarter!N2023:N6136,"false")</f>
        <v>#VALUE!</v>
      </c>
    </row>
    <row r="2024" spans="1:4" x14ac:dyDescent="0.2">
      <c r="A2024" t="s">
        <v>8401</v>
      </c>
      <c r="B2024" s="14">
        <v>325</v>
      </c>
      <c r="C2024" t="s">
        <v>8220</v>
      </c>
      <c r="D2024" s="14" t="e" cm="1" vm="1">
        <f t="array" aca="1" ref="D2024" ca="1">IF(Kickstarter!G2024:G6137 = "failed",Kickstarter!N2024:N6137,"false")</f>
        <v>#VALUE!</v>
      </c>
    </row>
    <row r="2025" spans="1:4" x14ac:dyDescent="0.2">
      <c r="A2025" t="s">
        <v>8401</v>
      </c>
      <c r="B2025" s="14">
        <v>353</v>
      </c>
      <c r="C2025" t="s">
        <v>8220</v>
      </c>
      <c r="D2025" s="14" t="e" cm="1" vm="1">
        <f t="array" aca="1" ref="D2025" ca="1">IF(Kickstarter!G2025:G6138 = "failed",Kickstarter!N2025:N6138,"false")</f>
        <v>#VALUE!</v>
      </c>
    </row>
    <row r="2026" spans="1:4" x14ac:dyDescent="0.2">
      <c r="A2026" t="s">
        <v>8401</v>
      </c>
      <c r="B2026" s="14">
        <v>105</v>
      </c>
      <c r="C2026" t="s">
        <v>8220</v>
      </c>
      <c r="D2026" s="14" t="e" cm="1" vm="1">
        <f t="array" aca="1" ref="D2026" ca="1">IF(Kickstarter!G2026:G6139 = "failed",Kickstarter!N2026:N6139,"false")</f>
        <v>#VALUE!</v>
      </c>
    </row>
    <row r="2027" spans="1:4" x14ac:dyDescent="0.2">
      <c r="A2027" t="s">
        <v>8401</v>
      </c>
      <c r="B2027" s="14">
        <v>729</v>
      </c>
      <c r="C2027" t="s">
        <v>8220</v>
      </c>
      <c r="D2027" s="14" t="e" cm="1" vm="1">
        <f t="array" aca="1" ref="D2027" ca="1">IF(Kickstarter!G2027:G6140 = "failed",Kickstarter!N2027:N6140,"false")</f>
        <v>#VALUE!</v>
      </c>
    </row>
    <row r="2028" spans="1:4" x14ac:dyDescent="0.2">
      <c r="A2028" t="s">
        <v>8401</v>
      </c>
      <c r="B2028" s="14">
        <v>454</v>
      </c>
      <c r="C2028" t="s">
        <v>8220</v>
      </c>
      <c r="D2028" s="14" t="e" cm="1" vm="1">
        <f t="array" aca="1" ref="D2028" ca="1">IF(Kickstarter!G2028:G6141 = "failed",Kickstarter!N2028:N6141,"false")</f>
        <v>#VALUE!</v>
      </c>
    </row>
    <row r="2029" spans="1:4" x14ac:dyDescent="0.2">
      <c r="A2029" t="s">
        <v>8401</v>
      </c>
      <c r="B2029" s="14">
        <v>539</v>
      </c>
      <c r="C2029" t="s">
        <v>8220</v>
      </c>
      <c r="D2029" s="14" t="e" cm="1" vm="1">
        <f t="array" aca="1" ref="D2029" ca="1">IF(Kickstarter!G2029:G6142 = "failed",Kickstarter!N2029:N6142,"false")</f>
        <v>#VALUE!</v>
      </c>
    </row>
    <row r="2030" spans="1:4" x14ac:dyDescent="0.2">
      <c r="A2030" t="s">
        <v>8401</v>
      </c>
      <c r="B2030" s="14">
        <v>79</v>
      </c>
      <c r="C2030" t="s">
        <v>8220</v>
      </c>
      <c r="D2030" s="14" t="e" cm="1" vm="1">
        <f t="array" aca="1" ref="D2030" ca="1">IF(Kickstarter!G2030:G6143 = "failed",Kickstarter!N2030:N6143,"false")</f>
        <v>#VALUE!</v>
      </c>
    </row>
    <row r="2031" spans="1:4" x14ac:dyDescent="0.2">
      <c r="A2031" t="s">
        <v>8401</v>
      </c>
      <c r="B2031" s="14">
        <v>94</v>
      </c>
      <c r="C2031" t="s">
        <v>8220</v>
      </c>
      <c r="D2031" s="14" t="e" cm="1" vm="1">
        <f t="array" aca="1" ref="D2031" ca="1">IF(Kickstarter!G2031:G6144 = "failed",Kickstarter!N2031:N6144,"false")</f>
        <v>#VALUE!</v>
      </c>
    </row>
    <row r="2032" spans="1:4" x14ac:dyDescent="0.2">
      <c r="A2032" t="s">
        <v>8401</v>
      </c>
      <c r="B2032" s="14">
        <v>625</v>
      </c>
      <c r="C2032" t="s">
        <v>8220</v>
      </c>
      <c r="D2032" s="14" t="e" cm="1" vm="1">
        <f t="array" aca="1" ref="D2032" ca="1">IF(Kickstarter!G2032:G6145 = "failed",Kickstarter!N2032:N6145,"false")</f>
        <v>#VALUE!</v>
      </c>
    </row>
    <row r="2033" spans="1:4" x14ac:dyDescent="0.2">
      <c r="A2033" t="s">
        <v>8401</v>
      </c>
      <c r="B2033" s="14">
        <v>508</v>
      </c>
      <c r="C2033" t="s">
        <v>8220</v>
      </c>
      <c r="D2033" s="14" t="e" cm="1" vm="1">
        <f t="array" aca="1" ref="D2033" ca="1">IF(Kickstarter!G2033:G6146 = "failed",Kickstarter!N2033:N6146,"false")</f>
        <v>#VALUE!</v>
      </c>
    </row>
    <row r="2034" spans="1:4" x14ac:dyDescent="0.2">
      <c r="A2034" t="s">
        <v>8401</v>
      </c>
      <c r="B2034" s="14">
        <v>531</v>
      </c>
      <c r="C2034" t="s">
        <v>8220</v>
      </c>
      <c r="D2034" s="14" t="e" cm="1" vm="1">
        <f t="array" aca="1" ref="D2034" ca="1">IF(Kickstarter!G2034:G6147 = "failed",Kickstarter!N2034:N6147,"false")</f>
        <v>#VALUE!</v>
      </c>
    </row>
    <row r="2035" spans="1:4" x14ac:dyDescent="0.2">
      <c r="A2035" t="s">
        <v>8401</v>
      </c>
      <c r="B2035" s="14">
        <v>158</v>
      </c>
      <c r="C2035" t="s">
        <v>8220</v>
      </c>
      <c r="D2035" s="14" t="e" cm="1" vm="1">
        <f t="array" aca="1" ref="D2035" ca="1">IF(Kickstarter!G2035:G6148 = "failed",Kickstarter!N2035:N6148,"false")</f>
        <v>#VALUE!</v>
      </c>
    </row>
    <row r="2036" spans="1:4" x14ac:dyDescent="0.2">
      <c r="A2036" t="s">
        <v>8401</v>
      </c>
      <c r="B2036" s="14">
        <v>508</v>
      </c>
      <c r="C2036" t="s">
        <v>8220</v>
      </c>
      <c r="D2036" s="14" t="e" cm="1" vm="1">
        <f t="array" aca="1" ref="D2036" ca="1">IF(Kickstarter!G2036:G6149 = "failed",Kickstarter!N2036:N6149,"false")</f>
        <v>#VALUE!</v>
      </c>
    </row>
    <row r="2037" spans="1:4" x14ac:dyDescent="0.2">
      <c r="A2037" t="s">
        <v>8401</v>
      </c>
      <c r="B2037" s="14">
        <v>644</v>
      </c>
      <c r="C2037" t="s">
        <v>8220</v>
      </c>
      <c r="D2037" s="14" t="e" cm="1" vm="1">
        <f t="array" aca="1" ref="D2037" ca="1">IF(Kickstarter!G2037:G6150 = "failed",Kickstarter!N2037:N6150,"false")</f>
        <v>#VALUE!</v>
      </c>
    </row>
    <row r="2038" spans="1:4" x14ac:dyDescent="0.2">
      <c r="A2038" t="s">
        <v>8401</v>
      </c>
      <c r="B2038" s="14">
        <v>848</v>
      </c>
      <c r="C2038" t="s">
        <v>8220</v>
      </c>
      <c r="D2038" s="14" t="e" cm="1" vm="1">
        <f t="array" aca="1" ref="D2038" ca="1">IF(Kickstarter!G2038:G6151 = "failed",Kickstarter!N2038:N6151,"false")</f>
        <v>#VALUE!</v>
      </c>
    </row>
    <row r="2039" spans="1:4" x14ac:dyDescent="0.2">
      <c r="A2039" t="s">
        <v>8401</v>
      </c>
      <c r="B2039" s="14">
        <v>429</v>
      </c>
      <c r="C2039" t="s">
        <v>8220</v>
      </c>
      <c r="D2039" s="14" t="e" cm="1" vm="1">
        <f t="array" aca="1" ref="D2039" ca="1">IF(Kickstarter!G2039:G6152 = "failed",Kickstarter!N2039:N6152,"false")</f>
        <v>#VALUE!</v>
      </c>
    </row>
    <row r="2040" spans="1:4" x14ac:dyDescent="0.2">
      <c r="A2040" t="s">
        <v>8401</v>
      </c>
      <c r="B2040" s="14">
        <v>204</v>
      </c>
      <c r="C2040" t="s">
        <v>8220</v>
      </c>
      <c r="D2040" s="14" t="e" cm="1" vm="1">
        <f t="array" aca="1" ref="D2040" ca="1">IF(Kickstarter!G2040:G6153 = "failed",Kickstarter!N2040:N6153,"false")</f>
        <v>#VALUE!</v>
      </c>
    </row>
    <row r="2041" spans="1:4" x14ac:dyDescent="0.2">
      <c r="A2041" t="s">
        <v>8401</v>
      </c>
      <c r="B2041" s="14">
        <v>379</v>
      </c>
      <c r="C2041" t="s">
        <v>8220</v>
      </c>
      <c r="D2041" s="14" t="e" cm="1" vm="1">
        <f t="array" aca="1" ref="D2041" ca="1">IF(Kickstarter!G2041:G6154 = "failed",Kickstarter!N2041:N6154,"false")</f>
        <v>#VALUE!</v>
      </c>
    </row>
    <row r="2042" spans="1:4" x14ac:dyDescent="0.2">
      <c r="A2042" t="s">
        <v>8401</v>
      </c>
      <c r="B2042" s="14">
        <v>271</v>
      </c>
      <c r="C2042" t="s">
        <v>8220</v>
      </c>
      <c r="D2042" s="14" t="e" cm="1" vm="1">
        <f t="array" aca="1" ref="D2042" ca="1">IF(Kickstarter!G2042:G6155 = "failed",Kickstarter!N2042:N6155,"false")</f>
        <v>#VALUE!</v>
      </c>
    </row>
    <row r="2043" spans="1:4" x14ac:dyDescent="0.2">
      <c r="A2043" t="s">
        <v>8401</v>
      </c>
      <c r="B2043" s="14">
        <v>120</v>
      </c>
      <c r="C2043" t="s">
        <v>8220</v>
      </c>
      <c r="D2043" s="14" t="e" cm="1" vm="1">
        <f t="array" aca="1" ref="D2043" ca="1">IF(Kickstarter!G2043:G6156 = "failed",Kickstarter!N2043:N6156,"false")</f>
        <v>#VALUE!</v>
      </c>
    </row>
    <row r="2044" spans="1:4" x14ac:dyDescent="0.2">
      <c r="A2044" t="s">
        <v>8401</v>
      </c>
      <c r="B2044" s="14">
        <v>140</v>
      </c>
      <c r="C2044" t="s">
        <v>8220</v>
      </c>
      <c r="D2044" s="14" t="e" cm="1" vm="1">
        <f t="array" aca="1" ref="D2044" ca="1">IF(Kickstarter!G2044:G6157 = "failed",Kickstarter!N2044:N6157,"false")</f>
        <v>#VALUE!</v>
      </c>
    </row>
    <row r="2045" spans="1:4" x14ac:dyDescent="0.2">
      <c r="A2045" t="s">
        <v>8401</v>
      </c>
      <c r="B2045" s="14">
        <v>193</v>
      </c>
      <c r="C2045" t="s">
        <v>8220</v>
      </c>
      <c r="D2045" s="14" t="e" cm="1" vm="1">
        <f t="array" aca="1" ref="D2045" ca="1">IF(Kickstarter!G2045:G6158 = "failed",Kickstarter!N2045:N6158,"false")</f>
        <v>#VALUE!</v>
      </c>
    </row>
    <row r="2046" spans="1:4" x14ac:dyDescent="0.2">
      <c r="A2046" t="s">
        <v>8401</v>
      </c>
      <c r="B2046" s="14">
        <v>180</v>
      </c>
      <c r="C2046" t="s">
        <v>8220</v>
      </c>
      <c r="D2046" s="14" t="e" cm="1" vm="1">
        <f t="array" aca="1" ref="D2046" ca="1">IF(Kickstarter!G2046:G6159 = "failed",Kickstarter!N2046:N6159,"false")</f>
        <v>#VALUE!</v>
      </c>
    </row>
    <row r="2047" spans="1:4" x14ac:dyDescent="0.2">
      <c r="A2047" t="s">
        <v>8401</v>
      </c>
      <c r="B2047" s="14">
        <v>263</v>
      </c>
      <c r="C2047" t="s">
        <v>8220</v>
      </c>
      <c r="D2047" s="14" t="e" cm="1" vm="1">
        <f t="array" aca="1" ref="D2047" ca="1">IF(Kickstarter!G2047:G6160 = "failed",Kickstarter!N2047:N6160,"false")</f>
        <v>#VALUE!</v>
      </c>
    </row>
    <row r="2048" spans="1:4" x14ac:dyDescent="0.2">
      <c r="A2048" t="s">
        <v>8401</v>
      </c>
      <c r="B2048" s="14">
        <v>217</v>
      </c>
      <c r="C2048" t="s">
        <v>8220</v>
      </c>
      <c r="D2048" s="14" t="e" cm="1" vm="1">
        <f t="array" aca="1" ref="D2048" ca="1">IF(Kickstarter!G2048:G6161 = "failed",Kickstarter!N2048:N6161,"false")</f>
        <v>#VALUE!</v>
      </c>
    </row>
    <row r="2049" spans="1:4" x14ac:dyDescent="0.2">
      <c r="A2049" t="s">
        <v>8401</v>
      </c>
      <c r="B2049" s="14">
        <v>443</v>
      </c>
      <c r="C2049" t="s">
        <v>8220</v>
      </c>
      <c r="D2049" s="14" t="e" cm="1" vm="1">
        <f t="array" aca="1" ref="D2049" ca="1">IF(Kickstarter!G2049:G6162 = "failed",Kickstarter!N2049:N6162,"false")</f>
        <v>#VALUE!</v>
      </c>
    </row>
    <row r="2050" spans="1:4" x14ac:dyDescent="0.2">
      <c r="A2050" t="s">
        <v>8401</v>
      </c>
      <c r="B2050" s="14">
        <v>1373</v>
      </c>
      <c r="C2050" t="s">
        <v>8220</v>
      </c>
      <c r="D2050" s="14" t="e" cm="1" vm="1">
        <f t="array" aca="1" ref="D2050" ca="1">IF(Kickstarter!G2050:G6163 = "failed",Kickstarter!N2050:N6163,"false")</f>
        <v>#VALUE!</v>
      </c>
    </row>
    <row r="2051" spans="1:4" x14ac:dyDescent="0.2">
      <c r="A2051" t="s">
        <v>8401</v>
      </c>
      <c r="B2051" s="14">
        <v>742</v>
      </c>
      <c r="C2051" t="s">
        <v>8220</v>
      </c>
      <c r="D2051" s="14" t="e" cm="1" vm="1">
        <f t="array" aca="1" ref="D2051" ca="1">IF(Kickstarter!G2051:G6164 = "failed",Kickstarter!N2051:N6164,"false")</f>
        <v>#VALUE!</v>
      </c>
    </row>
    <row r="2052" spans="1:4" x14ac:dyDescent="0.2">
      <c r="A2052" t="s">
        <v>8401</v>
      </c>
      <c r="B2052" s="14">
        <v>170</v>
      </c>
      <c r="C2052" t="s">
        <v>8220</v>
      </c>
      <c r="D2052" s="14" t="e" cm="1" vm="1">
        <f t="array" aca="1" ref="D2052" ca="1">IF(Kickstarter!G2052:G6165 = "failed",Kickstarter!N2052:N6165,"false")</f>
        <v>#VALUE!</v>
      </c>
    </row>
    <row r="2053" spans="1:4" x14ac:dyDescent="0.2">
      <c r="A2053" t="s">
        <v>8401</v>
      </c>
      <c r="B2053" s="14">
        <v>242</v>
      </c>
      <c r="C2053" t="s">
        <v>8220</v>
      </c>
      <c r="D2053" s="14" t="e" cm="1" vm="1">
        <f t="array" aca="1" ref="D2053" ca="1">IF(Kickstarter!G2053:G6166 = "failed",Kickstarter!N2053:N6166,"false")</f>
        <v>#VALUE!</v>
      </c>
    </row>
    <row r="2054" spans="1:4" x14ac:dyDescent="0.2">
      <c r="A2054" t="s">
        <v>8401</v>
      </c>
      <c r="B2054" s="14">
        <v>541</v>
      </c>
      <c r="C2054" t="s">
        <v>8220</v>
      </c>
      <c r="D2054" s="14" t="e" cm="1" vm="1">
        <f t="array" aca="1" ref="D2054" ca="1">IF(Kickstarter!G2054:G6167 = "failed",Kickstarter!N2054:N6167,"false")</f>
        <v>#VALUE!</v>
      </c>
    </row>
    <row r="2055" spans="1:4" x14ac:dyDescent="0.2">
      <c r="A2055" t="s">
        <v>8401</v>
      </c>
      <c r="B2055" s="14">
        <v>121</v>
      </c>
      <c r="C2055" t="s">
        <v>8220</v>
      </c>
      <c r="D2055" s="14" t="e" cm="1" vm="1">
        <f t="array" aca="1" ref="D2055" ca="1">IF(Kickstarter!G2055:G6168 = "failed",Kickstarter!N2055:N6168,"false")</f>
        <v>#VALUE!</v>
      </c>
    </row>
    <row r="2056" spans="1:4" x14ac:dyDescent="0.2">
      <c r="A2056" t="s">
        <v>8401</v>
      </c>
      <c r="B2056" s="14">
        <v>621</v>
      </c>
      <c r="C2056" t="s">
        <v>8220</v>
      </c>
      <c r="D2056" s="14" t="e" cm="1" vm="1">
        <f t="array" aca="1" ref="D2056" ca="1">IF(Kickstarter!G2056:G6169 = "failed",Kickstarter!N2056:N6169,"false")</f>
        <v>#VALUE!</v>
      </c>
    </row>
    <row r="2057" spans="1:4" x14ac:dyDescent="0.2">
      <c r="A2057" t="s">
        <v>8401</v>
      </c>
      <c r="B2057" s="14">
        <v>101</v>
      </c>
      <c r="C2057" t="s">
        <v>8220</v>
      </c>
      <c r="D2057" s="14" t="e" cm="1" vm="1">
        <f t="array" aca="1" ref="D2057" ca="1">IF(Kickstarter!G2057:G6170 = "failed",Kickstarter!N2057:N6170,"false")</f>
        <v>#VALUE!</v>
      </c>
    </row>
    <row r="2058" spans="1:4" x14ac:dyDescent="0.2">
      <c r="A2058" t="s">
        <v>8401</v>
      </c>
      <c r="B2058" s="14">
        <v>554</v>
      </c>
      <c r="C2058" t="s">
        <v>8220</v>
      </c>
      <c r="D2058" s="14" t="e" cm="1" vm="1">
        <f t="array" aca="1" ref="D2058" ca="1">IF(Kickstarter!G2058:G6171 = "failed",Kickstarter!N2058:N6171,"false")</f>
        <v>#VALUE!</v>
      </c>
    </row>
    <row r="2059" spans="1:4" x14ac:dyDescent="0.2">
      <c r="A2059" t="s">
        <v>8401</v>
      </c>
      <c r="B2059" s="14">
        <v>666</v>
      </c>
      <c r="C2059" t="s">
        <v>8220</v>
      </c>
      <c r="D2059" s="14" t="e" cm="1" vm="1">
        <f t="array" aca="1" ref="D2059" ca="1">IF(Kickstarter!G2059:G6172 = "failed",Kickstarter!N2059:N6172,"false")</f>
        <v>#VALUE!</v>
      </c>
    </row>
    <row r="2060" spans="1:4" x14ac:dyDescent="0.2">
      <c r="A2060" t="s">
        <v>8401</v>
      </c>
      <c r="B2060" s="14">
        <v>410</v>
      </c>
      <c r="C2060" t="s">
        <v>8220</v>
      </c>
      <c r="D2060" s="14" t="e" cm="1" vm="1">
        <f t="array" aca="1" ref="D2060" ca="1">IF(Kickstarter!G2060:G6173 = "failed",Kickstarter!N2060:N6173,"false")</f>
        <v>#VALUE!</v>
      </c>
    </row>
    <row r="2061" spans="1:4" x14ac:dyDescent="0.2">
      <c r="A2061" t="s">
        <v>8401</v>
      </c>
      <c r="B2061" s="14">
        <v>375</v>
      </c>
      <c r="C2061" t="s">
        <v>8220</v>
      </c>
      <c r="D2061" s="14" t="e" cm="1" vm="1">
        <f t="array" aca="1" ref="D2061" ca="1">IF(Kickstarter!G2061:G6174 = "failed",Kickstarter!N2061:N6174,"false")</f>
        <v>#VALUE!</v>
      </c>
    </row>
    <row r="2062" spans="1:4" x14ac:dyDescent="0.2">
      <c r="A2062" t="s">
        <v>8401</v>
      </c>
      <c r="B2062" s="14">
        <v>1364</v>
      </c>
      <c r="C2062" t="s">
        <v>8220</v>
      </c>
      <c r="D2062" s="14" t="e" cm="1" vm="1">
        <f t="array" aca="1" ref="D2062" ca="1">IF(Kickstarter!G2062:G6175 = "failed",Kickstarter!N2062:N6175,"false")</f>
        <v>#VALUE!</v>
      </c>
    </row>
    <row r="2063" spans="1:4" x14ac:dyDescent="0.2">
      <c r="A2063" t="s">
        <v>8401</v>
      </c>
      <c r="B2063" s="14">
        <v>35</v>
      </c>
      <c r="C2063" t="s">
        <v>8220</v>
      </c>
      <c r="D2063" s="14" t="e" cm="1" vm="1">
        <f t="array" aca="1" ref="D2063" ca="1">IF(Kickstarter!G2063:G6176 = "failed",Kickstarter!N2063:N6176,"false")</f>
        <v>#VALUE!</v>
      </c>
    </row>
    <row r="2064" spans="1:4" x14ac:dyDescent="0.2">
      <c r="A2064" t="s">
        <v>8401</v>
      </c>
      <c r="B2064" s="14">
        <v>203</v>
      </c>
      <c r="C2064" t="s">
        <v>8220</v>
      </c>
      <c r="D2064" s="14" t="e" cm="1" vm="1">
        <f t="array" aca="1" ref="D2064" ca="1">IF(Kickstarter!G2064:G6177 = "failed",Kickstarter!N2064:N6177,"false")</f>
        <v>#VALUE!</v>
      </c>
    </row>
    <row r="2065" spans="1:4" x14ac:dyDescent="0.2">
      <c r="A2065" t="s">
        <v>8401</v>
      </c>
      <c r="B2065" s="14">
        <v>49</v>
      </c>
      <c r="C2065" t="s">
        <v>8220</v>
      </c>
      <c r="D2065" s="14" t="e" cm="1" vm="1">
        <f t="array" aca="1" ref="D2065" ca="1">IF(Kickstarter!G2065:G6178 = "failed",Kickstarter!N2065:N6178,"false")</f>
        <v>#VALUE!</v>
      </c>
    </row>
    <row r="2066" spans="1:4" x14ac:dyDescent="0.2">
      <c r="A2066" t="s">
        <v>8401</v>
      </c>
      <c r="B2066" s="14">
        <v>5812</v>
      </c>
      <c r="C2066" t="s">
        <v>8220</v>
      </c>
      <c r="D2066" s="14" t="e" cm="1" vm="1">
        <f t="array" aca="1" ref="D2066" ca="1">IF(Kickstarter!G2066:G6179 = "failed",Kickstarter!N2066:N6179,"false")</f>
        <v>#VALUE!</v>
      </c>
    </row>
    <row r="2067" spans="1:4" x14ac:dyDescent="0.2">
      <c r="A2067" t="s">
        <v>8401</v>
      </c>
      <c r="B2067" s="14">
        <v>1556</v>
      </c>
      <c r="C2067" t="s">
        <v>8220</v>
      </c>
      <c r="D2067" s="14" t="e" cm="1" vm="1">
        <f t="array" aca="1" ref="D2067" ca="1">IF(Kickstarter!G2067:G6180 = "failed",Kickstarter!N2067:N6180,"false")</f>
        <v>#VALUE!</v>
      </c>
    </row>
    <row r="2068" spans="1:4" x14ac:dyDescent="0.2">
      <c r="A2068" t="s">
        <v>8401</v>
      </c>
      <c r="B2068" s="14">
        <v>65</v>
      </c>
      <c r="C2068" t="s">
        <v>8220</v>
      </c>
      <c r="D2068" s="14" t="e" cm="1" vm="1">
        <f t="array" aca="1" ref="D2068" ca="1">IF(Kickstarter!G2068:G6181 = "failed",Kickstarter!N2068:N6181,"false")</f>
        <v>#VALUE!</v>
      </c>
    </row>
    <row r="2069" spans="1:4" x14ac:dyDescent="0.2">
      <c r="A2069" t="s">
        <v>8401</v>
      </c>
      <c r="B2069" s="14">
        <v>10</v>
      </c>
      <c r="C2069" t="s">
        <v>8220</v>
      </c>
      <c r="D2069" s="14" t="e" cm="1" vm="1">
        <f t="array" aca="1" ref="D2069" ca="1">IF(Kickstarter!G2069:G6182 = "failed",Kickstarter!N2069:N6182,"false")</f>
        <v>#VALUE!</v>
      </c>
    </row>
    <row r="2070" spans="1:4" x14ac:dyDescent="0.2">
      <c r="A2070" t="s">
        <v>8401</v>
      </c>
      <c r="B2070" s="14">
        <v>76</v>
      </c>
      <c r="C2070" t="s">
        <v>8220</v>
      </c>
      <c r="D2070" s="14" t="e" cm="1" vm="1">
        <f t="array" aca="1" ref="D2070" ca="1">IF(Kickstarter!G2070:G6183 = "failed",Kickstarter!N2070:N6183,"false")</f>
        <v>#VALUE!</v>
      </c>
    </row>
    <row r="2071" spans="1:4" x14ac:dyDescent="0.2">
      <c r="A2071" t="s">
        <v>8401</v>
      </c>
      <c r="B2071" s="14">
        <v>263</v>
      </c>
      <c r="C2071" t="s">
        <v>8220</v>
      </c>
      <c r="D2071" s="14" t="e" cm="1" vm="1">
        <f t="array" aca="1" ref="D2071" ca="1">IF(Kickstarter!G2071:G6184 = "failed",Kickstarter!N2071:N6184,"false")</f>
        <v>#VALUE!</v>
      </c>
    </row>
    <row r="2072" spans="1:4" x14ac:dyDescent="0.2">
      <c r="A2072" t="s">
        <v>8401</v>
      </c>
      <c r="B2072" s="14">
        <v>1530</v>
      </c>
      <c r="C2072" t="s">
        <v>8220</v>
      </c>
      <c r="D2072" s="14" t="e" cm="1" vm="1">
        <f t="array" aca="1" ref="D2072" ca="1">IF(Kickstarter!G2072:G6185 = "failed",Kickstarter!N2072:N6185,"false")</f>
        <v>#VALUE!</v>
      </c>
    </row>
    <row r="2073" spans="1:4" x14ac:dyDescent="0.2">
      <c r="A2073" t="s">
        <v>8401</v>
      </c>
      <c r="B2073" s="14">
        <v>278</v>
      </c>
      <c r="C2073" t="s">
        <v>8220</v>
      </c>
      <c r="D2073" s="14" t="e" cm="1" vm="1">
        <f t="array" aca="1" ref="D2073" ca="1">IF(Kickstarter!G2073:G6186 = "failed",Kickstarter!N2073:N6186,"false")</f>
        <v>#VALUE!</v>
      </c>
    </row>
    <row r="2074" spans="1:4" x14ac:dyDescent="0.2">
      <c r="A2074" t="s">
        <v>8401</v>
      </c>
      <c r="B2074" s="14">
        <v>350</v>
      </c>
      <c r="C2074" t="s">
        <v>8220</v>
      </c>
      <c r="D2074" s="14" t="e" cm="1" vm="1">
        <f t="array" aca="1" ref="D2074" ca="1">IF(Kickstarter!G2074:G6187 = "failed",Kickstarter!N2074:N6187,"false")</f>
        <v>#VALUE!</v>
      </c>
    </row>
    <row r="2075" spans="1:4" x14ac:dyDescent="0.2">
      <c r="A2075" t="s">
        <v>8401</v>
      </c>
      <c r="B2075" s="14">
        <v>470</v>
      </c>
      <c r="C2075" t="s">
        <v>8220</v>
      </c>
      <c r="D2075" s="14" t="e" cm="1" vm="1">
        <f t="array" aca="1" ref="D2075" ca="1">IF(Kickstarter!G2075:G6188 = "failed",Kickstarter!N2075:N6188,"false")</f>
        <v>#VALUE!</v>
      </c>
    </row>
    <row r="2076" spans="1:4" x14ac:dyDescent="0.2">
      <c r="A2076" t="s">
        <v>8401</v>
      </c>
      <c r="B2076" s="14">
        <v>3</v>
      </c>
      <c r="C2076" t="s">
        <v>8220</v>
      </c>
      <c r="D2076" s="14" t="e" cm="1" vm="1">
        <f t="array" aca="1" ref="D2076" ca="1">IF(Kickstarter!G2076:G6189 = "failed",Kickstarter!N2076:N6189,"false")</f>
        <v>#VALUE!</v>
      </c>
    </row>
    <row r="2077" spans="1:4" x14ac:dyDescent="0.2">
      <c r="A2077" t="s">
        <v>8401</v>
      </c>
      <c r="B2077" s="14">
        <v>8200</v>
      </c>
      <c r="C2077" t="s">
        <v>8220</v>
      </c>
      <c r="D2077" s="14" t="e" cm="1" vm="1">
        <f t="array" aca="1" ref="D2077" ca="1">IF(Kickstarter!G2077:G6190 = "failed",Kickstarter!N2077:N6190,"false")</f>
        <v>#VALUE!</v>
      </c>
    </row>
    <row r="2078" spans="1:4" x14ac:dyDescent="0.2">
      <c r="A2078" t="s">
        <v>8401</v>
      </c>
      <c r="B2078" s="14">
        <v>8359</v>
      </c>
      <c r="C2078" t="s">
        <v>8220</v>
      </c>
      <c r="D2078" s="14" t="e" cm="1" vm="1">
        <f t="array" aca="1" ref="D2078" ca="1">IF(Kickstarter!G2078:G6191 = "failed",Kickstarter!N2078:N6191,"false")</f>
        <v>#VALUE!</v>
      </c>
    </row>
    <row r="2079" spans="1:4" x14ac:dyDescent="0.2">
      <c r="A2079" t="s">
        <v>8401</v>
      </c>
      <c r="B2079" s="14">
        <v>188</v>
      </c>
      <c r="C2079" t="s">
        <v>8220</v>
      </c>
      <c r="D2079" s="14" t="e" cm="1" vm="1">
        <f t="array" aca="1" ref="D2079" ca="1">IF(Kickstarter!G2079:G6192 = "failed",Kickstarter!N2079:N6192,"false")</f>
        <v>#VALUE!</v>
      </c>
    </row>
    <row r="2080" spans="1:4" x14ac:dyDescent="0.2">
      <c r="A2080" t="s">
        <v>8401</v>
      </c>
      <c r="B2080" s="14">
        <v>48</v>
      </c>
      <c r="C2080" t="s">
        <v>8220</v>
      </c>
      <c r="D2080" s="14" t="e" cm="1" vm="1">
        <f t="array" aca="1" ref="D2080" ca="1">IF(Kickstarter!G2080:G6193 = "failed",Kickstarter!N2080:N6193,"false")</f>
        <v>#VALUE!</v>
      </c>
    </row>
    <row r="2081" spans="1:4" x14ac:dyDescent="0.2">
      <c r="A2081" t="s">
        <v>8401</v>
      </c>
      <c r="B2081" s="14">
        <v>607</v>
      </c>
      <c r="C2081" t="s">
        <v>8220</v>
      </c>
      <c r="D2081" s="14" t="e" cm="1" vm="1">
        <f t="array" aca="1" ref="D2081" ca="1">IF(Kickstarter!G2081:G6194 = "failed",Kickstarter!N2081:N6194,"false")</f>
        <v>#VALUE!</v>
      </c>
    </row>
    <row r="2082" spans="1:4" x14ac:dyDescent="0.2">
      <c r="A2082" t="s">
        <v>8401</v>
      </c>
      <c r="B2082" s="14">
        <v>50</v>
      </c>
      <c r="C2082" t="s">
        <v>8220</v>
      </c>
      <c r="D2082" s="14" t="e" cm="1" vm="1">
        <f t="array" aca="1" ref="D2082" ca="1">IF(Kickstarter!G2082:G6195 = "failed",Kickstarter!N2082:N6195,"false")</f>
        <v>#VALUE!</v>
      </c>
    </row>
    <row r="2083" spans="1:4" x14ac:dyDescent="0.2">
      <c r="A2083" t="s">
        <v>8401</v>
      </c>
      <c r="B2083" s="14">
        <v>55</v>
      </c>
      <c r="C2083" t="s">
        <v>8220</v>
      </c>
      <c r="D2083" s="14" t="e" cm="1" vm="1">
        <f t="array" aca="1" ref="D2083" ca="1">IF(Kickstarter!G2083:G6196 = "failed",Kickstarter!N2083:N6196,"false")</f>
        <v>#VALUE!</v>
      </c>
    </row>
    <row r="2084" spans="1:4" x14ac:dyDescent="0.2">
      <c r="A2084" t="s">
        <v>8401</v>
      </c>
      <c r="B2084" s="14">
        <v>38</v>
      </c>
      <c r="C2084" t="s">
        <v>8220</v>
      </c>
      <c r="D2084" s="14" t="e" cm="1" vm="1">
        <f t="array" aca="1" ref="D2084" ca="1">IF(Kickstarter!G2084:G6197 = "failed",Kickstarter!N2084:N6197,"false")</f>
        <v>#VALUE!</v>
      </c>
    </row>
    <row r="2085" spans="1:4" x14ac:dyDescent="0.2">
      <c r="A2085" t="s">
        <v>8401</v>
      </c>
      <c r="B2085" s="14">
        <v>25</v>
      </c>
      <c r="C2085" t="s">
        <v>8220</v>
      </c>
      <c r="D2085" s="14" t="e" cm="1" vm="1">
        <f t="array" aca="1" ref="D2085" ca="1">IF(Kickstarter!G2085:G6198 = "failed",Kickstarter!N2085:N6198,"false")</f>
        <v>#VALUE!</v>
      </c>
    </row>
    <row r="2086" spans="1:4" x14ac:dyDescent="0.2">
      <c r="A2086" t="s">
        <v>8401</v>
      </c>
      <c r="B2086" s="14">
        <v>46</v>
      </c>
      <c r="C2086" t="s">
        <v>8220</v>
      </c>
      <c r="D2086" s="14" t="e" cm="1" vm="1">
        <f t="array" aca="1" ref="D2086" ca="1">IF(Kickstarter!G2086:G6199 = "failed",Kickstarter!N2086:N6199,"false")</f>
        <v>#VALUE!</v>
      </c>
    </row>
    <row r="2087" spans="1:4" x14ac:dyDescent="0.2">
      <c r="A2087" t="s">
        <v>8401</v>
      </c>
      <c r="B2087" s="14">
        <v>83</v>
      </c>
      <c r="C2087" t="s">
        <v>8220</v>
      </c>
      <c r="D2087" s="14" t="e" cm="1" vm="1">
        <f t="array" aca="1" ref="D2087" ca="1">IF(Kickstarter!G2087:G6200 = "failed",Kickstarter!N2087:N6200,"false")</f>
        <v>#VALUE!</v>
      </c>
    </row>
    <row r="2088" spans="1:4" x14ac:dyDescent="0.2">
      <c r="A2088" t="s">
        <v>8401</v>
      </c>
      <c r="B2088" s="14">
        <v>35</v>
      </c>
      <c r="C2088" t="s">
        <v>8220</v>
      </c>
      <c r="D2088" s="14" t="e" cm="1" vm="1">
        <f t="array" aca="1" ref="D2088" ca="1">IF(Kickstarter!G2088:G6201 = "failed",Kickstarter!N2088:N6201,"false")</f>
        <v>#VALUE!</v>
      </c>
    </row>
    <row r="2089" spans="1:4" x14ac:dyDescent="0.2">
      <c r="A2089" t="s">
        <v>8401</v>
      </c>
      <c r="B2089" s="14">
        <v>25</v>
      </c>
      <c r="C2089" t="s">
        <v>8220</v>
      </c>
      <c r="D2089" s="14" t="e" cm="1" vm="1">
        <f t="array" aca="1" ref="D2089" ca="1">IF(Kickstarter!G2089:G6202 = "failed",Kickstarter!N2089:N6202,"false")</f>
        <v>#VALUE!</v>
      </c>
    </row>
    <row r="2090" spans="1:4" x14ac:dyDescent="0.2">
      <c r="A2090" t="s">
        <v>8401</v>
      </c>
      <c r="B2090" s="14">
        <v>75</v>
      </c>
      <c r="C2090" t="s">
        <v>8220</v>
      </c>
      <c r="D2090" s="14" t="e" cm="1" vm="1">
        <f t="array" aca="1" ref="D2090" ca="1">IF(Kickstarter!G2090:G6203 = "failed",Kickstarter!N2090:N6203,"false")</f>
        <v>#VALUE!</v>
      </c>
    </row>
    <row r="2091" spans="1:4" x14ac:dyDescent="0.2">
      <c r="A2091" t="s">
        <v>8401</v>
      </c>
      <c r="B2091" s="14">
        <v>62</v>
      </c>
      <c r="C2091" t="s">
        <v>8220</v>
      </c>
      <c r="D2091" s="14" t="e" cm="1" vm="1">
        <f t="array" aca="1" ref="D2091" ca="1">IF(Kickstarter!G2091:G6204 = "failed",Kickstarter!N2091:N6204,"false")</f>
        <v>#VALUE!</v>
      </c>
    </row>
    <row r="2092" spans="1:4" x14ac:dyDescent="0.2">
      <c r="A2092" t="s">
        <v>8401</v>
      </c>
      <c r="B2092" s="14">
        <v>160</v>
      </c>
      <c r="C2092" t="s">
        <v>8220</v>
      </c>
      <c r="D2092" s="14" t="e" cm="1" vm="1">
        <f t="array" aca="1" ref="D2092" ca="1">IF(Kickstarter!G2092:G6205 = "failed",Kickstarter!N2092:N6205,"false")</f>
        <v>#VALUE!</v>
      </c>
    </row>
    <row r="2093" spans="1:4" x14ac:dyDescent="0.2">
      <c r="A2093" t="s">
        <v>8401</v>
      </c>
      <c r="B2093" s="14">
        <v>246</v>
      </c>
      <c r="C2093" t="s">
        <v>8220</v>
      </c>
      <c r="D2093" s="14" t="e" cm="1" vm="1">
        <f t="array" aca="1" ref="D2093" ca="1">IF(Kickstarter!G2093:G6206 = "failed",Kickstarter!N2093:N6206,"false")</f>
        <v>#VALUE!</v>
      </c>
    </row>
    <row r="2094" spans="1:4" x14ac:dyDescent="0.2">
      <c r="A2094" t="s">
        <v>8401</v>
      </c>
      <c r="B2094" s="14">
        <v>55</v>
      </c>
      <c r="C2094" t="s">
        <v>8220</v>
      </c>
      <c r="D2094" s="14" t="e" cm="1" vm="1">
        <f t="array" aca="1" ref="D2094" ca="1">IF(Kickstarter!G2094:G6207 = "failed",Kickstarter!N2094:N6207,"false")</f>
        <v>#VALUE!</v>
      </c>
    </row>
    <row r="2095" spans="1:4" x14ac:dyDescent="0.2">
      <c r="A2095" t="s">
        <v>8401</v>
      </c>
      <c r="B2095" s="14">
        <v>23</v>
      </c>
      <c r="C2095" t="s">
        <v>8220</v>
      </c>
      <c r="D2095" s="14" t="e" cm="1" vm="1">
        <f t="array" aca="1" ref="D2095" ca="1">IF(Kickstarter!G2095:G6208 = "failed",Kickstarter!N2095:N6208,"false")</f>
        <v>#VALUE!</v>
      </c>
    </row>
    <row r="2096" spans="1:4" x14ac:dyDescent="0.2">
      <c r="A2096" t="s">
        <v>8401</v>
      </c>
      <c r="B2096" s="14">
        <v>72</v>
      </c>
      <c r="C2096" t="s">
        <v>8220</v>
      </c>
      <c r="D2096" s="14" t="e" cm="1" vm="1">
        <f t="array" aca="1" ref="D2096" ca="1">IF(Kickstarter!G2096:G6209 = "failed",Kickstarter!N2096:N6209,"false")</f>
        <v>#VALUE!</v>
      </c>
    </row>
    <row r="2097" spans="1:4" x14ac:dyDescent="0.2">
      <c r="A2097" t="s">
        <v>8401</v>
      </c>
      <c r="B2097" s="14">
        <v>22</v>
      </c>
      <c r="C2097" t="s">
        <v>8220</v>
      </c>
      <c r="D2097" s="14" t="e" cm="1" vm="1">
        <f t="array" aca="1" ref="D2097" ca="1">IF(Kickstarter!G2097:G6210 = "failed",Kickstarter!N2097:N6210,"false")</f>
        <v>#VALUE!</v>
      </c>
    </row>
    <row r="2098" spans="1:4" x14ac:dyDescent="0.2">
      <c r="A2098" t="s">
        <v>8401</v>
      </c>
      <c r="B2098" s="14">
        <v>14</v>
      </c>
      <c r="C2098" t="s">
        <v>8220</v>
      </c>
      <c r="D2098" s="14" t="e" cm="1" vm="1">
        <f t="array" aca="1" ref="D2098" ca="1">IF(Kickstarter!G2098:G6211 = "failed",Kickstarter!N2098:N6211,"false")</f>
        <v>#VALUE!</v>
      </c>
    </row>
    <row r="2099" spans="1:4" x14ac:dyDescent="0.2">
      <c r="A2099" t="s">
        <v>8401</v>
      </c>
      <c r="B2099" s="14">
        <v>38</v>
      </c>
      <c r="C2099" t="s">
        <v>8220</v>
      </c>
      <c r="D2099" s="14" t="e" cm="1" vm="1">
        <f t="array" aca="1" ref="D2099" ca="1">IF(Kickstarter!G2099:G6212 = "failed",Kickstarter!N2099:N6212,"false")</f>
        <v>#VALUE!</v>
      </c>
    </row>
    <row r="2100" spans="1:4" x14ac:dyDescent="0.2">
      <c r="A2100" t="s">
        <v>8401</v>
      </c>
      <c r="B2100" s="14">
        <v>32</v>
      </c>
      <c r="C2100" t="s">
        <v>8220</v>
      </c>
      <c r="D2100" s="14" t="e" cm="1" vm="1">
        <f t="array" aca="1" ref="D2100" ca="1">IF(Kickstarter!G2100:G6213 = "failed",Kickstarter!N2100:N6213,"false")</f>
        <v>#VALUE!</v>
      </c>
    </row>
    <row r="2101" spans="1:4" x14ac:dyDescent="0.2">
      <c r="A2101" t="s">
        <v>8401</v>
      </c>
      <c r="B2101" s="14">
        <v>63</v>
      </c>
      <c r="C2101" t="s">
        <v>8220</v>
      </c>
      <c r="D2101" s="14" t="e" cm="1" vm="1">
        <f t="array" aca="1" ref="D2101" ca="1">IF(Kickstarter!G2101:G6214 = "failed",Kickstarter!N2101:N6214,"false")</f>
        <v>#VALUE!</v>
      </c>
    </row>
    <row r="2102" spans="1:4" x14ac:dyDescent="0.2">
      <c r="A2102" t="s">
        <v>8401</v>
      </c>
      <c r="B2102" s="14">
        <v>27</v>
      </c>
      <c r="C2102" t="s">
        <v>8220</v>
      </c>
      <c r="D2102" s="14" t="e" cm="1" vm="1">
        <f t="array" aca="1" ref="D2102" ca="1">IF(Kickstarter!G2102:G6215 = "failed",Kickstarter!N2102:N6215,"false")</f>
        <v>#VALUE!</v>
      </c>
    </row>
    <row r="2103" spans="1:4" x14ac:dyDescent="0.2">
      <c r="A2103" t="s">
        <v>8401</v>
      </c>
      <c r="B2103" s="14">
        <v>44</v>
      </c>
      <c r="C2103" t="s">
        <v>8220</v>
      </c>
      <c r="D2103" s="14" t="e" cm="1" vm="1">
        <f t="array" aca="1" ref="D2103" ca="1">IF(Kickstarter!G2103:G6216 = "failed",Kickstarter!N2103:N6216,"false")</f>
        <v>#VALUE!</v>
      </c>
    </row>
    <row r="2104" spans="1:4" x14ac:dyDescent="0.2">
      <c r="A2104" t="s">
        <v>8401</v>
      </c>
      <c r="B2104" s="14">
        <v>38</v>
      </c>
      <c r="C2104" t="s">
        <v>8220</v>
      </c>
      <c r="D2104" s="14" t="e" cm="1" vm="1">
        <f t="array" aca="1" ref="D2104" ca="1">IF(Kickstarter!G2104:G6217 = "failed",Kickstarter!N2104:N6217,"false")</f>
        <v>#VALUE!</v>
      </c>
    </row>
    <row r="2105" spans="1:4" x14ac:dyDescent="0.2">
      <c r="A2105" t="s">
        <v>8401</v>
      </c>
      <c r="B2105" s="14">
        <v>115</v>
      </c>
      <c r="C2105" t="s">
        <v>8220</v>
      </c>
      <c r="D2105" s="14" t="e" cm="1" vm="1">
        <f t="array" aca="1" ref="D2105" ca="1">IF(Kickstarter!G2105:G6218 = "failed",Kickstarter!N2105:N6218,"false")</f>
        <v>#VALUE!</v>
      </c>
    </row>
    <row r="2106" spans="1:4" x14ac:dyDescent="0.2">
      <c r="A2106" t="s">
        <v>8401</v>
      </c>
      <c r="B2106" s="14">
        <v>37</v>
      </c>
      <c r="C2106" t="s">
        <v>8220</v>
      </c>
      <c r="D2106" s="14" t="e" cm="1" vm="1">
        <f t="array" aca="1" ref="D2106" ca="1">IF(Kickstarter!G2106:G6219 = "failed",Kickstarter!N2106:N6219,"false")</f>
        <v>#VALUE!</v>
      </c>
    </row>
    <row r="2107" spans="1:4" x14ac:dyDescent="0.2">
      <c r="A2107" t="s">
        <v>8401</v>
      </c>
      <c r="B2107" s="14">
        <v>99</v>
      </c>
      <c r="C2107" t="s">
        <v>8220</v>
      </c>
      <c r="D2107" s="14" t="e" cm="1" vm="1">
        <f t="array" aca="1" ref="D2107" ca="1">IF(Kickstarter!G2107:G6220 = "failed",Kickstarter!N2107:N6220,"false")</f>
        <v>#VALUE!</v>
      </c>
    </row>
    <row r="2108" spans="1:4" x14ac:dyDescent="0.2">
      <c r="A2108" t="s">
        <v>8401</v>
      </c>
      <c r="B2108" s="14">
        <v>44</v>
      </c>
      <c r="C2108" t="s">
        <v>8220</v>
      </c>
      <c r="D2108" s="14" t="e" cm="1" vm="1">
        <f t="array" aca="1" ref="D2108" ca="1">IF(Kickstarter!G2108:G6221 = "failed",Kickstarter!N2108:N6221,"false")</f>
        <v>#VALUE!</v>
      </c>
    </row>
    <row r="2109" spans="1:4" x14ac:dyDescent="0.2">
      <c r="A2109" t="s">
        <v>8401</v>
      </c>
      <c r="B2109" s="14">
        <v>58</v>
      </c>
      <c r="C2109" t="s">
        <v>8220</v>
      </c>
      <c r="D2109" s="14" t="e" cm="1" vm="1">
        <f t="array" aca="1" ref="D2109" ca="1">IF(Kickstarter!G2109:G6222 = "failed",Kickstarter!N2109:N6222,"false")</f>
        <v>#VALUE!</v>
      </c>
    </row>
    <row r="2110" spans="1:4" x14ac:dyDescent="0.2">
      <c r="A2110" t="s">
        <v>8401</v>
      </c>
      <c r="B2110" s="14">
        <v>191</v>
      </c>
      <c r="C2110" t="s">
        <v>8220</v>
      </c>
      <c r="D2110" s="14" t="e" cm="1" vm="1">
        <f t="array" aca="1" ref="D2110" ca="1">IF(Kickstarter!G2110:G6223 = "failed",Kickstarter!N2110:N6223,"false")</f>
        <v>#VALUE!</v>
      </c>
    </row>
    <row r="2111" spans="1:4" x14ac:dyDescent="0.2">
      <c r="A2111" t="s">
        <v>8401</v>
      </c>
      <c r="B2111" s="14">
        <v>40</v>
      </c>
      <c r="C2111" t="s">
        <v>8220</v>
      </c>
      <c r="D2111" s="14" t="e" cm="1" vm="1">
        <f t="array" aca="1" ref="D2111" ca="1">IF(Kickstarter!G2111:G6224 = "failed",Kickstarter!N2111:N6224,"false")</f>
        <v>#VALUE!</v>
      </c>
    </row>
    <row r="2112" spans="1:4" x14ac:dyDescent="0.2">
      <c r="A2112" t="s">
        <v>8401</v>
      </c>
      <c r="B2112" s="14">
        <v>38</v>
      </c>
      <c r="C2112" t="s">
        <v>8220</v>
      </c>
      <c r="D2112" s="14" t="e" cm="1" vm="1">
        <f t="array" aca="1" ref="D2112" ca="1">IF(Kickstarter!G2112:G6225 = "failed",Kickstarter!N2112:N6225,"false")</f>
        <v>#VALUE!</v>
      </c>
    </row>
    <row r="2113" spans="1:4" x14ac:dyDescent="0.2">
      <c r="A2113" t="s">
        <v>8401</v>
      </c>
      <c r="B2113" s="14">
        <v>39</v>
      </c>
      <c r="C2113" t="s">
        <v>8220</v>
      </c>
      <c r="D2113" s="14" t="e" cm="1" vm="1">
        <f t="array" aca="1" ref="D2113" ca="1">IF(Kickstarter!G2113:G6226 = "failed",Kickstarter!N2113:N6226,"false")</f>
        <v>#VALUE!</v>
      </c>
    </row>
    <row r="2114" spans="1:4" x14ac:dyDescent="0.2">
      <c r="A2114" t="s">
        <v>8401</v>
      </c>
      <c r="B2114" s="14">
        <v>11</v>
      </c>
      <c r="C2114" t="s">
        <v>8220</v>
      </c>
      <c r="D2114" s="14" t="e" cm="1" vm="1">
        <f t="array" aca="1" ref="D2114" ca="1">IF(Kickstarter!G2114:G6227 = "failed",Kickstarter!N2114:N6227,"false")</f>
        <v>#VALUE!</v>
      </c>
    </row>
    <row r="2115" spans="1:4" x14ac:dyDescent="0.2">
      <c r="A2115" t="s">
        <v>8401</v>
      </c>
      <c r="B2115" s="14">
        <v>107</v>
      </c>
      <c r="C2115" t="s">
        <v>8220</v>
      </c>
      <c r="D2115" s="14" t="e" cm="1" vm="1">
        <f t="array" aca="1" ref="D2115" ca="1">IF(Kickstarter!G2115:G6228 = "failed",Kickstarter!N2115:N6228,"false")</f>
        <v>#VALUE!</v>
      </c>
    </row>
    <row r="2116" spans="1:4" x14ac:dyDescent="0.2">
      <c r="A2116" t="s">
        <v>8401</v>
      </c>
      <c r="B2116" s="14">
        <v>147</v>
      </c>
      <c r="C2116" t="s">
        <v>8220</v>
      </c>
      <c r="D2116" s="14" t="e" cm="1" vm="1">
        <f t="array" aca="1" ref="D2116" ca="1">IF(Kickstarter!G2116:G6229 = "failed",Kickstarter!N2116:N6229,"false")</f>
        <v>#VALUE!</v>
      </c>
    </row>
    <row r="2117" spans="1:4" x14ac:dyDescent="0.2">
      <c r="A2117" t="s">
        <v>8401</v>
      </c>
      <c r="B2117" s="14">
        <v>36</v>
      </c>
      <c r="C2117" t="s">
        <v>8220</v>
      </c>
      <c r="D2117" s="14" t="e" cm="1" vm="1">
        <f t="array" aca="1" ref="D2117" ca="1">IF(Kickstarter!G2117:G6230 = "failed",Kickstarter!N2117:N6230,"false")</f>
        <v>#VALUE!</v>
      </c>
    </row>
    <row r="2118" spans="1:4" x14ac:dyDescent="0.2">
      <c r="A2118" t="s">
        <v>8401</v>
      </c>
      <c r="B2118" s="14">
        <v>92</v>
      </c>
      <c r="C2118" t="s">
        <v>8220</v>
      </c>
      <c r="D2118" s="14" t="e" cm="1" vm="1">
        <f t="array" aca="1" ref="D2118" ca="1">IF(Kickstarter!G2118:G6231 = "failed",Kickstarter!N2118:N6231,"false")</f>
        <v>#VALUE!</v>
      </c>
    </row>
    <row r="2119" spans="1:4" x14ac:dyDescent="0.2">
      <c r="A2119" t="s">
        <v>8401</v>
      </c>
      <c r="B2119" s="14">
        <v>35</v>
      </c>
      <c r="C2119" t="s">
        <v>8220</v>
      </c>
      <c r="D2119" s="14" t="e" cm="1" vm="1">
        <f t="array" aca="1" ref="D2119" ca="1">IF(Kickstarter!G2119:G6232 = "failed",Kickstarter!N2119:N6232,"false")</f>
        <v>#VALUE!</v>
      </c>
    </row>
    <row r="2120" spans="1:4" x14ac:dyDescent="0.2">
      <c r="A2120" t="s">
        <v>8401</v>
      </c>
      <c r="B2120" s="14">
        <v>17</v>
      </c>
      <c r="C2120" t="s">
        <v>8220</v>
      </c>
      <c r="D2120" s="14" t="e" cm="1" vm="1">
        <f t="array" aca="1" ref="D2120" ca="1">IF(Kickstarter!G2120:G6233 = "failed",Kickstarter!N2120:N6233,"false")</f>
        <v>#VALUE!</v>
      </c>
    </row>
    <row r="2121" spans="1:4" x14ac:dyDescent="0.2">
      <c r="A2121" t="s">
        <v>8401</v>
      </c>
      <c r="B2121" s="14">
        <v>22</v>
      </c>
      <c r="C2121" t="s">
        <v>8220</v>
      </c>
      <c r="D2121" s="14" t="e" cm="1" vm="1">
        <f t="array" aca="1" ref="D2121" ca="1">IF(Kickstarter!G2121:G6234 = "failed",Kickstarter!N2121:N6234,"false")</f>
        <v>#VALUE!</v>
      </c>
    </row>
    <row r="2122" spans="1:4" x14ac:dyDescent="0.2">
      <c r="A2122" t="s">
        <v>8401</v>
      </c>
      <c r="B2122" s="14">
        <v>69</v>
      </c>
      <c r="C2122" t="s">
        <v>8220</v>
      </c>
      <c r="D2122" s="14" t="e" cm="1" vm="1">
        <f t="array" aca="1" ref="D2122" ca="1">IF(Kickstarter!G2122:G6235 = "failed",Kickstarter!N2122:N6235,"false")</f>
        <v>#VALUE!</v>
      </c>
    </row>
    <row r="2123" spans="1:4" hidden="1" x14ac:dyDescent="0.2">
      <c r="A2123" t="s">
        <v>8401</v>
      </c>
      <c r="B2123" s="14" t="str">
        <v>false</v>
      </c>
      <c r="C2123" t="s">
        <v>8220</v>
      </c>
    </row>
    <row r="2124" spans="1:4" hidden="1" x14ac:dyDescent="0.2">
      <c r="A2124" t="s">
        <v>8401</v>
      </c>
      <c r="B2124" s="14" t="str">
        <v>false</v>
      </c>
      <c r="C2124" t="s">
        <v>8220</v>
      </c>
    </row>
    <row r="2125" spans="1:4" hidden="1" x14ac:dyDescent="0.2">
      <c r="A2125" t="s">
        <v>8401</v>
      </c>
      <c r="B2125" s="14" t="str">
        <v>false</v>
      </c>
      <c r="C2125" t="s">
        <v>8220</v>
      </c>
    </row>
    <row r="2126" spans="1:4" hidden="1" x14ac:dyDescent="0.2">
      <c r="A2126" t="s">
        <v>8401</v>
      </c>
      <c r="B2126" s="14" t="str">
        <v>false</v>
      </c>
      <c r="C2126" t="s">
        <v>8220</v>
      </c>
    </row>
    <row r="2127" spans="1:4" hidden="1" x14ac:dyDescent="0.2">
      <c r="A2127" t="s">
        <v>8401</v>
      </c>
      <c r="B2127" s="14" t="str">
        <v>false</v>
      </c>
      <c r="C2127" t="s">
        <v>8220</v>
      </c>
    </row>
    <row r="2128" spans="1:4" hidden="1" x14ac:dyDescent="0.2">
      <c r="A2128" t="s">
        <v>8401</v>
      </c>
      <c r="B2128" s="14" t="str">
        <v>false</v>
      </c>
      <c r="C2128" t="s">
        <v>8220</v>
      </c>
    </row>
    <row r="2129" spans="1:3" hidden="1" x14ac:dyDescent="0.2">
      <c r="A2129" t="s">
        <v>8401</v>
      </c>
      <c r="B2129" s="14" t="str">
        <v>false</v>
      </c>
      <c r="C2129" t="s">
        <v>8220</v>
      </c>
    </row>
    <row r="2130" spans="1:3" hidden="1" x14ac:dyDescent="0.2">
      <c r="A2130" t="s">
        <v>8401</v>
      </c>
      <c r="B2130" s="14" t="str">
        <v>false</v>
      </c>
      <c r="C2130" t="s">
        <v>8220</v>
      </c>
    </row>
    <row r="2131" spans="1:3" hidden="1" x14ac:dyDescent="0.2">
      <c r="A2131" t="s">
        <v>8401</v>
      </c>
      <c r="B2131" s="14" t="str">
        <v>false</v>
      </c>
      <c r="C2131" t="s">
        <v>8220</v>
      </c>
    </row>
    <row r="2132" spans="1:3" hidden="1" x14ac:dyDescent="0.2">
      <c r="A2132" t="s">
        <v>8401</v>
      </c>
      <c r="B2132" s="14" t="str">
        <v>false</v>
      </c>
      <c r="C2132" t="s">
        <v>8220</v>
      </c>
    </row>
    <row r="2133" spans="1:3" hidden="1" x14ac:dyDescent="0.2">
      <c r="A2133" t="s">
        <v>8401</v>
      </c>
      <c r="B2133" s="14" t="str">
        <v>false</v>
      </c>
      <c r="C2133" t="s">
        <v>8220</v>
      </c>
    </row>
    <row r="2134" spans="1:3" hidden="1" x14ac:dyDescent="0.2">
      <c r="A2134" t="s">
        <v>8401</v>
      </c>
      <c r="B2134" s="14" t="str">
        <v>false</v>
      </c>
      <c r="C2134" t="s">
        <v>8220</v>
      </c>
    </row>
    <row r="2135" spans="1:3" hidden="1" x14ac:dyDescent="0.2">
      <c r="A2135" t="s">
        <v>8401</v>
      </c>
      <c r="B2135" s="14" t="str">
        <v>false</v>
      </c>
      <c r="C2135" t="s">
        <v>8220</v>
      </c>
    </row>
    <row r="2136" spans="1:3" hidden="1" x14ac:dyDescent="0.2">
      <c r="A2136" t="s">
        <v>8401</v>
      </c>
      <c r="B2136" s="14" t="str">
        <v>false</v>
      </c>
      <c r="C2136" t="s">
        <v>8220</v>
      </c>
    </row>
    <row r="2137" spans="1:3" hidden="1" x14ac:dyDescent="0.2">
      <c r="A2137" t="s">
        <v>8401</v>
      </c>
      <c r="B2137" s="14" t="str">
        <v>false</v>
      </c>
      <c r="C2137" t="s">
        <v>8220</v>
      </c>
    </row>
    <row r="2138" spans="1:3" hidden="1" x14ac:dyDescent="0.2">
      <c r="A2138" t="s">
        <v>8401</v>
      </c>
      <c r="B2138" s="14" t="str">
        <v>false</v>
      </c>
      <c r="C2138" t="s">
        <v>8220</v>
      </c>
    </row>
    <row r="2139" spans="1:3" hidden="1" x14ac:dyDescent="0.2">
      <c r="A2139" t="s">
        <v>8401</v>
      </c>
      <c r="B2139" s="14" t="str">
        <v>false</v>
      </c>
      <c r="C2139" t="s">
        <v>8220</v>
      </c>
    </row>
    <row r="2140" spans="1:3" hidden="1" x14ac:dyDescent="0.2">
      <c r="A2140" t="s">
        <v>8401</v>
      </c>
      <c r="B2140" s="14" t="str">
        <v>false</v>
      </c>
      <c r="C2140" t="s">
        <v>8220</v>
      </c>
    </row>
    <row r="2141" spans="1:3" hidden="1" x14ac:dyDescent="0.2">
      <c r="A2141" t="s">
        <v>8401</v>
      </c>
      <c r="B2141" s="14" t="str">
        <v>false</v>
      </c>
      <c r="C2141" t="s">
        <v>8220</v>
      </c>
    </row>
    <row r="2142" spans="1:3" hidden="1" x14ac:dyDescent="0.2">
      <c r="A2142" t="s">
        <v>8401</v>
      </c>
      <c r="B2142" s="14" t="str">
        <v>false</v>
      </c>
      <c r="C2142" t="s">
        <v>8220</v>
      </c>
    </row>
    <row r="2143" spans="1:3" hidden="1" x14ac:dyDescent="0.2">
      <c r="A2143" t="s">
        <v>8401</v>
      </c>
      <c r="B2143" s="14" t="str">
        <v>false</v>
      </c>
      <c r="C2143" t="s">
        <v>8220</v>
      </c>
    </row>
    <row r="2144" spans="1:3" hidden="1" x14ac:dyDescent="0.2">
      <c r="A2144" t="s">
        <v>8401</v>
      </c>
      <c r="B2144" s="14" t="str">
        <v>false</v>
      </c>
      <c r="C2144" t="s">
        <v>8220</v>
      </c>
    </row>
    <row r="2145" spans="1:3" hidden="1" x14ac:dyDescent="0.2">
      <c r="A2145" t="s">
        <v>8401</v>
      </c>
      <c r="B2145" s="14" t="str">
        <v>false</v>
      </c>
      <c r="C2145" t="s">
        <v>8220</v>
      </c>
    </row>
    <row r="2146" spans="1:3" hidden="1" x14ac:dyDescent="0.2">
      <c r="A2146" t="s">
        <v>8401</v>
      </c>
      <c r="B2146" s="14" t="str">
        <v>false</v>
      </c>
      <c r="C2146" t="s">
        <v>8220</v>
      </c>
    </row>
    <row r="2147" spans="1:3" hidden="1" x14ac:dyDescent="0.2">
      <c r="A2147" t="s">
        <v>8401</v>
      </c>
      <c r="B2147" s="14" t="str">
        <v>false</v>
      </c>
      <c r="C2147" t="s">
        <v>8220</v>
      </c>
    </row>
    <row r="2148" spans="1:3" hidden="1" x14ac:dyDescent="0.2">
      <c r="A2148" t="s">
        <v>8401</v>
      </c>
      <c r="B2148" s="14" t="str">
        <v>false</v>
      </c>
      <c r="C2148" t="s">
        <v>8220</v>
      </c>
    </row>
    <row r="2149" spans="1:3" hidden="1" x14ac:dyDescent="0.2">
      <c r="A2149" t="s">
        <v>8401</v>
      </c>
      <c r="B2149" s="14" t="str">
        <v>false</v>
      </c>
      <c r="C2149" t="s">
        <v>8220</v>
      </c>
    </row>
    <row r="2150" spans="1:3" hidden="1" x14ac:dyDescent="0.2">
      <c r="A2150" t="s">
        <v>8401</v>
      </c>
      <c r="B2150" s="14" t="str">
        <v>false</v>
      </c>
      <c r="C2150" t="s">
        <v>8220</v>
      </c>
    </row>
    <row r="2151" spans="1:3" hidden="1" x14ac:dyDescent="0.2">
      <c r="A2151" t="s">
        <v>8401</v>
      </c>
      <c r="B2151" s="14" t="str">
        <v>false</v>
      </c>
      <c r="C2151" t="s">
        <v>8220</v>
      </c>
    </row>
    <row r="2152" spans="1:3" hidden="1" x14ac:dyDescent="0.2">
      <c r="A2152" t="s">
        <v>8401</v>
      </c>
      <c r="B2152" s="14" t="str">
        <v>false</v>
      </c>
      <c r="C2152" t="s">
        <v>8220</v>
      </c>
    </row>
    <row r="2153" spans="1:3" hidden="1" x14ac:dyDescent="0.2">
      <c r="A2153" t="s">
        <v>8401</v>
      </c>
      <c r="B2153" s="14" t="str">
        <v>false</v>
      </c>
      <c r="C2153" t="s">
        <v>8220</v>
      </c>
    </row>
    <row r="2154" spans="1:3" hidden="1" x14ac:dyDescent="0.2">
      <c r="A2154" t="s">
        <v>8401</v>
      </c>
      <c r="B2154" s="14" t="str">
        <v>false</v>
      </c>
      <c r="C2154" t="s">
        <v>8220</v>
      </c>
    </row>
    <row r="2155" spans="1:3" hidden="1" x14ac:dyDescent="0.2">
      <c r="A2155" t="s">
        <v>8401</v>
      </c>
      <c r="B2155" s="14" t="str">
        <v>false</v>
      </c>
      <c r="C2155" t="s">
        <v>8220</v>
      </c>
    </row>
    <row r="2156" spans="1:3" hidden="1" x14ac:dyDescent="0.2">
      <c r="A2156" t="s">
        <v>8401</v>
      </c>
      <c r="B2156" s="14" t="str">
        <v>false</v>
      </c>
      <c r="C2156" t="s">
        <v>8220</v>
      </c>
    </row>
    <row r="2157" spans="1:3" hidden="1" x14ac:dyDescent="0.2">
      <c r="A2157" t="s">
        <v>8401</v>
      </c>
      <c r="B2157" s="14" t="str">
        <v>false</v>
      </c>
      <c r="C2157" t="s">
        <v>8220</v>
      </c>
    </row>
    <row r="2158" spans="1:3" hidden="1" x14ac:dyDescent="0.2">
      <c r="A2158" t="s">
        <v>8401</v>
      </c>
      <c r="B2158" s="14" t="str">
        <v>false</v>
      </c>
      <c r="C2158" t="s">
        <v>8220</v>
      </c>
    </row>
    <row r="2159" spans="1:3" hidden="1" x14ac:dyDescent="0.2">
      <c r="A2159" t="s">
        <v>8401</v>
      </c>
      <c r="B2159" s="14" t="str">
        <v>false</v>
      </c>
      <c r="C2159" t="s">
        <v>8220</v>
      </c>
    </row>
    <row r="2160" spans="1:3" hidden="1" x14ac:dyDescent="0.2">
      <c r="A2160" t="s">
        <v>8401</v>
      </c>
      <c r="B2160" s="14" t="str">
        <v>false</v>
      </c>
      <c r="C2160" t="s">
        <v>8220</v>
      </c>
    </row>
    <row r="2161" spans="1:4" hidden="1" x14ac:dyDescent="0.2">
      <c r="A2161" t="s">
        <v>8401</v>
      </c>
      <c r="B2161" s="14" t="str">
        <v>false</v>
      </c>
      <c r="C2161" t="s">
        <v>8220</v>
      </c>
    </row>
    <row r="2162" spans="1:4" hidden="1" x14ac:dyDescent="0.2">
      <c r="A2162" t="s">
        <v>8401</v>
      </c>
      <c r="B2162" s="14" t="str">
        <v>false</v>
      </c>
      <c r="C2162" t="s">
        <v>8220</v>
      </c>
    </row>
    <row r="2163" spans="1:4" x14ac:dyDescent="0.2">
      <c r="A2163" t="s">
        <v>8401</v>
      </c>
      <c r="B2163" s="14">
        <v>13</v>
      </c>
      <c r="C2163" t="s">
        <v>8220</v>
      </c>
      <c r="D2163" s="14" t="e" cm="1" vm="1">
        <f t="array" aca="1" ref="D2163" ca="1">IF(Kickstarter!G2163:G6276 = "failed",Kickstarter!N2163:N6276,"false")</f>
        <v>#VALUE!</v>
      </c>
    </row>
    <row r="2164" spans="1:4" x14ac:dyDescent="0.2">
      <c r="A2164" t="s">
        <v>8401</v>
      </c>
      <c r="B2164" s="14">
        <v>58</v>
      </c>
      <c r="C2164" t="s">
        <v>8220</v>
      </c>
      <c r="D2164" s="14" t="e" cm="1" vm="1">
        <f t="array" aca="1" ref="D2164" ca="1">IF(Kickstarter!G2164:G6277 = "failed",Kickstarter!N2164:N6277,"false")</f>
        <v>#VALUE!</v>
      </c>
    </row>
    <row r="2165" spans="1:4" x14ac:dyDescent="0.2">
      <c r="A2165" t="s">
        <v>8401</v>
      </c>
      <c r="B2165" s="14">
        <v>44</v>
      </c>
      <c r="C2165" t="s">
        <v>8220</v>
      </c>
      <c r="D2165" s="14" t="e" cm="1" vm="1">
        <f t="array" aca="1" ref="D2165" ca="1">IF(Kickstarter!G2165:G6278 = "failed",Kickstarter!N2165:N6278,"false")</f>
        <v>#VALUE!</v>
      </c>
    </row>
    <row r="2166" spans="1:4" x14ac:dyDescent="0.2">
      <c r="A2166" t="s">
        <v>8401</v>
      </c>
      <c r="B2166" s="14">
        <v>83</v>
      </c>
      <c r="C2166" t="s">
        <v>8220</v>
      </c>
      <c r="D2166" s="14" t="e" cm="1" vm="1">
        <f t="array" aca="1" ref="D2166" ca="1">IF(Kickstarter!G2166:G6279 = "failed",Kickstarter!N2166:N6279,"false")</f>
        <v>#VALUE!</v>
      </c>
    </row>
    <row r="2167" spans="1:4" x14ac:dyDescent="0.2">
      <c r="A2167" t="s">
        <v>8401</v>
      </c>
      <c r="B2167" s="14">
        <v>117</v>
      </c>
      <c r="C2167" t="s">
        <v>8220</v>
      </c>
      <c r="D2167" s="14" t="e" cm="1" vm="1">
        <f t="array" aca="1" ref="D2167" ca="1">IF(Kickstarter!G2167:G6280 = "failed",Kickstarter!N2167:N6280,"false")</f>
        <v>#VALUE!</v>
      </c>
    </row>
    <row r="2168" spans="1:4" x14ac:dyDescent="0.2">
      <c r="A2168" t="s">
        <v>8401</v>
      </c>
      <c r="B2168" s="14">
        <v>32</v>
      </c>
      <c r="C2168" t="s">
        <v>8220</v>
      </c>
      <c r="D2168" s="14" t="e" cm="1" vm="1">
        <f t="array" aca="1" ref="D2168" ca="1">IF(Kickstarter!G2168:G6281 = "failed",Kickstarter!N2168:N6281,"false")</f>
        <v>#VALUE!</v>
      </c>
    </row>
    <row r="2169" spans="1:4" x14ac:dyDescent="0.2">
      <c r="A2169" t="s">
        <v>8401</v>
      </c>
      <c r="B2169" s="14">
        <v>8</v>
      </c>
      <c r="C2169" t="s">
        <v>8220</v>
      </c>
      <c r="D2169" s="14" t="e" cm="1" vm="1">
        <f t="array" aca="1" ref="D2169" ca="1">IF(Kickstarter!G2169:G6282 = "failed",Kickstarter!N2169:N6282,"false")</f>
        <v>#VALUE!</v>
      </c>
    </row>
    <row r="2170" spans="1:4" x14ac:dyDescent="0.2">
      <c r="A2170" t="s">
        <v>8401</v>
      </c>
      <c r="B2170" s="14">
        <v>340</v>
      </c>
      <c r="C2170" t="s">
        <v>8220</v>
      </c>
      <c r="D2170" s="14" t="e" cm="1" vm="1">
        <f t="array" aca="1" ref="D2170" ca="1">IF(Kickstarter!G2170:G6283 = "failed",Kickstarter!N2170:N6283,"false")</f>
        <v>#VALUE!</v>
      </c>
    </row>
    <row r="2171" spans="1:4" x14ac:dyDescent="0.2">
      <c r="A2171" t="s">
        <v>8401</v>
      </c>
      <c r="B2171" s="14">
        <v>7</v>
      </c>
      <c r="C2171" t="s">
        <v>8220</v>
      </c>
      <c r="D2171" s="14" t="e" cm="1" vm="1">
        <f t="array" aca="1" ref="D2171" ca="1">IF(Kickstarter!G2171:G6284 = "failed",Kickstarter!N2171:N6284,"false")</f>
        <v>#VALUE!</v>
      </c>
    </row>
    <row r="2172" spans="1:4" x14ac:dyDescent="0.2">
      <c r="A2172" t="s">
        <v>8401</v>
      </c>
      <c r="B2172" s="14">
        <v>19</v>
      </c>
      <c r="C2172" t="s">
        <v>8220</v>
      </c>
      <c r="D2172" s="14" t="e" cm="1" vm="1">
        <f t="array" aca="1" ref="D2172" ca="1">IF(Kickstarter!G2172:G6285 = "failed",Kickstarter!N2172:N6285,"false")</f>
        <v>#VALUE!</v>
      </c>
    </row>
    <row r="2173" spans="1:4" x14ac:dyDescent="0.2">
      <c r="A2173" t="s">
        <v>8401</v>
      </c>
      <c r="B2173" s="14">
        <v>47</v>
      </c>
      <c r="C2173" t="s">
        <v>8220</v>
      </c>
      <c r="D2173" s="14" t="e" cm="1" vm="1">
        <f t="array" aca="1" ref="D2173" ca="1">IF(Kickstarter!G2173:G6286 = "failed",Kickstarter!N2173:N6286,"false")</f>
        <v>#VALUE!</v>
      </c>
    </row>
    <row r="2174" spans="1:4" x14ac:dyDescent="0.2">
      <c r="A2174" t="s">
        <v>8401</v>
      </c>
      <c r="B2174" s="14">
        <v>13</v>
      </c>
      <c r="C2174" t="s">
        <v>8220</v>
      </c>
      <c r="D2174" s="14" t="e" cm="1" vm="1">
        <f t="array" aca="1" ref="D2174" ca="1">IF(Kickstarter!G2174:G6287 = "failed",Kickstarter!N2174:N6287,"false")</f>
        <v>#VALUE!</v>
      </c>
    </row>
    <row r="2175" spans="1:4" x14ac:dyDescent="0.2">
      <c r="A2175" t="s">
        <v>8401</v>
      </c>
      <c r="B2175" s="14">
        <v>90</v>
      </c>
      <c r="C2175" t="s">
        <v>8220</v>
      </c>
      <c r="D2175" s="14" t="e" cm="1" vm="1">
        <f t="array" aca="1" ref="D2175" ca="1">IF(Kickstarter!G2175:G6288 = "failed",Kickstarter!N2175:N6288,"false")</f>
        <v>#VALUE!</v>
      </c>
    </row>
    <row r="2176" spans="1:4" x14ac:dyDescent="0.2">
      <c r="A2176" t="s">
        <v>8401</v>
      </c>
      <c r="B2176" s="14">
        <v>63</v>
      </c>
      <c r="C2176" t="s">
        <v>8220</v>
      </c>
      <c r="D2176" s="14" t="e" cm="1" vm="1">
        <f t="array" aca="1" ref="D2176" ca="1">IF(Kickstarter!G2176:G6289 = "failed",Kickstarter!N2176:N6289,"false")</f>
        <v>#VALUE!</v>
      </c>
    </row>
    <row r="2177" spans="1:4" x14ac:dyDescent="0.2">
      <c r="A2177" t="s">
        <v>8401</v>
      </c>
      <c r="B2177" s="14">
        <v>26</v>
      </c>
      <c r="C2177" t="s">
        <v>8220</v>
      </c>
      <c r="D2177" s="14" t="e" cm="1" vm="1">
        <f t="array" aca="1" ref="D2177" ca="1">IF(Kickstarter!G2177:G6290 = "failed",Kickstarter!N2177:N6290,"false")</f>
        <v>#VALUE!</v>
      </c>
    </row>
    <row r="2178" spans="1:4" x14ac:dyDescent="0.2">
      <c r="A2178" t="s">
        <v>8401</v>
      </c>
      <c r="B2178" s="14">
        <v>71</v>
      </c>
      <c r="C2178" t="s">
        <v>8220</v>
      </c>
      <c r="D2178" s="14" t="e" cm="1" vm="1">
        <f t="array" aca="1" ref="D2178" ca="1">IF(Kickstarter!G2178:G6291 = "failed",Kickstarter!N2178:N6291,"false")</f>
        <v>#VALUE!</v>
      </c>
    </row>
    <row r="2179" spans="1:4" x14ac:dyDescent="0.2">
      <c r="A2179" t="s">
        <v>8401</v>
      </c>
      <c r="B2179" s="14">
        <v>38</v>
      </c>
      <c r="C2179" t="s">
        <v>8220</v>
      </c>
      <c r="D2179" s="14" t="e" cm="1" vm="1">
        <f t="array" aca="1" ref="D2179" ca="1">IF(Kickstarter!G2179:G6292 = "failed",Kickstarter!N2179:N6292,"false")</f>
        <v>#VALUE!</v>
      </c>
    </row>
    <row r="2180" spans="1:4" x14ac:dyDescent="0.2">
      <c r="A2180" t="s">
        <v>8401</v>
      </c>
      <c r="B2180" s="14">
        <v>859</v>
      </c>
      <c r="C2180" t="s">
        <v>8220</v>
      </c>
      <c r="D2180" s="14" t="e" cm="1" vm="1">
        <f t="array" aca="1" ref="D2180" ca="1">IF(Kickstarter!G2180:G6293 = "failed",Kickstarter!N2180:N6293,"false")</f>
        <v>#VALUE!</v>
      </c>
    </row>
    <row r="2181" spans="1:4" x14ac:dyDescent="0.2">
      <c r="A2181" t="s">
        <v>8401</v>
      </c>
      <c r="B2181" s="14">
        <v>21</v>
      </c>
      <c r="C2181" t="s">
        <v>8220</v>
      </c>
      <c r="D2181" s="14" t="e" cm="1" vm="1">
        <f t="array" aca="1" ref="D2181" ca="1">IF(Kickstarter!G2181:G6294 = "failed",Kickstarter!N2181:N6294,"false")</f>
        <v>#VALUE!</v>
      </c>
    </row>
    <row r="2182" spans="1:4" x14ac:dyDescent="0.2">
      <c r="A2182" t="s">
        <v>8401</v>
      </c>
      <c r="B2182" s="14">
        <v>78</v>
      </c>
      <c r="C2182" t="s">
        <v>8220</v>
      </c>
      <c r="D2182" s="14" t="e" cm="1" vm="1">
        <f t="array" aca="1" ref="D2182" ca="1">IF(Kickstarter!G2182:G6295 = "failed",Kickstarter!N2182:N6295,"false")</f>
        <v>#VALUE!</v>
      </c>
    </row>
    <row r="2183" spans="1:4" x14ac:dyDescent="0.2">
      <c r="A2183" t="s">
        <v>8401</v>
      </c>
      <c r="B2183" s="14">
        <v>53</v>
      </c>
      <c r="C2183" t="s">
        <v>8220</v>
      </c>
      <c r="D2183" s="14" t="e" cm="1" vm="1">
        <f t="array" aca="1" ref="D2183" ca="1">IF(Kickstarter!G2183:G6296 = "failed",Kickstarter!N2183:N6296,"false")</f>
        <v>#VALUE!</v>
      </c>
    </row>
    <row r="2184" spans="1:4" x14ac:dyDescent="0.2">
      <c r="A2184" t="s">
        <v>8401</v>
      </c>
      <c r="B2184" s="14">
        <v>356</v>
      </c>
      <c r="C2184" t="s">
        <v>8220</v>
      </c>
      <c r="D2184" s="14" t="e" cm="1" vm="1">
        <f t="array" aca="1" ref="D2184" ca="1">IF(Kickstarter!G2184:G6297 = "failed",Kickstarter!N2184:N6297,"false")</f>
        <v>#VALUE!</v>
      </c>
    </row>
    <row r="2185" spans="1:4" x14ac:dyDescent="0.2">
      <c r="A2185" t="s">
        <v>8401</v>
      </c>
      <c r="B2185" s="14">
        <v>279</v>
      </c>
      <c r="C2185" t="s">
        <v>8220</v>
      </c>
      <c r="D2185" s="14" t="e" cm="1" vm="1">
        <f t="array" aca="1" ref="D2185" ca="1">IF(Kickstarter!G2185:G6298 = "failed",Kickstarter!N2185:N6298,"false")</f>
        <v>#VALUE!</v>
      </c>
    </row>
    <row r="2186" spans="1:4" x14ac:dyDescent="0.2">
      <c r="A2186" t="s">
        <v>8401</v>
      </c>
      <c r="B2186" s="14">
        <v>266</v>
      </c>
      <c r="C2186" t="s">
        <v>8220</v>
      </c>
      <c r="D2186" s="14" t="e" cm="1" vm="1">
        <f t="array" aca="1" ref="D2186" ca="1">IF(Kickstarter!G2186:G6299 = "failed",Kickstarter!N2186:N6299,"false")</f>
        <v>#VALUE!</v>
      </c>
    </row>
    <row r="2187" spans="1:4" x14ac:dyDescent="0.2">
      <c r="A2187" t="s">
        <v>8401</v>
      </c>
      <c r="B2187" s="14">
        <v>623</v>
      </c>
      <c r="C2187" t="s">
        <v>8220</v>
      </c>
      <c r="D2187" s="14" t="e" cm="1" vm="1">
        <f t="array" aca="1" ref="D2187" ca="1">IF(Kickstarter!G2187:G6300 = "failed",Kickstarter!N2187:N6300,"false")</f>
        <v>#VALUE!</v>
      </c>
    </row>
    <row r="2188" spans="1:4" x14ac:dyDescent="0.2">
      <c r="A2188" t="s">
        <v>8401</v>
      </c>
      <c r="B2188" s="14">
        <v>392</v>
      </c>
      <c r="C2188" t="s">
        <v>8220</v>
      </c>
      <c r="D2188" s="14" t="e" cm="1" vm="1">
        <f t="array" aca="1" ref="D2188" ca="1">IF(Kickstarter!G2188:G6301 = "failed",Kickstarter!N2188:N6301,"false")</f>
        <v>#VALUE!</v>
      </c>
    </row>
    <row r="2189" spans="1:4" x14ac:dyDescent="0.2">
      <c r="A2189" t="s">
        <v>8401</v>
      </c>
      <c r="B2189" s="14">
        <v>3562</v>
      </c>
      <c r="C2189" t="s">
        <v>8220</v>
      </c>
      <c r="D2189" s="14" t="e" cm="1" vm="1">
        <f t="array" aca="1" ref="D2189" ca="1">IF(Kickstarter!G2189:G6302 = "failed",Kickstarter!N2189:N6302,"false")</f>
        <v>#VALUE!</v>
      </c>
    </row>
    <row r="2190" spans="1:4" x14ac:dyDescent="0.2">
      <c r="A2190" t="s">
        <v>8401</v>
      </c>
      <c r="B2190" s="14">
        <v>514</v>
      </c>
      <c r="C2190" t="s">
        <v>8220</v>
      </c>
      <c r="D2190" s="14" t="e" cm="1" vm="1">
        <f t="array" aca="1" ref="D2190" ca="1">IF(Kickstarter!G2190:G6303 = "failed",Kickstarter!N2190:N6303,"false")</f>
        <v>#VALUE!</v>
      </c>
    </row>
    <row r="2191" spans="1:4" x14ac:dyDescent="0.2">
      <c r="A2191" t="s">
        <v>8401</v>
      </c>
      <c r="B2191" s="14">
        <v>88</v>
      </c>
      <c r="C2191" t="s">
        <v>8220</v>
      </c>
      <c r="D2191" s="14" t="e" cm="1" vm="1">
        <f t="array" aca="1" ref="D2191" ca="1">IF(Kickstarter!G2191:G6304 = "failed",Kickstarter!N2191:N6304,"false")</f>
        <v>#VALUE!</v>
      </c>
    </row>
    <row r="2192" spans="1:4" x14ac:dyDescent="0.2">
      <c r="A2192" t="s">
        <v>8401</v>
      </c>
      <c r="B2192" s="14">
        <v>537</v>
      </c>
      <c r="C2192" t="s">
        <v>8220</v>
      </c>
      <c r="D2192" s="14" t="e" cm="1" vm="1">
        <f t="array" aca="1" ref="D2192" ca="1">IF(Kickstarter!G2192:G6305 = "failed",Kickstarter!N2192:N6305,"false")</f>
        <v>#VALUE!</v>
      </c>
    </row>
    <row r="2193" spans="1:4" x14ac:dyDescent="0.2">
      <c r="A2193" t="s">
        <v>8401</v>
      </c>
      <c r="B2193" s="14">
        <v>25</v>
      </c>
      <c r="C2193" t="s">
        <v>8220</v>
      </c>
      <c r="D2193" s="14" t="e" cm="1" vm="1">
        <f t="array" aca="1" ref="D2193" ca="1">IF(Kickstarter!G2193:G6306 = "failed",Kickstarter!N2193:N6306,"false")</f>
        <v>#VALUE!</v>
      </c>
    </row>
    <row r="2194" spans="1:4" x14ac:dyDescent="0.2">
      <c r="A2194" t="s">
        <v>8401</v>
      </c>
      <c r="B2194" s="14">
        <v>3238</v>
      </c>
      <c r="C2194" t="s">
        <v>8220</v>
      </c>
      <c r="D2194" s="14" t="e" cm="1" vm="1">
        <f t="array" aca="1" ref="D2194" ca="1">IF(Kickstarter!G2194:G6307 = "failed",Kickstarter!N2194:N6307,"false")</f>
        <v>#VALUE!</v>
      </c>
    </row>
    <row r="2195" spans="1:4" x14ac:dyDescent="0.2">
      <c r="A2195" t="s">
        <v>8401</v>
      </c>
      <c r="B2195" s="14">
        <v>897</v>
      </c>
      <c r="C2195" t="s">
        <v>8220</v>
      </c>
      <c r="D2195" s="14" t="e" cm="1" vm="1">
        <f t="array" aca="1" ref="D2195" ca="1">IF(Kickstarter!G2195:G6308 = "failed",Kickstarter!N2195:N6308,"false")</f>
        <v>#VALUE!</v>
      </c>
    </row>
    <row r="2196" spans="1:4" x14ac:dyDescent="0.2">
      <c r="A2196" t="s">
        <v>8401</v>
      </c>
      <c r="B2196" s="14">
        <v>878</v>
      </c>
      <c r="C2196" t="s">
        <v>8220</v>
      </c>
      <c r="D2196" s="14" t="e" cm="1" vm="1">
        <f t="array" aca="1" ref="D2196" ca="1">IF(Kickstarter!G2196:G6309 = "failed",Kickstarter!N2196:N6309,"false")</f>
        <v>#VALUE!</v>
      </c>
    </row>
    <row r="2197" spans="1:4" x14ac:dyDescent="0.2">
      <c r="A2197" t="s">
        <v>8401</v>
      </c>
      <c r="B2197" s="14">
        <v>115</v>
      </c>
      <c r="C2197" t="s">
        <v>8220</v>
      </c>
      <c r="D2197" s="14" t="e" cm="1" vm="1">
        <f t="array" aca="1" ref="D2197" ca="1">IF(Kickstarter!G2197:G6310 = "failed",Kickstarter!N2197:N6310,"false")</f>
        <v>#VALUE!</v>
      </c>
    </row>
    <row r="2198" spans="1:4" x14ac:dyDescent="0.2">
      <c r="A2198" t="s">
        <v>8401</v>
      </c>
      <c r="B2198" s="14">
        <v>234</v>
      </c>
      <c r="C2198" t="s">
        <v>8220</v>
      </c>
      <c r="D2198" s="14" t="e" cm="1" vm="1">
        <f t="array" aca="1" ref="D2198" ca="1">IF(Kickstarter!G2198:G6311 = "failed",Kickstarter!N2198:N6311,"false")</f>
        <v>#VALUE!</v>
      </c>
    </row>
    <row r="2199" spans="1:4" x14ac:dyDescent="0.2">
      <c r="A2199" t="s">
        <v>8401</v>
      </c>
      <c r="B2199" s="14">
        <v>4330</v>
      </c>
      <c r="C2199" t="s">
        <v>8220</v>
      </c>
      <c r="D2199" s="14" t="e" cm="1" vm="1">
        <f t="array" aca="1" ref="D2199" ca="1">IF(Kickstarter!G2199:G6312 = "failed",Kickstarter!N2199:N6312,"false")</f>
        <v>#VALUE!</v>
      </c>
    </row>
    <row r="2200" spans="1:4" x14ac:dyDescent="0.2">
      <c r="A2200" t="s">
        <v>8401</v>
      </c>
      <c r="B2200" s="14">
        <v>651</v>
      </c>
      <c r="C2200" t="s">
        <v>8220</v>
      </c>
      <c r="D2200" s="14" t="e" cm="1" vm="1">
        <f t="array" aca="1" ref="D2200" ca="1">IF(Kickstarter!G2200:G6313 = "failed",Kickstarter!N2200:N6313,"false")</f>
        <v>#VALUE!</v>
      </c>
    </row>
    <row r="2201" spans="1:4" x14ac:dyDescent="0.2">
      <c r="A2201" t="s">
        <v>8401</v>
      </c>
      <c r="B2201" s="14">
        <v>251</v>
      </c>
      <c r="C2201" t="s">
        <v>8220</v>
      </c>
      <c r="D2201" s="14" t="e" cm="1" vm="1">
        <f t="array" aca="1" ref="D2201" ca="1">IF(Kickstarter!G2201:G6314 = "failed",Kickstarter!N2201:N6314,"false")</f>
        <v>#VALUE!</v>
      </c>
    </row>
    <row r="2202" spans="1:4" x14ac:dyDescent="0.2">
      <c r="A2202" t="s">
        <v>8401</v>
      </c>
      <c r="B2202" s="14">
        <v>263</v>
      </c>
      <c r="C2202" t="s">
        <v>8220</v>
      </c>
      <c r="D2202" s="14" t="e" cm="1" vm="1">
        <f t="array" aca="1" ref="D2202" ca="1">IF(Kickstarter!G2202:G6315 = "failed",Kickstarter!N2202:N6315,"false")</f>
        <v>#VALUE!</v>
      </c>
    </row>
    <row r="2203" spans="1:4" x14ac:dyDescent="0.2">
      <c r="A2203" t="s">
        <v>8401</v>
      </c>
      <c r="B2203" s="14">
        <v>28</v>
      </c>
      <c r="C2203" t="s">
        <v>8220</v>
      </c>
      <c r="D2203" s="14" t="e" cm="1" vm="1">
        <f t="array" aca="1" ref="D2203" ca="1">IF(Kickstarter!G2203:G6316 = "failed",Kickstarter!N2203:N6316,"false")</f>
        <v>#VALUE!</v>
      </c>
    </row>
    <row r="2204" spans="1:4" x14ac:dyDescent="0.2">
      <c r="A2204" t="s">
        <v>8401</v>
      </c>
      <c r="B2204" s="14">
        <v>721</v>
      </c>
      <c r="C2204" t="s">
        <v>8220</v>
      </c>
      <c r="D2204" s="14" t="e" cm="1" vm="1">
        <f t="array" aca="1" ref="D2204" ca="1">IF(Kickstarter!G2204:G6317 = "failed",Kickstarter!N2204:N6317,"false")</f>
        <v>#VALUE!</v>
      </c>
    </row>
    <row r="2205" spans="1:4" x14ac:dyDescent="0.2">
      <c r="A2205" t="s">
        <v>8401</v>
      </c>
      <c r="B2205" s="14">
        <v>50</v>
      </c>
      <c r="C2205" t="s">
        <v>8220</v>
      </c>
      <c r="D2205" s="14" t="e" cm="1" vm="1">
        <f t="array" aca="1" ref="D2205" ca="1">IF(Kickstarter!G2205:G6318 = "failed",Kickstarter!N2205:N6318,"false")</f>
        <v>#VALUE!</v>
      </c>
    </row>
    <row r="2206" spans="1:4" x14ac:dyDescent="0.2">
      <c r="A2206" t="s">
        <v>8401</v>
      </c>
      <c r="B2206" s="14">
        <v>73</v>
      </c>
      <c r="C2206" t="s">
        <v>8220</v>
      </c>
      <c r="D2206" s="14" t="e" cm="1" vm="1">
        <f t="array" aca="1" ref="D2206" ca="1">IF(Kickstarter!G2206:G6319 = "failed",Kickstarter!N2206:N6319,"false")</f>
        <v>#VALUE!</v>
      </c>
    </row>
    <row r="2207" spans="1:4" x14ac:dyDescent="0.2">
      <c r="A2207" t="s">
        <v>8401</v>
      </c>
      <c r="B2207" s="14">
        <v>27</v>
      </c>
      <c r="C2207" t="s">
        <v>8220</v>
      </c>
      <c r="D2207" s="14" t="e" cm="1" vm="1">
        <f t="array" aca="1" ref="D2207" ca="1">IF(Kickstarter!G2207:G6320 = "failed",Kickstarter!N2207:N6320,"false")</f>
        <v>#VALUE!</v>
      </c>
    </row>
    <row r="2208" spans="1:4" x14ac:dyDescent="0.2">
      <c r="A2208" t="s">
        <v>8401</v>
      </c>
      <c r="B2208" s="14">
        <v>34</v>
      </c>
      <c r="C2208" t="s">
        <v>8220</v>
      </c>
      <c r="D2208" s="14" t="e" cm="1" vm="1">
        <f t="array" aca="1" ref="D2208" ca="1">IF(Kickstarter!G2208:G6321 = "failed",Kickstarter!N2208:N6321,"false")</f>
        <v>#VALUE!</v>
      </c>
    </row>
    <row r="2209" spans="1:4" x14ac:dyDescent="0.2">
      <c r="A2209" t="s">
        <v>8401</v>
      </c>
      <c r="B2209" s="14">
        <v>7</v>
      </c>
      <c r="C2209" t="s">
        <v>8220</v>
      </c>
      <c r="D2209" s="14" t="e" cm="1" vm="1">
        <f t="array" aca="1" ref="D2209" ca="1">IF(Kickstarter!G2209:G6322 = "failed",Kickstarter!N2209:N6322,"false")</f>
        <v>#VALUE!</v>
      </c>
    </row>
    <row r="2210" spans="1:4" x14ac:dyDescent="0.2">
      <c r="A2210" t="s">
        <v>8401</v>
      </c>
      <c r="B2210" s="14">
        <v>24</v>
      </c>
      <c r="C2210" t="s">
        <v>8220</v>
      </c>
      <c r="D2210" s="14" t="e" cm="1" vm="1">
        <f t="array" aca="1" ref="D2210" ca="1">IF(Kickstarter!G2210:G6323 = "failed",Kickstarter!N2210:N6323,"false")</f>
        <v>#VALUE!</v>
      </c>
    </row>
    <row r="2211" spans="1:4" x14ac:dyDescent="0.2">
      <c r="A2211" t="s">
        <v>8401</v>
      </c>
      <c r="B2211" s="14">
        <v>15</v>
      </c>
      <c r="C2211" t="s">
        <v>8220</v>
      </c>
      <c r="D2211" s="14" t="e" cm="1" vm="1">
        <f t="array" aca="1" ref="D2211" ca="1">IF(Kickstarter!G2211:G6324 = "failed",Kickstarter!N2211:N6324,"false")</f>
        <v>#VALUE!</v>
      </c>
    </row>
    <row r="2212" spans="1:4" x14ac:dyDescent="0.2">
      <c r="A2212" t="s">
        <v>8401</v>
      </c>
      <c r="B2212" s="14">
        <v>72</v>
      </c>
      <c r="C2212" t="s">
        <v>8220</v>
      </c>
      <c r="D2212" s="14" t="e" cm="1" vm="1">
        <f t="array" aca="1" ref="D2212" ca="1">IF(Kickstarter!G2212:G6325 = "failed",Kickstarter!N2212:N6325,"false")</f>
        <v>#VALUE!</v>
      </c>
    </row>
    <row r="2213" spans="1:4" x14ac:dyDescent="0.2">
      <c r="A2213" t="s">
        <v>8401</v>
      </c>
      <c r="B2213" s="14">
        <v>120</v>
      </c>
      <c r="C2213" t="s">
        <v>8220</v>
      </c>
      <c r="D2213" s="14" t="e" cm="1" vm="1">
        <f t="array" aca="1" ref="D2213" ca="1">IF(Kickstarter!G2213:G6326 = "failed",Kickstarter!N2213:N6326,"false")</f>
        <v>#VALUE!</v>
      </c>
    </row>
    <row r="2214" spans="1:4" x14ac:dyDescent="0.2">
      <c r="A2214" t="s">
        <v>8401</v>
      </c>
      <c r="B2214" s="14">
        <v>123</v>
      </c>
      <c r="C2214" t="s">
        <v>8220</v>
      </c>
      <c r="D2214" s="14" t="e" cm="1" vm="1">
        <f t="array" aca="1" ref="D2214" ca="1">IF(Kickstarter!G2214:G6327 = "failed",Kickstarter!N2214:N6327,"false")</f>
        <v>#VALUE!</v>
      </c>
    </row>
    <row r="2215" spans="1:4" x14ac:dyDescent="0.2">
      <c r="A2215" t="s">
        <v>8401</v>
      </c>
      <c r="B2215" s="14">
        <v>1</v>
      </c>
      <c r="C2215" t="s">
        <v>8220</v>
      </c>
      <c r="D2215" s="14" t="e" cm="1" vm="1">
        <f t="array" aca="1" ref="D2215" ca="1">IF(Kickstarter!G2215:G6328 = "failed",Kickstarter!N2215:N6328,"false")</f>
        <v>#VALUE!</v>
      </c>
    </row>
    <row r="2216" spans="1:4" x14ac:dyDescent="0.2">
      <c r="A2216" t="s">
        <v>8401</v>
      </c>
      <c r="B2216" s="14">
        <v>24</v>
      </c>
      <c r="C2216" t="s">
        <v>8220</v>
      </c>
      <c r="D2216" s="14" t="e" cm="1" vm="1">
        <f t="array" aca="1" ref="D2216" ca="1">IF(Kickstarter!G2216:G6329 = "failed",Kickstarter!N2216:N6329,"false")</f>
        <v>#VALUE!</v>
      </c>
    </row>
    <row r="2217" spans="1:4" x14ac:dyDescent="0.2">
      <c r="A2217" t="s">
        <v>8401</v>
      </c>
      <c r="B2217" s="14">
        <v>33</v>
      </c>
      <c r="C2217" t="s">
        <v>8220</v>
      </c>
      <c r="D2217" s="14" t="e" cm="1" vm="1">
        <f t="array" aca="1" ref="D2217" ca="1">IF(Kickstarter!G2217:G6330 = "failed",Kickstarter!N2217:N6330,"false")</f>
        <v>#VALUE!</v>
      </c>
    </row>
    <row r="2218" spans="1:4" x14ac:dyDescent="0.2">
      <c r="A2218" t="s">
        <v>8401</v>
      </c>
      <c r="B2218" s="14">
        <v>14</v>
      </c>
      <c r="C2218" t="s">
        <v>8220</v>
      </c>
      <c r="D2218" s="14" t="e" cm="1" vm="1">
        <f t="array" aca="1" ref="D2218" ca="1">IF(Kickstarter!G2218:G6331 = "failed",Kickstarter!N2218:N6331,"false")</f>
        <v>#VALUE!</v>
      </c>
    </row>
    <row r="2219" spans="1:4" x14ac:dyDescent="0.2">
      <c r="A2219" t="s">
        <v>8401</v>
      </c>
      <c r="B2219" s="14">
        <v>9</v>
      </c>
      <c r="C2219" t="s">
        <v>8220</v>
      </c>
      <c r="D2219" s="14" t="e" cm="1" vm="1">
        <f t="array" aca="1" ref="D2219" ca="1">IF(Kickstarter!G2219:G6332 = "failed",Kickstarter!N2219:N6332,"false")</f>
        <v>#VALUE!</v>
      </c>
    </row>
    <row r="2220" spans="1:4" x14ac:dyDescent="0.2">
      <c r="A2220" t="s">
        <v>8401</v>
      </c>
      <c r="B2220" s="14">
        <v>76</v>
      </c>
      <c r="C2220" t="s">
        <v>8220</v>
      </c>
      <c r="D2220" s="14" t="e" cm="1" vm="1">
        <f t="array" aca="1" ref="D2220" ca="1">IF(Kickstarter!G2220:G6333 = "failed",Kickstarter!N2220:N6333,"false")</f>
        <v>#VALUE!</v>
      </c>
    </row>
    <row r="2221" spans="1:4" x14ac:dyDescent="0.2">
      <c r="A2221" t="s">
        <v>8401</v>
      </c>
      <c r="B2221" s="14">
        <v>19</v>
      </c>
      <c r="C2221" t="s">
        <v>8220</v>
      </c>
      <c r="D2221" s="14" t="e" cm="1" vm="1">
        <f t="array" aca="1" ref="D2221" ca="1">IF(Kickstarter!G2221:G6334 = "failed",Kickstarter!N2221:N6334,"false")</f>
        <v>#VALUE!</v>
      </c>
    </row>
    <row r="2222" spans="1:4" x14ac:dyDescent="0.2">
      <c r="A2222" t="s">
        <v>8401</v>
      </c>
      <c r="B2222" s="14">
        <v>69</v>
      </c>
      <c r="C2222" t="s">
        <v>8220</v>
      </c>
      <c r="D2222" s="14" t="e" cm="1" vm="1">
        <f t="array" aca="1" ref="D2222" ca="1">IF(Kickstarter!G2222:G6335 = "failed",Kickstarter!N2222:N6335,"false")</f>
        <v>#VALUE!</v>
      </c>
    </row>
    <row r="2223" spans="1:4" x14ac:dyDescent="0.2">
      <c r="A2223" t="s">
        <v>8401</v>
      </c>
      <c r="B2223" s="14">
        <v>218</v>
      </c>
      <c r="C2223" t="s">
        <v>8220</v>
      </c>
      <c r="D2223" s="14" t="e" cm="1" vm="1">
        <f t="array" aca="1" ref="D2223" ca="1">IF(Kickstarter!G2223:G6336 = "failed",Kickstarter!N2223:N6336,"false")</f>
        <v>#VALUE!</v>
      </c>
    </row>
    <row r="2224" spans="1:4" x14ac:dyDescent="0.2">
      <c r="A2224" t="s">
        <v>8401</v>
      </c>
      <c r="B2224" s="14">
        <v>30</v>
      </c>
      <c r="C2224" t="s">
        <v>8220</v>
      </c>
      <c r="D2224" s="14" t="e" cm="1" vm="1">
        <f t="array" aca="1" ref="D2224" ca="1">IF(Kickstarter!G2224:G6337 = "failed",Kickstarter!N2224:N6337,"false")</f>
        <v>#VALUE!</v>
      </c>
    </row>
    <row r="2225" spans="1:4" x14ac:dyDescent="0.2">
      <c r="A2225" t="s">
        <v>8401</v>
      </c>
      <c r="B2225" s="14">
        <v>100</v>
      </c>
      <c r="C2225" t="s">
        <v>8220</v>
      </c>
      <c r="D2225" s="14" t="e" cm="1" vm="1">
        <f t="array" aca="1" ref="D2225" ca="1">IF(Kickstarter!G2225:G6338 = "failed",Kickstarter!N2225:N6338,"false")</f>
        <v>#VALUE!</v>
      </c>
    </row>
    <row r="2226" spans="1:4" x14ac:dyDescent="0.2">
      <c r="A2226" t="s">
        <v>8401</v>
      </c>
      <c r="B2226" s="14">
        <v>296</v>
      </c>
      <c r="C2226" t="s">
        <v>8220</v>
      </c>
      <c r="D2226" s="14" t="e" cm="1" vm="1">
        <f t="array" aca="1" ref="D2226" ca="1">IF(Kickstarter!G2226:G6339 = "failed",Kickstarter!N2226:N6339,"false")</f>
        <v>#VALUE!</v>
      </c>
    </row>
    <row r="2227" spans="1:4" x14ac:dyDescent="0.2">
      <c r="A2227" t="s">
        <v>8401</v>
      </c>
      <c r="B2227" s="14">
        <v>1204</v>
      </c>
      <c r="C2227" t="s">
        <v>8220</v>
      </c>
      <c r="D2227" s="14" t="e" cm="1" vm="1">
        <f t="array" aca="1" ref="D2227" ca="1">IF(Kickstarter!G2227:G6340 = "failed",Kickstarter!N2227:N6340,"false")</f>
        <v>#VALUE!</v>
      </c>
    </row>
    <row r="2228" spans="1:4" x14ac:dyDescent="0.2">
      <c r="A2228" t="s">
        <v>8401</v>
      </c>
      <c r="B2228" s="14">
        <v>321</v>
      </c>
      <c r="C2228" t="s">
        <v>8220</v>
      </c>
      <c r="D2228" s="14" t="e" cm="1" vm="1">
        <f t="array" aca="1" ref="D2228" ca="1">IF(Kickstarter!G2228:G6341 = "failed",Kickstarter!N2228:N6341,"false")</f>
        <v>#VALUE!</v>
      </c>
    </row>
    <row r="2229" spans="1:4" x14ac:dyDescent="0.2">
      <c r="A2229" t="s">
        <v>8401</v>
      </c>
      <c r="B2229" s="14">
        <v>301</v>
      </c>
      <c r="C2229" t="s">
        <v>8220</v>
      </c>
      <c r="D2229" s="14" t="e" cm="1" vm="1">
        <f t="array" aca="1" ref="D2229" ca="1">IF(Kickstarter!G2229:G6342 = "failed",Kickstarter!N2229:N6342,"false")</f>
        <v>#VALUE!</v>
      </c>
    </row>
    <row r="2230" spans="1:4" x14ac:dyDescent="0.2">
      <c r="A2230" t="s">
        <v>8401</v>
      </c>
      <c r="B2230" s="14">
        <v>144</v>
      </c>
      <c r="C2230" t="s">
        <v>8220</v>
      </c>
      <c r="D2230" s="14" t="e" cm="1" vm="1">
        <f t="array" aca="1" ref="D2230" ca="1">IF(Kickstarter!G2230:G6343 = "failed",Kickstarter!N2230:N6343,"false")</f>
        <v>#VALUE!</v>
      </c>
    </row>
    <row r="2231" spans="1:4" x14ac:dyDescent="0.2">
      <c r="A2231" t="s">
        <v>8401</v>
      </c>
      <c r="B2231" s="14">
        <v>539</v>
      </c>
      <c r="C2231" t="s">
        <v>8220</v>
      </c>
      <c r="D2231" s="14" t="e" cm="1" vm="1">
        <f t="array" aca="1" ref="D2231" ca="1">IF(Kickstarter!G2231:G6344 = "failed",Kickstarter!N2231:N6344,"false")</f>
        <v>#VALUE!</v>
      </c>
    </row>
    <row r="2232" spans="1:4" x14ac:dyDescent="0.2">
      <c r="A2232" t="s">
        <v>8401</v>
      </c>
      <c r="B2232" s="14">
        <v>498</v>
      </c>
      <c r="C2232" t="s">
        <v>8220</v>
      </c>
      <c r="D2232" s="14" t="e" cm="1" vm="1">
        <f t="array" aca="1" ref="D2232" ca="1">IF(Kickstarter!G2232:G6345 = "failed",Kickstarter!N2232:N6345,"false")</f>
        <v>#VALUE!</v>
      </c>
    </row>
    <row r="2233" spans="1:4" x14ac:dyDescent="0.2">
      <c r="A2233" t="s">
        <v>8401</v>
      </c>
      <c r="B2233" s="14">
        <v>1113</v>
      </c>
      <c r="C2233" t="s">
        <v>8220</v>
      </c>
      <c r="D2233" s="14" t="e" cm="1" vm="1">
        <f t="array" aca="1" ref="D2233" ca="1">IF(Kickstarter!G2233:G6346 = "failed",Kickstarter!N2233:N6346,"false")</f>
        <v>#VALUE!</v>
      </c>
    </row>
    <row r="2234" spans="1:4" x14ac:dyDescent="0.2">
      <c r="A2234" t="s">
        <v>8401</v>
      </c>
      <c r="B2234" s="14">
        <v>988</v>
      </c>
      <c r="C2234" t="s">
        <v>8220</v>
      </c>
      <c r="D2234" s="14" t="e" cm="1" vm="1">
        <f t="array" aca="1" ref="D2234" ca="1">IF(Kickstarter!G2234:G6347 = "failed",Kickstarter!N2234:N6347,"false")</f>
        <v>#VALUE!</v>
      </c>
    </row>
    <row r="2235" spans="1:4" x14ac:dyDescent="0.2">
      <c r="A2235" t="s">
        <v>8401</v>
      </c>
      <c r="B2235" s="14">
        <v>391</v>
      </c>
      <c r="C2235" t="s">
        <v>8220</v>
      </c>
      <c r="D2235" s="14" t="e" cm="1" vm="1">
        <f t="array" aca="1" ref="D2235" ca="1">IF(Kickstarter!G2235:G6348 = "failed",Kickstarter!N2235:N6348,"false")</f>
        <v>#VALUE!</v>
      </c>
    </row>
    <row r="2236" spans="1:4" x14ac:dyDescent="0.2">
      <c r="A2236" t="s">
        <v>8401</v>
      </c>
      <c r="B2236" s="14">
        <v>28</v>
      </c>
      <c r="C2236" t="s">
        <v>8220</v>
      </c>
      <c r="D2236" s="14" t="e" cm="1" vm="1">
        <f t="array" aca="1" ref="D2236" ca="1">IF(Kickstarter!G2236:G6349 = "failed",Kickstarter!N2236:N6349,"false")</f>
        <v>#VALUE!</v>
      </c>
    </row>
    <row r="2237" spans="1:4" x14ac:dyDescent="0.2">
      <c r="A2237" t="s">
        <v>8401</v>
      </c>
      <c r="B2237" s="14">
        <v>147</v>
      </c>
      <c r="C2237" t="s">
        <v>8220</v>
      </c>
      <c r="D2237" s="14" t="e" cm="1" vm="1">
        <f t="array" aca="1" ref="D2237" ca="1">IF(Kickstarter!G2237:G6350 = "failed",Kickstarter!N2237:N6350,"false")</f>
        <v>#VALUE!</v>
      </c>
    </row>
    <row r="2238" spans="1:4" x14ac:dyDescent="0.2">
      <c r="A2238" t="s">
        <v>8401</v>
      </c>
      <c r="B2238" s="14">
        <v>680</v>
      </c>
      <c r="C2238" t="s">
        <v>8220</v>
      </c>
      <c r="D2238" s="14" t="e" cm="1" vm="1">
        <f t="array" aca="1" ref="D2238" ca="1">IF(Kickstarter!G2238:G6351 = "failed",Kickstarter!N2238:N6351,"false")</f>
        <v>#VALUE!</v>
      </c>
    </row>
    <row r="2239" spans="1:4" x14ac:dyDescent="0.2">
      <c r="A2239" t="s">
        <v>8401</v>
      </c>
      <c r="B2239" s="14">
        <v>983</v>
      </c>
      <c r="C2239" t="s">
        <v>8220</v>
      </c>
      <c r="D2239" s="14" t="e" cm="1" vm="1">
        <f t="array" aca="1" ref="D2239" ca="1">IF(Kickstarter!G2239:G6352 = "failed",Kickstarter!N2239:N6352,"false")</f>
        <v>#VALUE!</v>
      </c>
    </row>
    <row r="2240" spans="1:4" x14ac:dyDescent="0.2">
      <c r="A2240" t="s">
        <v>8401</v>
      </c>
      <c r="B2240" s="14">
        <v>79</v>
      </c>
      <c r="C2240" t="s">
        <v>8220</v>
      </c>
      <c r="D2240" s="14" t="e" cm="1" vm="1">
        <f t="array" aca="1" ref="D2240" ca="1">IF(Kickstarter!G2240:G6353 = "failed",Kickstarter!N2240:N6353,"false")</f>
        <v>#VALUE!</v>
      </c>
    </row>
    <row r="2241" spans="1:4" x14ac:dyDescent="0.2">
      <c r="A2241" t="s">
        <v>8401</v>
      </c>
      <c r="B2241" s="14">
        <v>426</v>
      </c>
      <c r="C2241" t="s">
        <v>8220</v>
      </c>
      <c r="D2241" s="14" t="e" cm="1" vm="1">
        <f t="array" aca="1" ref="D2241" ca="1">IF(Kickstarter!G2241:G6354 = "failed",Kickstarter!N2241:N6354,"false")</f>
        <v>#VALUE!</v>
      </c>
    </row>
    <row r="2242" spans="1:4" x14ac:dyDescent="0.2">
      <c r="A2242" t="s">
        <v>8401</v>
      </c>
      <c r="B2242" s="14">
        <v>96</v>
      </c>
      <c r="C2242" t="s">
        <v>8220</v>
      </c>
      <c r="D2242" s="14" t="e" cm="1" vm="1">
        <f t="array" aca="1" ref="D2242" ca="1">IF(Kickstarter!G2242:G6355 = "failed",Kickstarter!N2242:N6355,"false")</f>
        <v>#VALUE!</v>
      </c>
    </row>
    <row r="2243" spans="1:4" x14ac:dyDescent="0.2">
      <c r="A2243" t="s">
        <v>8401</v>
      </c>
      <c r="B2243" s="14">
        <v>163</v>
      </c>
      <c r="C2243" t="s">
        <v>8220</v>
      </c>
      <c r="D2243" s="14" t="e" cm="1" vm="1">
        <f t="array" aca="1" ref="D2243" ca="1">IF(Kickstarter!G2243:G6356 = "failed",Kickstarter!N2243:N6356,"false")</f>
        <v>#VALUE!</v>
      </c>
    </row>
    <row r="2244" spans="1:4" x14ac:dyDescent="0.2">
      <c r="A2244" t="s">
        <v>8401</v>
      </c>
      <c r="B2244" s="14">
        <v>2525</v>
      </c>
      <c r="C2244" t="s">
        <v>8220</v>
      </c>
      <c r="D2244" s="14" t="e" cm="1" vm="1">
        <f t="array" aca="1" ref="D2244" ca="1">IF(Kickstarter!G2244:G6357 = "failed",Kickstarter!N2244:N6357,"false")</f>
        <v>#VALUE!</v>
      </c>
    </row>
    <row r="2245" spans="1:4" x14ac:dyDescent="0.2">
      <c r="A2245" t="s">
        <v>8401</v>
      </c>
      <c r="B2245" s="14">
        <v>2035</v>
      </c>
      <c r="C2245" t="s">
        <v>8220</v>
      </c>
      <c r="D2245" s="14" t="e" cm="1" vm="1">
        <f t="array" aca="1" ref="D2245" ca="1">IF(Kickstarter!G2245:G6358 = "failed",Kickstarter!N2245:N6358,"false")</f>
        <v>#VALUE!</v>
      </c>
    </row>
    <row r="2246" spans="1:4" x14ac:dyDescent="0.2">
      <c r="A2246" t="s">
        <v>8401</v>
      </c>
      <c r="B2246" s="14">
        <v>290</v>
      </c>
      <c r="C2246" t="s">
        <v>8220</v>
      </c>
      <c r="D2246" s="14" t="e" cm="1" vm="1">
        <f t="array" aca="1" ref="D2246" ca="1">IF(Kickstarter!G2246:G6359 = "failed",Kickstarter!N2246:N6359,"false")</f>
        <v>#VALUE!</v>
      </c>
    </row>
    <row r="2247" spans="1:4" x14ac:dyDescent="0.2">
      <c r="A2247" t="s">
        <v>8401</v>
      </c>
      <c r="B2247" s="14">
        <v>1980</v>
      </c>
      <c r="C2247" t="s">
        <v>8220</v>
      </c>
      <c r="D2247" s="14" t="e" cm="1" vm="1">
        <f t="array" aca="1" ref="D2247" ca="1">IF(Kickstarter!G2247:G6360 = "failed",Kickstarter!N2247:N6360,"false")</f>
        <v>#VALUE!</v>
      </c>
    </row>
    <row r="2248" spans="1:4" x14ac:dyDescent="0.2">
      <c r="A2248" t="s">
        <v>8401</v>
      </c>
      <c r="B2248" s="14">
        <v>57</v>
      </c>
      <c r="C2248" t="s">
        <v>8220</v>
      </c>
      <c r="D2248" s="14" t="e" cm="1" vm="1">
        <f t="array" aca="1" ref="D2248" ca="1">IF(Kickstarter!G2248:G6361 = "failed",Kickstarter!N2248:N6361,"false")</f>
        <v>#VALUE!</v>
      </c>
    </row>
    <row r="2249" spans="1:4" x14ac:dyDescent="0.2">
      <c r="A2249" t="s">
        <v>8401</v>
      </c>
      <c r="B2249" s="14">
        <v>380</v>
      </c>
      <c r="C2249" t="s">
        <v>8220</v>
      </c>
      <c r="D2249" s="14" t="e" cm="1" vm="1">
        <f t="array" aca="1" ref="D2249" ca="1">IF(Kickstarter!G2249:G6362 = "failed",Kickstarter!N2249:N6362,"false")</f>
        <v>#VALUE!</v>
      </c>
    </row>
    <row r="2250" spans="1:4" x14ac:dyDescent="0.2">
      <c r="A2250" t="s">
        <v>8401</v>
      </c>
      <c r="B2250" s="14">
        <v>128</v>
      </c>
      <c r="C2250" t="s">
        <v>8220</v>
      </c>
      <c r="D2250" s="14" t="e" cm="1" vm="1">
        <f t="array" aca="1" ref="D2250" ca="1">IF(Kickstarter!G2250:G6363 = "failed",Kickstarter!N2250:N6363,"false")</f>
        <v>#VALUE!</v>
      </c>
    </row>
    <row r="2251" spans="1:4" x14ac:dyDescent="0.2">
      <c r="A2251" t="s">
        <v>8401</v>
      </c>
      <c r="B2251" s="14">
        <v>180</v>
      </c>
      <c r="C2251" t="s">
        <v>8220</v>
      </c>
      <c r="D2251" s="14" t="e" cm="1" vm="1">
        <f t="array" aca="1" ref="D2251" ca="1">IF(Kickstarter!G2251:G6364 = "failed",Kickstarter!N2251:N6364,"false")</f>
        <v>#VALUE!</v>
      </c>
    </row>
    <row r="2252" spans="1:4" x14ac:dyDescent="0.2">
      <c r="A2252" t="s">
        <v>8401</v>
      </c>
      <c r="B2252" s="14">
        <v>571</v>
      </c>
      <c r="C2252" t="s">
        <v>8220</v>
      </c>
      <c r="D2252" s="14" t="e" cm="1" vm="1">
        <f t="array" aca="1" ref="D2252" ca="1">IF(Kickstarter!G2252:G6365 = "failed",Kickstarter!N2252:N6365,"false")</f>
        <v>#VALUE!</v>
      </c>
    </row>
    <row r="2253" spans="1:4" x14ac:dyDescent="0.2">
      <c r="A2253" t="s">
        <v>8401</v>
      </c>
      <c r="B2253" s="14">
        <v>480</v>
      </c>
      <c r="C2253" t="s">
        <v>8220</v>
      </c>
      <c r="D2253" s="14" t="e" cm="1" vm="1">
        <f t="array" aca="1" ref="D2253" ca="1">IF(Kickstarter!G2253:G6366 = "failed",Kickstarter!N2253:N6366,"false")</f>
        <v>#VALUE!</v>
      </c>
    </row>
    <row r="2254" spans="1:4" x14ac:dyDescent="0.2">
      <c r="A2254" t="s">
        <v>8401</v>
      </c>
      <c r="B2254" s="14">
        <v>249</v>
      </c>
      <c r="C2254" t="s">
        <v>8220</v>
      </c>
      <c r="D2254" s="14" t="e" cm="1" vm="1">
        <f t="array" aca="1" ref="D2254" ca="1">IF(Kickstarter!G2254:G6367 = "failed",Kickstarter!N2254:N6367,"false")</f>
        <v>#VALUE!</v>
      </c>
    </row>
    <row r="2255" spans="1:4" x14ac:dyDescent="0.2">
      <c r="A2255" t="s">
        <v>8401</v>
      </c>
      <c r="B2255" s="14">
        <v>84</v>
      </c>
      <c r="C2255" t="s">
        <v>8220</v>
      </c>
      <c r="D2255" s="14" t="e" cm="1" vm="1">
        <f t="array" aca="1" ref="D2255" ca="1">IF(Kickstarter!G2255:G6368 = "failed",Kickstarter!N2255:N6368,"false")</f>
        <v>#VALUE!</v>
      </c>
    </row>
    <row r="2256" spans="1:4" x14ac:dyDescent="0.2">
      <c r="A2256" t="s">
        <v>8401</v>
      </c>
      <c r="B2256" s="14">
        <v>197</v>
      </c>
      <c r="C2256" t="s">
        <v>8220</v>
      </c>
      <c r="D2256" s="14" t="e" cm="1" vm="1">
        <f t="array" aca="1" ref="D2256" ca="1">IF(Kickstarter!G2256:G6369 = "failed",Kickstarter!N2256:N6369,"false")</f>
        <v>#VALUE!</v>
      </c>
    </row>
    <row r="2257" spans="1:4" x14ac:dyDescent="0.2">
      <c r="A2257" t="s">
        <v>8401</v>
      </c>
      <c r="B2257" s="14">
        <v>271</v>
      </c>
      <c r="C2257" t="s">
        <v>8220</v>
      </c>
      <c r="D2257" s="14" t="e" cm="1" vm="1">
        <f t="array" aca="1" ref="D2257" ca="1">IF(Kickstarter!G2257:G6370 = "failed",Kickstarter!N2257:N6370,"false")</f>
        <v>#VALUE!</v>
      </c>
    </row>
    <row r="2258" spans="1:4" x14ac:dyDescent="0.2">
      <c r="A2258" t="s">
        <v>8401</v>
      </c>
      <c r="B2258" s="14">
        <v>50</v>
      </c>
      <c r="C2258" t="s">
        <v>8220</v>
      </c>
      <c r="D2258" s="14" t="e" cm="1" vm="1">
        <f t="array" aca="1" ref="D2258" ca="1">IF(Kickstarter!G2258:G6371 = "failed",Kickstarter!N2258:N6371,"false")</f>
        <v>#VALUE!</v>
      </c>
    </row>
    <row r="2259" spans="1:4" x14ac:dyDescent="0.2">
      <c r="A2259" t="s">
        <v>8401</v>
      </c>
      <c r="B2259" s="14">
        <v>169</v>
      </c>
      <c r="C2259" t="s">
        <v>8220</v>
      </c>
      <c r="D2259" s="14" t="e" cm="1" vm="1">
        <f t="array" aca="1" ref="D2259" ca="1">IF(Kickstarter!G2259:G6372 = "failed",Kickstarter!N2259:N6372,"false")</f>
        <v>#VALUE!</v>
      </c>
    </row>
    <row r="2260" spans="1:4" x14ac:dyDescent="0.2">
      <c r="A2260" t="s">
        <v>8401</v>
      </c>
      <c r="B2260" s="14">
        <v>205</v>
      </c>
      <c r="C2260" t="s">
        <v>8220</v>
      </c>
      <c r="D2260" s="14" t="e" cm="1" vm="1">
        <f t="array" aca="1" ref="D2260" ca="1">IF(Kickstarter!G2260:G6373 = "failed",Kickstarter!N2260:N6373,"false")</f>
        <v>#VALUE!</v>
      </c>
    </row>
    <row r="2261" spans="1:4" x14ac:dyDescent="0.2">
      <c r="A2261" t="s">
        <v>8401</v>
      </c>
      <c r="B2261" s="14">
        <v>206</v>
      </c>
      <c r="C2261" t="s">
        <v>8220</v>
      </c>
      <c r="D2261" s="14" t="e" cm="1" vm="1">
        <f t="array" aca="1" ref="D2261" ca="1">IF(Kickstarter!G2261:G6374 = "failed",Kickstarter!N2261:N6374,"false")</f>
        <v>#VALUE!</v>
      </c>
    </row>
    <row r="2262" spans="1:4" x14ac:dyDescent="0.2">
      <c r="A2262" t="s">
        <v>8401</v>
      </c>
      <c r="B2262" s="14">
        <v>84</v>
      </c>
      <c r="C2262" t="s">
        <v>8220</v>
      </c>
      <c r="D2262" s="14" t="e" cm="1" vm="1">
        <f t="array" aca="1" ref="D2262" ca="1">IF(Kickstarter!G2262:G6375 = "failed",Kickstarter!N2262:N6375,"false")</f>
        <v>#VALUE!</v>
      </c>
    </row>
    <row r="2263" spans="1:4" x14ac:dyDescent="0.2">
      <c r="A2263" t="s">
        <v>8401</v>
      </c>
      <c r="B2263" s="14">
        <v>210</v>
      </c>
      <c r="C2263" t="s">
        <v>8220</v>
      </c>
      <c r="D2263" s="14" t="e" cm="1" vm="1">
        <f t="array" aca="1" ref="D2263" ca="1">IF(Kickstarter!G2263:G6376 = "failed",Kickstarter!N2263:N6376,"false")</f>
        <v>#VALUE!</v>
      </c>
    </row>
    <row r="2264" spans="1:4" x14ac:dyDescent="0.2">
      <c r="A2264" t="s">
        <v>8401</v>
      </c>
      <c r="B2264" s="14">
        <v>181</v>
      </c>
      <c r="C2264" t="s">
        <v>8220</v>
      </c>
      <c r="D2264" s="14" t="e" cm="1" vm="1">
        <f t="array" aca="1" ref="D2264" ca="1">IF(Kickstarter!G2264:G6377 = "failed",Kickstarter!N2264:N6377,"false")</f>
        <v>#VALUE!</v>
      </c>
    </row>
    <row r="2265" spans="1:4" x14ac:dyDescent="0.2">
      <c r="A2265" t="s">
        <v>8401</v>
      </c>
      <c r="B2265" s="14">
        <v>60</v>
      </c>
      <c r="C2265" t="s">
        <v>8220</v>
      </c>
      <c r="D2265" s="14" t="e" cm="1" vm="1">
        <f t="array" aca="1" ref="D2265" ca="1">IF(Kickstarter!G2265:G6378 = "failed",Kickstarter!N2265:N6378,"false")</f>
        <v>#VALUE!</v>
      </c>
    </row>
    <row r="2266" spans="1:4" x14ac:dyDescent="0.2">
      <c r="A2266" t="s">
        <v>8401</v>
      </c>
      <c r="B2266" s="14">
        <v>445</v>
      </c>
      <c r="C2266" t="s">
        <v>8220</v>
      </c>
      <c r="D2266" s="14" t="e" cm="1" vm="1">
        <f t="array" aca="1" ref="D2266" ca="1">IF(Kickstarter!G2266:G6379 = "failed",Kickstarter!N2266:N6379,"false")</f>
        <v>#VALUE!</v>
      </c>
    </row>
    <row r="2267" spans="1:4" x14ac:dyDescent="0.2">
      <c r="A2267" t="s">
        <v>8401</v>
      </c>
      <c r="B2267" s="14">
        <v>17</v>
      </c>
      <c r="C2267" t="s">
        <v>8220</v>
      </c>
      <c r="D2267" s="14" t="e" cm="1" vm="1">
        <f t="array" aca="1" ref="D2267" ca="1">IF(Kickstarter!G2267:G6380 = "failed",Kickstarter!N2267:N6380,"false")</f>
        <v>#VALUE!</v>
      </c>
    </row>
    <row r="2268" spans="1:4" x14ac:dyDescent="0.2">
      <c r="A2268" t="s">
        <v>8401</v>
      </c>
      <c r="B2268" s="14">
        <v>194</v>
      </c>
      <c r="C2268" t="s">
        <v>8220</v>
      </c>
      <c r="D2268" s="14" t="e" cm="1" vm="1">
        <f t="array" aca="1" ref="D2268" ca="1">IF(Kickstarter!G2268:G6381 = "failed",Kickstarter!N2268:N6381,"false")</f>
        <v>#VALUE!</v>
      </c>
    </row>
    <row r="2269" spans="1:4" x14ac:dyDescent="0.2">
      <c r="A2269" t="s">
        <v>8401</v>
      </c>
      <c r="B2269" s="14">
        <v>404</v>
      </c>
      <c r="C2269" t="s">
        <v>8220</v>
      </c>
      <c r="D2269" s="14" t="e" cm="1" vm="1">
        <f t="array" aca="1" ref="D2269" ca="1">IF(Kickstarter!G2269:G6382 = "failed",Kickstarter!N2269:N6382,"false")</f>
        <v>#VALUE!</v>
      </c>
    </row>
    <row r="2270" spans="1:4" x14ac:dyDescent="0.2">
      <c r="A2270" t="s">
        <v>8401</v>
      </c>
      <c r="B2270" s="14">
        <v>194</v>
      </c>
      <c r="C2270" t="s">
        <v>8220</v>
      </c>
      <c r="D2270" s="14" t="e" cm="1" vm="1">
        <f t="array" aca="1" ref="D2270" ca="1">IF(Kickstarter!G2270:G6383 = "failed",Kickstarter!N2270:N6383,"false")</f>
        <v>#VALUE!</v>
      </c>
    </row>
    <row r="2271" spans="1:4" x14ac:dyDescent="0.2">
      <c r="A2271" t="s">
        <v>8401</v>
      </c>
      <c r="B2271" s="14">
        <v>902</v>
      </c>
      <c r="C2271" t="s">
        <v>8220</v>
      </c>
      <c r="D2271" s="14" t="e" cm="1" vm="1">
        <f t="array" aca="1" ref="D2271" ca="1">IF(Kickstarter!G2271:G6384 = "failed",Kickstarter!N2271:N6384,"false")</f>
        <v>#VALUE!</v>
      </c>
    </row>
    <row r="2272" spans="1:4" x14ac:dyDescent="0.2">
      <c r="A2272" t="s">
        <v>8401</v>
      </c>
      <c r="B2272" s="14">
        <v>1670</v>
      </c>
      <c r="C2272" t="s">
        <v>8220</v>
      </c>
      <c r="D2272" s="14" t="e" cm="1" vm="1">
        <f t="array" aca="1" ref="D2272" ca="1">IF(Kickstarter!G2272:G6385 = "failed",Kickstarter!N2272:N6385,"false")</f>
        <v>#VALUE!</v>
      </c>
    </row>
    <row r="2273" spans="1:4" x14ac:dyDescent="0.2">
      <c r="A2273" t="s">
        <v>8401</v>
      </c>
      <c r="B2273" s="14">
        <v>1328</v>
      </c>
      <c r="C2273" t="s">
        <v>8220</v>
      </c>
      <c r="D2273" s="14" t="e" cm="1" vm="1">
        <f t="array" aca="1" ref="D2273" ca="1">IF(Kickstarter!G2273:G6386 = "failed",Kickstarter!N2273:N6386,"false")</f>
        <v>#VALUE!</v>
      </c>
    </row>
    <row r="2274" spans="1:4" x14ac:dyDescent="0.2">
      <c r="A2274" t="s">
        <v>8401</v>
      </c>
      <c r="B2274" s="14">
        <v>944</v>
      </c>
      <c r="C2274" t="s">
        <v>8220</v>
      </c>
      <c r="D2274" s="14" t="e" cm="1" vm="1">
        <f t="array" aca="1" ref="D2274" ca="1">IF(Kickstarter!G2274:G6387 = "failed",Kickstarter!N2274:N6387,"false")</f>
        <v>#VALUE!</v>
      </c>
    </row>
    <row r="2275" spans="1:4" x14ac:dyDescent="0.2">
      <c r="A2275" t="s">
        <v>8401</v>
      </c>
      <c r="B2275" s="14">
        <v>147</v>
      </c>
      <c r="C2275" t="s">
        <v>8220</v>
      </c>
      <c r="D2275" s="14" t="e" cm="1" vm="1">
        <f t="array" aca="1" ref="D2275" ca="1">IF(Kickstarter!G2275:G6388 = "failed",Kickstarter!N2275:N6388,"false")</f>
        <v>#VALUE!</v>
      </c>
    </row>
    <row r="2276" spans="1:4" x14ac:dyDescent="0.2">
      <c r="A2276" t="s">
        <v>8401</v>
      </c>
      <c r="B2276" s="14">
        <v>99</v>
      </c>
      <c r="C2276" t="s">
        <v>8220</v>
      </c>
      <c r="D2276" s="14" t="e" cm="1" vm="1">
        <f t="array" aca="1" ref="D2276" ca="1">IF(Kickstarter!G2276:G6389 = "failed",Kickstarter!N2276:N6389,"false")</f>
        <v>#VALUE!</v>
      </c>
    </row>
    <row r="2277" spans="1:4" x14ac:dyDescent="0.2">
      <c r="A2277" t="s">
        <v>8401</v>
      </c>
      <c r="B2277" s="14">
        <v>79</v>
      </c>
      <c r="C2277" t="s">
        <v>8220</v>
      </c>
      <c r="D2277" s="14" t="e" cm="1" vm="1">
        <f t="array" aca="1" ref="D2277" ca="1">IF(Kickstarter!G2277:G6390 = "failed",Kickstarter!N2277:N6390,"false")</f>
        <v>#VALUE!</v>
      </c>
    </row>
    <row r="2278" spans="1:4" x14ac:dyDescent="0.2">
      <c r="A2278" t="s">
        <v>8401</v>
      </c>
      <c r="B2278" s="14">
        <v>75</v>
      </c>
      <c r="C2278" t="s">
        <v>8220</v>
      </c>
      <c r="D2278" s="14" t="e" cm="1" vm="1">
        <f t="array" aca="1" ref="D2278" ca="1">IF(Kickstarter!G2278:G6391 = "failed",Kickstarter!N2278:N6391,"false")</f>
        <v>#VALUE!</v>
      </c>
    </row>
    <row r="2279" spans="1:4" x14ac:dyDescent="0.2">
      <c r="A2279" t="s">
        <v>8401</v>
      </c>
      <c r="B2279" s="14">
        <v>207</v>
      </c>
      <c r="C2279" t="s">
        <v>8220</v>
      </c>
      <c r="D2279" s="14" t="e" cm="1" vm="1">
        <f t="array" aca="1" ref="D2279" ca="1">IF(Kickstarter!G2279:G6392 = "failed",Kickstarter!N2279:N6392,"false")</f>
        <v>#VALUE!</v>
      </c>
    </row>
    <row r="2280" spans="1:4" x14ac:dyDescent="0.2">
      <c r="A2280" t="s">
        <v>8401</v>
      </c>
      <c r="B2280" s="14">
        <v>102</v>
      </c>
      <c r="C2280" t="s">
        <v>8220</v>
      </c>
      <c r="D2280" s="14" t="e" cm="1" vm="1">
        <f t="array" aca="1" ref="D2280" ca="1">IF(Kickstarter!G2280:G6393 = "failed",Kickstarter!N2280:N6393,"false")</f>
        <v>#VALUE!</v>
      </c>
    </row>
    <row r="2281" spans="1:4" x14ac:dyDescent="0.2">
      <c r="A2281" t="s">
        <v>8401</v>
      </c>
      <c r="B2281" s="14">
        <v>32</v>
      </c>
      <c r="C2281" t="s">
        <v>8220</v>
      </c>
      <c r="D2281" s="14" t="e" cm="1" vm="1">
        <f t="array" aca="1" ref="D2281" ca="1">IF(Kickstarter!G2281:G6394 = "failed",Kickstarter!N2281:N6394,"false")</f>
        <v>#VALUE!</v>
      </c>
    </row>
    <row r="2282" spans="1:4" x14ac:dyDescent="0.2">
      <c r="A2282" t="s">
        <v>8401</v>
      </c>
      <c r="B2282" s="14">
        <v>480</v>
      </c>
      <c r="C2282" t="s">
        <v>8220</v>
      </c>
      <c r="D2282" s="14" t="e" cm="1" vm="1">
        <f t="array" aca="1" ref="D2282" ca="1">IF(Kickstarter!G2282:G6395 = "failed",Kickstarter!N2282:N6395,"false")</f>
        <v>#VALUE!</v>
      </c>
    </row>
    <row r="2283" spans="1:4" x14ac:dyDescent="0.2">
      <c r="A2283" t="s">
        <v>8401</v>
      </c>
      <c r="B2283" s="14">
        <v>11</v>
      </c>
      <c r="C2283" t="s">
        <v>8220</v>
      </c>
      <c r="D2283" s="14" t="e" cm="1" vm="1">
        <f t="array" aca="1" ref="D2283" ca="1">IF(Kickstarter!G2283:G6396 = "failed",Kickstarter!N2283:N6396,"false")</f>
        <v>#VALUE!</v>
      </c>
    </row>
    <row r="2284" spans="1:4" x14ac:dyDescent="0.2">
      <c r="A2284" t="s">
        <v>8401</v>
      </c>
      <c r="B2284" s="14">
        <v>12</v>
      </c>
      <c r="C2284" t="s">
        <v>8220</v>
      </c>
      <c r="D2284" s="14" t="e" cm="1" vm="1">
        <f t="array" aca="1" ref="D2284" ca="1">IF(Kickstarter!G2284:G6397 = "failed",Kickstarter!N2284:N6397,"false")</f>
        <v>#VALUE!</v>
      </c>
    </row>
    <row r="2285" spans="1:4" x14ac:dyDescent="0.2">
      <c r="A2285" t="s">
        <v>8401</v>
      </c>
      <c r="B2285" s="14">
        <v>48</v>
      </c>
      <c r="C2285" t="s">
        <v>8220</v>
      </c>
      <c r="D2285" s="14" t="e" cm="1" vm="1">
        <f t="array" aca="1" ref="D2285" ca="1">IF(Kickstarter!G2285:G6398 = "failed",Kickstarter!N2285:N6398,"false")</f>
        <v>#VALUE!</v>
      </c>
    </row>
    <row r="2286" spans="1:4" x14ac:dyDescent="0.2">
      <c r="A2286" t="s">
        <v>8401</v>
      </c>
      <c r="B2286" s="14">
        <v>59</v>
      </c>
      <c r="C2286" t="s">
        <v>8220</v>
      </c>
      <c r="D2286" s="14" t="e" cm="1" vm="1">
        <f t="array" aca="1" ref="D2286" ca="1">IF(Kickstarter!G2286:G6399 = "failed",Kickstarter!N2286:N6399,"false")</f>
        <v>#VALUE!</v>
      </c>
    </row>
    <row r="2287" spans="1:4" x14ac:dyDescent="0.2">
      <c r="A2287" t="s">
        <v>8401</v>
      </c>
      <c r="B2287" s="14">
        <v>79</v>
      </c>
      <c r="C2287" t="s">
        <v>8220</v>
      </c>
      <c r="D2287" s="14" t="e" cm="1" vm="1">
        <f t="array" aca="1" ref="D2287" ca="1">IF(Kickstarter!G2287:G6400 = "failed",Kickstarter!N2287:N6400,"false")</f>
        <v>#VALUE!</v>
      </c>
    </row>
    <row r="2288" spans="1:4" x14ac:dyDescent="0.2">
      <c r="A2288" t="s">
        <v>8401</v>
      </c>
      <c r="B2288" s="14">
        <v>14</v>
      </c>
      <c r="C2288" t="s">
        <v>8220</v>
      </c>
      <c r="D2288" s="14" t="e" cm="1" vm="1">
        <f t="array" aca="1" ref="D2288" ca="1">IF(Kickstarter!G2288:G6401 = "failed",Kickstarter!N2288:N6401,"false")</f>
        <v>#VALUE!</v>
      </c>
    </row>
    <row r="2289" spans="1:4" x14ac:dyDescent="0.2">
      <c r="A2289" t="s">
        <v>8401</v>
      </c>
      <c r="B2289" s="14">
        <v>106</v>
      </c>
      <c r="C2289" t="s">
        <v>8220</v>
      </c>
      <c r="D2289" s="14" t="e" cm="1" vm="1">
        <f t="array" aca="1" ref="D2289" ca="1">IF(Kickstarter!G2289:G6402 = "failed",Kickstarter!N2289:N6402,"false")</f>
        <v>#VALUE!</v>
      </c>
    </row>
    <row r="2290" spans="1:4" x14ac:dyDescent="0.2">
      <c r="A2290" t="s">
        <v>8401</v>
      </c>
      <c r="B2290" s="14">
        <v>25</v>
      </c>
      <c r="C2290" t="s">
        <v>8220</v>
      </c>
      <c r="D2290" s="14" t="e" cm="1" vm="1">
        <f t="array" aca="1" ref="D2290" ca="1">IF(Kickstarter!G2290:G6403 = "failed",Kickstarter!N2290:N6403,"false")</f>
        <v>#VALUE!</v>
      </c>
    </row>
    <row r="2291" spans="1:4" x14ac:dyDescent="0.2">
      <c r="A2291" t="s">
        <v>8401</v>
      </c>
      <c r="B2291" s="14">
        <v>25</v>
      </c>
      <c r="C2291" t="s">
        <v>8220</v>
      </c>
      <c r="D2291" s="14" t="e" cm="1" vm="1">
        <f t="array" aca="1" ref="D2291" ca="1">IF(Kickstarter!G2291:G6404 = "failed",Kickstarter!N2291:N6404,"false")</f>
        <v>#VALUE!</v>
      </c>
    </row>
    <row r="2292" spans="1:4" x14ac:dyDescent="0.2">
      <c r="A2292" t="s">
        <v>8401</v>
      </c>
      <c r="B2292" s="14">
        <v>29</v>
      </c>
      <c r="C2292" t="s">
        <v>8220</v>
      </c>
      <c r="D2292" s="14" t="e" cm="1" vm="1">
        <f t="array" aca="1" ref="D2292" ca="1">IF(Kickstarter!G2292:G6405 = "failed",Kickstarter!N2292:N6405,"false")</f>
        <v>#VALUE!</v>
      </c>
    </row>
    <row r="2293" spans="1:4" x14ac:dyDescent="0.2">
      <c r="A2293" t="s">
        <v>8401</v>
      </c>
      <c r="B2293" s="14">
        <v>43</v>
      </c>
      <c r="C2293" t="s">
        <v>8220</v>
      </c>
      <c r="D2293" s="14" t="e" cm="1" vm="1">
        <f t="array" aca="1" ref="D2293" ca="1">IF(Kickstarter!G2293:G6406 = "failed",Kickstarter!N2293:N6406,"false")</f>
        <v>#VALUE!</v>
      </c>
    </row>
    <row r="2294" spans="1:4" x14ac:dyDescent="0.2">
      <c r="A2294" t="s">
        <v>8401</v>
      </c>
      <c r="B2294" s="14">
        <v>46</v>
      </c>
      <c r="C2294" t="s">
        <v>8220</v>
      </c>
      <c r="D2294" s="14" t="e" cm="1" vm="1">
        <f t="array" aca="1" ref="D2294" ca="1">IF(Kickstarter!G2294:G6407 = "failed",Kickstarter!N2294:N6407,"false")</f>
        <v>#VALUE!</v>
      </c>
    </row>
    <row r="2295" spans="1:4" x14ac:dyDescent="0.2">
      <c r="A2295" t="s">
        <v>8401</v>
      </c>
      <c r="B2295" s="14">
        <v>27</v>
      </c>
      <c r="C2295" t="s">
        <v>8220</v>
      </c>
      <c r="D2295" s="14" t="e" cm="1" vm="1">
        <f t="array" aca="1" ref="D2295" ca="1">IF(Kickstarter!G2295:G6408 = "failed",Kickstarter!N2295:N6408,"false")</f>
        <v>#VALUE!</v>
      </c>
    </row>
    <row r="2296" spans="1:4" x14ac:dyDescent="0.2">
      <c r="A2296" t="s">
        <v>8401</v>
      </c>
      <c r="B2296" s="14">
        <v>112</v>
      </c>
      <c r="C2296" t="s">
        <v>8220</v>
      </c>
      <c r="D2296" s="14" t="e" cm="1" vm="1">
        <f t="array" aca="1" ref="D2296" ca="1">IF(Kickstarter!G2296:G6409 = "failed",Kickstarter!N2296:N6409,"false")</f>
        <v>#VALUE!</v>
      </c>
    </row>
    <row r="2297" spans="1:4" x14ac:dyDescent="0.2">
      <c r="A2297" t="s">
        <v>8401</v>
      </c>
      <c r="B2297" s="14">
        <v>34</v>
      </c>
      <c r="C2297" t="s">
        <v>8220</v>
      </c>
      <c r="D2297" s="14" t="e" cm="1" vm="1">
        <f t="array" aca="1" ref="D2297" ca="1">IF(Kickstarter!G2297:G6410 = "failed",Kickstarter!N2297:N6410,"false")</f>
        <v>#VALUE!</v>
      </c>
    </row>
    <row r="2298" spans="1:4" x14ac:dyDescent="0.2">
      <c r="A2298" t="s">
        <v>8401</v>
      </c>
      <c r="B2298" s="14">
        <v>145</v>
      </c>
      <c r="C2298" t="s">
        <v>8220</v>
      </c>
      <c r="D2298" s="14" t="e" cm="1" vm="1">
        <f t="array" aca="1" ref="D2298" ca="1">IF(Kickstarter!G2298:G6411 = "failed",Kickstarter!N2298:N6411,"false")</f>
        <v>#VALUE!</v>
      </c>
    </row>
    <row r="2299" spans="1:4" x14ac:dyDescent="0.2">
      <c r="A2299" t="s">
        <v>8401</v>
      </c>
      <c r="B2299" s="14">
        <v>19</v>
      </c>
      <c r="C2299" t="s">
        <v>8220</v>
      </c>
      <c r="D2299" s="14" t="e" cm="1" vm="1">
        <f t="array" aca="1" ref="D2299" ca="1">IF(Kickstarter!G2299:G6412 = "failed",Kickstarter!N2299:N6412,"false")</f>
        <v>#VALUE!</v>
      </c>
    </row>
    <row r="2300" spans="1:4" x14ac:dyDescent="0.2">
      <c r="A2300" t="s">
        <v>8401</v>
      </c>
      <c r="B2300" s="14">
        <v>288</v>
      </c>
      <c r="C2300" t="s">
        <v>8220</v>
      </c>
      <c r="D2300" s="14" t="e" cm="1" vm="1">
        <f t="array" aca="1" ref="D2300" ca="1">IF(Kickstarter!G2300:G6413 = "failed",Kickstarter!N2300:N6413,"false")</f>
        <v>#VALUE!</v>
      </c>
    </row>
    <row r="2301" spans="1:4" x14ac:dyDescent="0.2">
      <c r="A2301" t="s">
        <v>8401</v>
      </c>
      <c r="B2301" s="14">
        <v>14</v>
      </c>
      <c r="C2301" t="s">
        <v>8220</v>
      </c>
      <c r="D2301" s="14" t="e" cm="1" vm="1">
        <f t="array" aca="1" ref="D2301" ca="1">IF(Kickstarter!G2301:G6414 = "failed",Kickstarter!N2301:N6414,"false")</f>
        <v>#VALUE!</v>
      </c>
    </row>
    <row r="2302" spans="1:4" x14ac:dyDescent="0.2">
      <c r="A2302" t="s">
        <v>8401</v>
      </c>
      <c r="B2302" s="14">
        <v>7</v>
      </c>
      <c r="C2302" t="s">
        <v>8220</v>
      </c>
      <c r="D2302" s="14" t="e" cm="1" vm="1">
        <f t="array" aca="1" ref="D2302" ca="1">IF(Kickstarter!G2302:G6415 = "failed",Kickstarter!N2302:N6415,"false")</f>
        <v>#VALUE!</v>
      </c>
    </row>
    <row r="2303" spans="1:4" x14ac:dyDescent="0.2">
      <c r="A2303" t="s">
        <v>8401</v>
      </c>
      <c r="B2303" s="14">
        <v>211</v>
      </c>
      <c r="C2303" t="s">
        <v>8220</v>
      </c>
      <c r="D2303" s="14" t="e" cm="1" vm="1">
        <f t="array" aca="1" ref="D2303" ca="1">IF(Kickstarter!G2303:G6416 = "failed",Kickstarter!N2303:N6416,"false")</f>
        <v>#VALUE!</v>
      </c>
    </row>
    <row r="2304" spans="1:4" x14ac:dyDescent="0.2">
      <c r="A2304" t="s">
        <v>8401</v>
      </c>
      <c r="B2304" s="14">
        <v>85</v>
      </c>
      <c r="C2304" t="s">
        <v>8220</v>
      </c>
      <c r="D2304" s="14" t="e" cm="1" vm="1">
        <f t="array" aca="1" ref="D2304" ca="1">IF(Kickstarter!G2304:G6417 = "failed",Kickstarter!N2304:N6417,"false")</f>
        <v>#VALUE!</v>
      </c>
    </row>
    <row r="2305" spans="1:4" x14ac:dyDescent="0.2">
      <c r="A2305" t="s">
        <v>8401</v>
      </c>
      <c r="B2305" s="14">
        <v>103</v>
      </c>
      <c r="C2305" t="s">
        <v>8220</v>
      </c>
      <c r="D2305" s="14" t="e" cm="1" vm="1">
        <f t="array" aca="1" ref="D2305" ca="1">IF(Kickstarter!G2305:G6418 = "failed",Kickstarter!N2305:N6418,"false")</f>
        <v>#VALUE!</v>
      </c>
    </row>
    <row r="2306" spans="1:4" x14ac:dyDescent="0.2">
      <c r="A2306" t="s">
        <v>8401</v>
      </c>
      <c r="B2306" s="14">
        <v>113</v>
      </c>
      <c r="C2306" t="s">
        <v>8220</v>
      </c>
      <c r="D2306" s="14" t="e" cm="1" vm="1">
        <f t="array" aca="1" ref="D2306" ca="1">IF(Kickstarter!G2306:G6419 = "failed",Kickstarter!N2306:N6419,"false")</f>
        <v>#VALUE!</v>
      </c>
    </row>
    <row r="2307" spans="1:4" x14ac:dyDescent="0.2">
      <c r="A2307" t="s">
        <v>8401</v>
      </c>
      <c r="B2307" s="14">
        <v>167</v>
      </c>
      <c r="C2307" t="s">
        <v>8220</v>
      </c>
      <c r="D2307" s="14" t="e" cm="1" vm="1">
        <f t="array" aca="1" ref="D2307" ca="1">IF(Kickstarter!G2307:G6420 = "failed",Kickstarter!N2307:N6420,"false")</f>
        <v>#VALUE!</v>
      </c>
    </row>
    <row r="2308" spans="1:4" x14ac:dyDescent="0.2">
      <c r="A2308" t="s">
        <v>8401</v>
      </c>
      <c r="B2308" s="14">
        <v>73</v>
      </c>
      <c r="C2308" t="s">
        <v>8220</v>
      </c>
      <c r="D2308" s="14" t="e" cm="1" vm="1">
        <f t="array" aca="1" ref="D2308" ca="1">IF(Kickstarter!G2308:G6421 = "failed",Kickstarter!N2308:N6421,"false")</f>
        <v>#VALUE!</v>
      </c>
    </row>
    <row r="2309" spans="1:4" x14ac:dyDescent="0.2">
      <c r="A2309" t="s">
        <v>8401</v>
      </c>
      <c r="B2309" s="14">
        <v>75</v>
      </c>
      <c r="C2309" t="s">
        <v>8220</v>
      </c>
      <c r="D2309" s="14" t="e" cm="1" vm="1">
        <f t="array" aca="1" ref="D2309" ca="1">IF(Kickstarter!G2309:G6422 = "failed",Kickstarter!N2309:N6422,"false")</f>
        <v>#VALUE!</v>
      </c>
    </row>
    <row r="2310" spans="1:4" x14ac:dyDescent="0.2">
      <c r="A2310" t="s">
        <v>8401</v>
      </c>
      <c r="B2310" s="14">
        <v>614</v>
      </c>
      <c r="C2310" t="s">
        <v>8220</v>
      </c>
      <c r="D2310" s="14" t="e" cm="1" vm="1">
        <f t="array" aca="1" ref="D2310" ca="1">IF(Kickstarter!G2310:G6423 = "failed",Kickstarter!N2310:N6423,"false")</f>
        <v>#VALUE!</v>
      </c>
    </row>
    <row r="2311" spans="1:4" x14ac:dyDescent="0.2">
      <c r="A2311" t="s">
        <v>8401</v>
      </c>
      <c r="B2311" s="14">
        <v>107</v>
      </c>
      <c r="C2311" t="s">
        <v>8220</v>
      </c>
      <c r="D2311" s="14" t="e" cm="1" vm="1">
        <f t="array" aca="1" ref="D2311" ca="1">IF(Kickstarter!G2311:G6424 = "failed",Kickstarter!N2311:N6424,"false")</f>
        <v>#VALUE!</v>
      </c>
    </row>
    <row r="2312" spans="1:4" x14ac:dyDescent="0.2">
      <c r="A2312" t="s">
        <v>8401</v>
      </c>
      <c r="B2312" s="14">
        <v>1224</v>
      </c>
      <c r="C2312" t="s">
        <v>8220</v>
      </c>
      <c r="D2312" s="14" t="e" cm="1" vm="1">
        <f t="array" aca="1" ref="D2312" ca="1">IF(Kickstarter!G2312:G6425 = "failed",Kickstarter!N2312:N6425,"false")</f>
        <v>#VALUE!</v>
      </c>
    </row>
    <row r="2313" spans="1:4" x14ac:dyDescent="0.2">
      <c r="A2313" t="s">
        <v>8401</v>
      </c>
      <c r="B2313" s="14">
        <v>104</v>
      </c>
      <c r="C2313" t="s">
        <v>8220</v>
      </c>
      <c r="D2313" s="14" t="e" cm="1" vm="1">
        <f t="array" aca="1" ref="D2313" ca="1">IF(Kickstarter!G2313:G6426 = "failed",Kickstarter!N2313:N6426,"false")</f>
        <v>#VALUE!</v>
      </c>
    </row>
    <row r="2314" spans="1:4" x14ac:dyDescent="0.2">
      <c r="A2314" t="s">
        <v>8401</v>
      </c>
      <c r="B2314" s="14">
        <v>79</v>
      </c>
      <c r="C2314" t="s">
        <v>8220</v>
      </c>
      <c r="D2314" s="14" t="e" cm="1" vm="1">
        <f t="array" aca="1" ref="D2314" ca="1">IF(Kickstarter!G2314:G6427 = "failed",Kickstarter!N2314:N6427,"false")</f>
        <v>#VALUE!</v>
      </c>
    </row>
    <row r="2315" spans="1:4" x14ac:dyDescent="0.2">
      <c r="A2315" t="s">
        <v>8401</v>
      </c>
      <c r="B2315" s="14">
        <v>157</v>
      </c>
      <c r="C2315" t="s">
        <v>8220</v>
      </c>
      <c r="D2315" s="14" t="e" cm="1" vm="1">
        <f t="array" aca="1" ref="D2315" ca="1">IF(Kickstarter!G2315:G6428 = "failed",Kickstarter!N2315:N6428,"false")</f>
        <v>#VALUE!</v>
      </c>
    </row>
    <row r="2316" spans="1:4" x14ac:dyDescent="0.2">
      <c r="A2316" t="s">
        <v>8401</v>
      </c>
      <c r="B2316" s="14">
        <v>50</v>
      </c>
      <c r="C2316" t="s">
        <v>8220</v>
      </c>
      <c r="D2316" s="14" t="e" cm="1" vm="1">
        <f t="array" aca="1" ref="D2316" ca="1">IF(Kickstarter!G2316:G6429 = "failed",Kickstarter!N2316:N6429,"false")</f>
        <v>#VALUE!</v>
      </c>
    </row>
    <row r="2317" spans="1:4" x14ac:dyDescent="0.2">
      <c r="A2317" t="s">
        <v>8401</v>
      </c>
      <c r="B2317" s="14">
        <v>64</v>
      </c>
      <c r="C2317" t="s">
        <v>8220</v>
      </c>
      <c r="D2317" s="14" t="e" cm="1" vm="1">
        <f t="array" aca="1" ref="D2317" ca="1">IF(Kickstarter!G2317:G6430 = "failed",Kickstarter!N2317:N6430,"false")</f>
        <v>#VALUE!</v>
      </c>
    </row>
    <row r="2318" spans="1:4" x14ac:dyDescent="0.2">
      <c r="A2318" t="s">
        <v>8401</v>
      </c>
      <c r="B2318" s="14">
        <v>200</v>
      </c>
      <c r="C2318" t="s">
        <v>8220</v>
      </c>
      <c r="D2318" s="14" t="e" cm="1" vm="1">
        <f t="array" aca="1" ref="D2318" ca="1">IF(Kickstarter!G2318:G6431 = "failed",Kickstarter!N2318:N6431,"false")</f>
        <v>#VALUE!</v>
      </c>
    </row>
    <row r="2319" spans="1:4" x14ac:dyDescent="0.2">
      <c r="A2319" t="s">
        <v>8401</v>
      </c>
      <c r="B2319" s="14">
        <v>22</v>
      </c>
      <c r="C2319" t="s">
        <v>8220</v>
      </c>
      <c r="D2319" s="14" t="e" cm="1" vm="1">
        <f t="array" aca="1" ref="D2319" ca="1">IF(Kickstarter!G2319:G6432 = "failed",Kickstarter!N2319:N6432,"false")</f>
        <v>#VALUE!</v>
      </c>
    </row>
    <row r="2320" spans="1:4" x14ac:dyDescent="0.2">
      <c r="A2320" t="s">
        <v>8401</v>
      </c>
      <c r="B2320" s="14">
        <v>163</v>
      </c>
      <c r="C2320" t="s">
        <v>8220</v>
      </c>
      <c r="D2320" s="14" t="e" cm="1" vm="1">
        <f t="array" aca="1" ref="D2320" ca="1">IF(Kickstarter!G2320:G6433 = "failed",Kickstarter!N2320:N6433,"false")</f>
        <v>#VALUE!</v>
      </c>
    </row>
    <row r="2321" spans="1:4" x14ac:dyDescent="0.2">
      <c r="A2321" t="s">
        <v>8401</v>
      </c>
      <c r="B2321" s="14">
        <v>77</v>
      </c>
      <c r="C2321" t="s">
        <v>8220</v>
      </c>
      <c r="D2321" s="14" t="e" cm="1" vm="1">
        <f t="array" aca="1" ref="D2321" ca="1">IF(Kickstarter!G2321:G6434 = "failed",Kickstarter!N2321:N6434,"false")</f>
        <v>#VALUE!</v>
      </c>
    </row>
    <row r="2322" spans="1:4" x14ac:dyDescent="0.2">
      <c r="A2322" t="s">
        <v>8401</v>
      </c>
      <c r="B2322" s="14">
        <v>89</v>
      </c>
      <c r="C2322" t="s">
        <v>8220</v>
      </c>
      <c r="D2322" s="14" t="e" cm="1" vm="1">
        <f t="array" aca="1" ref="D2322" ca="1">IF(Kickstarter!G2322:G6435 = "failed",Kickstarter!N2322:N6435,"false")</f>
        <v>#VALUE!</v>
      </c>
    </row>
    <row r="2323" spans="1:4" hidden="1" x14ac:dyDescent="0.2">
      <c r="A2323" t="s">
        <v>8401</v>
      </c>
      <c r="B2323" s="14" t="str">
        <v>false</v>
      </c>
      <c r="C2323" t="s">
        <v>8220</v>
      </c>
    </row>
    <row r="2324" spans="1:4" hidden="1" x14ac:dyDescent="0.2">
      <c r="A2324" t="s">
        <v>8401</v>
      </c>
      <c r="B2324" s="14" t="str">
        <v>false</v>
      </c>
      <c r="C2324" t="s">
        <v>8220</v>
      </c>
    </row>
    <row r="2325" spans="1:4" hidden="1" x14ac:dyDescent="0.2">
      <c r="A2325" t="s">
        <v>8401</v>
      </c>
      <c r="B2325" s="14" t="str">
        <v>false</v>
      </c>
      <c r="C2325" t="s">
        <v>8220</v>
      </c>
    </row>
    <row r="2326" spans="1:4" hidden="1" x14ac:dyDescent="0.2">
      <c r="A2326" t="s">
        <v>8401</v>
      </c>
      <c r="B2326" s="14" t="str">
        <v>false</v>
      </c>
      <c r="C2326" t="s">
        <v>8220</v>
      </c>
    </row>
    <row r="2327" spans="1:4" hidden="1" x14ac:dyDescent="0.2">
      <c r="A2327" t="s">
        <v>8401</v>
      </c>
      <c r="B2327" s="14" t="str">
        <v>false</v>
      </c>
      <c r="C2327" t="s">
        <v>8220</v>
      </c>
    </row>
    <row r="2328" spans="1:4" hidden="1" x14ac:dyDescent="0.2">
      <c r="A2328" t="s">
        <v>8401</v>
      </c>
      <c r="B2328" s="14" t="str">
        <v>false</v>
      </c>
      <c r="C2328" t="s">
        <v>8220</v>
      </c>
    </row>
    <row r="2329" spans="1:4" x14ac:dyDescent="0.2">
      <c r="A2329" t="s">
        <v>8401</v>
      </c>
      <c r="B2329" s="14">
        <v>3355</v>
      </c>
      <c r="C2329" t="s">
        <v>8220</v>
      </c>
      <c r="D2329" s="14" t="e" cm="1" vm="1">
        <f t="array" aca="1" ref="D2329" ca="1">IF(Kickstarter!G2329:G6442 = "failed",Kickstarter!N2329:N6442,"false")</f>
        <v>#VALUE!</v>
      </c>
    </row>
    <row r="2330" spans="1:4" x14ac:dyDescent="0.2">
      <c r="A2330" t="s">
        <v>8401</v>
      </c>
      <c r="B2330" s="14">
        <v>537</v>
      </c>
      <c r="C2330" t="s">
        <v>8220</v>
      </c>
      <c r="D2330" s="14" t="e" cm="1" vm="1">
        <f t="array" aca="1" ref="D2330" ca="1">IF(Kickstarter!G2330:G6443 = "failed",Kickstarter!N2330:N6443,"false")</f>
        <v>#VALUE!</v>
      </c>
    </row>
    <row r="2331" spans="1:4" x14ac:dyDescent="0.2">
      <c r="A2331" t="s">
        <v>8401</v>
      </c>
      <c r="B2331" s="14">
        <v>125</v>
      </c>
      <c r="C2331" t="s">
        <v>8220</v>
      </c>
      <c r="D2331" s="14" t="e" cm="1" vm="1">
        <f t="array" aca="1" ref="D2331" ca="1">IF(Kickstarter!G2331:G6444 = "failed",Kickstarter!N2331:N6444,"false")</f>
        <v>#VALUE!</v>
      </c>
    </row>
    <row r="2332" spans="1:4" x14ac:dyDescent="0.2">
      <c r="A2332" t="s">
        <v>8401</v>
      </c>
      <c r="B2332" s="14">
        <v>163</v>
      </c>
      <c r="C2332" t="s">
        <v>8220</v>
      </c>
      <c r="D2332" s="14" t="e" cm="1" vm="1">
        <f t="array" aca="1" ref="D2332" ca="1">IF(Kickstarter!G2332:G6445 = "failed",Kickstarter!N2332:N6445,"false")</f>
        <v>#VALUE!</v>
      </c>
    </row>
    <row r="2333" spans="1:4" x14ac:dyDescent="0.2">
      <c r="A2333" t="s">
        <v>8401</v>
      </c>
      <c r="B2333" s="14">
        <v>283</v>
      </c>
      <c r="C2333" t="s">
        <v>8220</v>
      </c>
      <c r="D2333" s="14" t="e" cm="1" vm="1">
        <f t="array" aca="1" ref="D2333" ca="1">IF(Kickstarter!G2333:G6446 = "failed",Kickstarter!N2333:N6446,"false")</f>
        <v>#VALUE!</v>
      </c>
    </row>
    <row r="2334" spans="1:4" x14ac:dyDescent="0.2">
      <c r="A2334" t="s">
        <v>8401</v>
      </c>
      <c r="B2334" s="14">
        <v>352</v>
      </c>
      <c r="C2334" t="s">
        <v>8220</v>
      </c>
      <c r="D2334" s="14" t="e" cm="1" vm="1">
        <f t="array" aca="1" ref="D2334" ca="1">IF(Kickstarter!G2334:G6447 = "failed",Kickstarter!N2334:N6447,"false")</f>
        <v>#VALUE!</v>
      </c>
    </row>
    <row r="2335" spans="1:4" x14ac:dyDescent="0.2">
      <c r="A2335" t="s">
        <v>8401</v>
      </c>
      <c r="B2335" s="14">
        <v>94</v>
      </c>
      <c r="C2335" t="s">
        <v>8220</v>
      </c>
      <c r="D2335" s="14" t="e" cm="1" vm="1">
        <f t="array" aca="1" ref="D2335" ca="1">IF(Kickstarter!G2335:G6448 = "failed",Kickstarter!N2335:N6448,"false")</f>
        <v>#VALUE!</v>
      </c>
    </row>
    <row r="2336" spans="1:4" x14ac:dyDescent="0.2">
      <c r="A2336" t="s">
        <v>8401</v>
      </c>
      <c r="B2336" s="14">
        <v>67</v>
      </c>
      <c r="C2336" t="s">
        <v>8220</v>
      </c>
      <c r="D2336" s="14" t="e" cm="1" vm="1">
        <f t="array" aca="1" ref="D2336" ca="1">IF(Kickstarter!G2336:G6449 = "failed",Kickstarter!N2336:N6449,"false")</f>
        <v>#VALUE!</v>
      </c>
    </row>
    <row r="2337" spans="1:4" x14ac:dyDescent="0.2">
      <c r="A2337" t="s">
        <v>8401</v>
      </c>
      <c r="B2337" s="14">
        <v>221</v>
      </c>
      <c r="C2337" t="s">
        <v>8220</v>
      </c>
      <c r="D2337" s="14" t="e" cm="1" vm="1">
        <f t="array" aca="1" ref="D2337" ca="1">IF(Kickstarter!G2337:G6450 = "failed",Kickstarter!N2337:N6450,"false")</f>
        <v>#VALUE!</v>
      </c>
    </row>
    <row r="2338" spans="1:4" x14ac:dyDescent="0.2">
      <c r="A2338" t="s">
        <v>8401</v>
      </c>
      <c r="B2338" s="14">
        <v>2165</v>
      </c>
      <c r="C2338" t="s">
        <v>8220</v>
      </c>
      <c r="D2338" s="14" t="e" cm="1" vm="1">
        <f t="array" aca="1" ref="D2338" ca="1">IF(Kickstarter!G2338:G6451 = "failed",Kickstarter!N2338:N6451,"false")</f>
        <v>#VALUE!</v>
      </c>
    </row>
    <row r="2339" spans="1:4" x14ac:dyDescent="0.2">
      <c r="A2339" t="s">
        <v>8401</v>
      </c>
      <c r="B2339" s="14">
        <v>179</v>
      </c>
      <c r="C2339" t="s">
        <v>8220</v>
      </c>
      <c r="D2339" s="14" t="e" cm="1" vm="1">
        <f t="array" aca="1" ref="D2339" ca="1">IF(Kickstarter!G2339:G6452 = "failed",Kickstarter!N2339:N6452,"false")</f>
        <v>#VALUE!</v>
      </c>
    </row>
    <row r="2340" spans="1:4" x14ac:dyDescent="0.2">
      <c r="A2340" t="s">
        <v>8401</v>
      </c>
      <c r="B2340" s="14">
        <v>123</v>
      </c>
      <c r="C2340" t="s">
        <v>8220</v>
      </c>
      <c r="D2340" s="14" t="e" cm="1" vm="1">
        <f t="array" aca="1" ref="D2340" ca="1">IF(Kickstarter!G2340:G6453 = "failed",Kickstarter!N2340:N6453,"false")</f>
        <v>#VALUE!</v>
      </c>
    </row>
    <row r="2341" spans="1:4" x14ac:dyDescent="0.2">
      <c r="A2341" t="s">
        <v>8401</v>
      </c>
      <c r="B2341" s="14">
        <v>1104</v>
      </c>
      <c r="C2341" t="s">
        <v>8220</v>
      </c>
      <c r="D2341" s="14" t="e" cm="1" vm="1">
        <f t="array" aca="1" ref="D2341" ca="1">IF(Kickstarter!G2341:G6454 = "failed",Kickstarter!N2341:N6454,"false")</f>
        <v>#VALUE!</v>
      </c>
    </row>
    <row r="2342" spans="1:4" x14ac:dyDescent="0.2">
      <c r="A2342" t="s">
        <v>8401</v>
      </c>
      <c r="B2342" s="14">
        <v>403</v>
      </c>
      <c r="C2342" t="s">
        <v>8220</v>
      </c>
      <c r="D2342" s="14" t="e" cm="1" vm="1">
        <f t="array" aca="1" ref="D2342" ca="1">IF(Kickstarter!G2342:G6455 = "failed",Kickstarter!N2342:N6455,"false")</f>
        <v>#VALUE!</v>
      </c>
    </row>
    <row r="2343" spans="1:4" hidden="1" x14ac:dyDescent="0.2">
      <c r="A2343" t="s">
        <v>8401</v>
      </c>
      <c r="B2343" s="14" t="str">
        <v>false</v>
      </c>
      <c r="C2343" t="s">
        <v>8220</v>
      </c>
    </row>
    <row r="2344" spans="1:4" hidden="1" x14ac:dyDescent="0.2">
      <c r="A2344" t="s">
        <v>8401</v>
      </c>
      <c r="B2344" s="14" t="str">
        <v>false</v>
      </c>
      <c r="C2344" t="s">
        <v>8220</v>
      </c>
    </row>
    <row r="2345" spans="1:4" hidden="1" x14ac:dyDescent="0.2">
      <c r="A2345" t="s">
        <v>8401</v>
      </c>
      <c r="B2345" s="14" t="str">
        <v>false</v>
      </c>
      <c r="C2345" t="s">
        <v>8220</v>
      </c>
    </row>
    <row r="2346" spans="1:4" hidden="1" x14ac:dyDescent="0.2">
      <c r="A2346" t="s">
        <v>8401</v>
      </c>
      <c r="B2346" s="14" t="str">
        <v>false</v>
      </c>
      <c r="C2346" t="s">
        <v>8220</v>
      </c>
    </row>
    <row r="2347" spans="1:4" hidden="1" x14ac:dyDescent="0.2">
      <c r="A2347" t="s">
        <v>8401</v>
      </c>
      <c r="B2347" s="14" t="str">
        <v>false</v>
      </c>
      <c r="C2347" t="s">
        <v>8220</v>
      </c>
    </row>
    <row r="2348" spans="1:4" hidden="1" x14ac:dyDescent="0.2">
      <c r="A2348" t="s">
        <v>8401</v>
      </c>
      <c r="B2348" s="14" t="str">
        <v>false</v>
      </c>
      <c r="C2348" t="s">
        <v>8220</v>
      </c>
    </row>
    <row r="2349" spans="1:4" hidden="1" x14ac:dyDescent="0.2">
      <c r="A2349" t="s">
        <v>8401</v>
      </c>
      <c r="B2349" s="14" t="str">
        <v>false</v>
      </c>
      <c r="C2349" t="s">
        <v>8220</v>
      </c>
    </row>
    <row r="2350" spans="1:4" hidden="1" x14ac:dyDescent="0.2">
      <c r="A2350" t="s">
        <v>8401</v>
      </c>
      <c r="B2350" s="14" t="str">
        <v>false</v>
      </c>
      <c r="C2350" t="s">
        <v>8220</v>
      </c>
    </row>
    <row r="2351" spans="1:4" hidden="1" x14ac:dyDescent="0.2">
      <c r="A2351" t="s">
        <v>8401</v>
      </c>
      <c r="B2351" s="14" t="str">
        <v>false</v>
      </c>
      <c r="C2351" t="s">
        <v>8220</v>
      </c>
    </row>
    <row r="2352" spans="1:4" hidden="1" x14ac:dyDescent="0.2">
      <c r="A2352" t="s">
        <v>8401</v>
      </c>
      <c r="B2352" s="14" t="str">
        <v>false</v>
      </c>
      <c r="C2352" t="s">
        <v>8220</v>
      </c>
    </row>
    <row r="2353" spans="1:3" hidden="1" x14ac:dyDescent="0.2">
      <c r="A2353" t="s">
        <v>8401</v>
      </c>
      <c r="B2353" s="14" t="str">
        <v>false</v>
      </c>
      <c r="C2353" t="s">
        <v>8220</v>
      </c>
    </row>
    <row r="2354" spans="1:3" hidden="1" x14ac:dyDescent="0.2">
      <c r="A2354" t="s">
        <v>8401</v>
      </c>
      <c r="B2354" s="14" t="str">
        <v>false</v>
      </c>
      <c r="C2354" t="s">
        <v>8220</v>
      </c>
    </row>
    <row r="2355" spans="1:3" hidden="1" x14ac:dyDescent="0.2">
      <c r="A2355" t="s">
        <v>8401</v>
      </c>
      <c r="B2355" s="14" t="str">
        <v>false</v>
      </c>
      <c r="C2355" t="s">
        <v>8220</v>
      </c>
    </row>
    <row r="2356" spans="1:3" hidden="1" x14ac:dyDescent="0.2">
      <c r="A2356" t="s">
        <v>8401</v>
      </c>
      <c r="B2356" s="14" t="str">
        <v>false</v>
      </c>
      <c r="C2356" t="s">
        <v>8220</v>
      </c>
    </row>
    <row r="2357" spans="1:3" hidden="1" x14ac:dyDescent="0.2">
      <c r="A2357" t="s">
        <v>8401</v>
      </c>
      <c r="B2357" s="14" t="str">
        <v>false</v>
      </c>
      <c r="C2357" t="s">
        <v>8220</v>
      </c>
    </row>
    <row r="2358" spans="1:3" hidden="1" x14ac:dyDescent="0.2">
      <c r="A2358" t="s">
        <v>8401</v>
      </c>
      <c r="B2358" s="14" t="str">
        <v>false</v>
      </c>
      <c r="C2358" t="s">
        <v>8220</v>
      </c>
    </row>
    <row r="2359" spans="1:3" hidden="1" x14ac:dyDescent="0.2">
      <c r="A2359" t="s">
        <v>8401</v>
      </c>
      <c r="B2359" s="14" t="str">
        <v>false</v>
      </c>
      <c r="C2359" t="s">
        <v>8220</v>
      </c>
    </row>
    <row r="2360" spans="1:3" hidden="1" x14ac:dyDescent="0.2">
      <c r="A2360" t="s">
        <v>8401</v>
      </c>
      <c r="B2360" s="14" t="str">
        <v>false</v>
      </c>
      <c r="C2360" t="s">
        <v>8220</v>
      </c>
    </row>
    <row r="2361" spans="1:3" hidden="1" x14ac:dyDescent="0.2">
      <c r="A2361" t="s">
        <v>8401</v>
      </c>
      <c r="B2361" s="14" t="str">
        <v>false</v>
      </c>
      <c r="C2361" t="s">
        <v>8220</v>
      </c>
    </row>
    <row r="2362" spans="1:3" hidden="1" x14ac:dyDescent="0.2">
      <c r="A2362" t="s">
        <v>8401</v>
      </c>
      <c r="B2362" s="14" t="str">
        <v>false</v>
      </c>
      <c r="C2362" t="s">
        <v>8220</v>
      </c>
    </row>
    <row r="2363" spans="1:3" hidden="1" x14ac:dyDescent="0.2">
      <c r="A2363" t="s">
        <v>8401</v>
      </c>
      <c r="B2363" s="14" t="str">
        <v>false</v>
      </c>
      <c r="C2363" t="s">
        <v>8220</v>
      </c>
    </row>
    <row r="2364" spans="1:3" hidden="1" x14ac:dyDescent="0.2">
      <c r="A2364" t="s">
        <v>8401</v>
      </c>
      <c r="B2364" s="14" t="str">
        <v>false</v>
      </c>
      <c r="C2364" t="s">
        <v>8220</v>
      </c>
    </row>
    <row r="2365" spans="1:3" hidden="1" x14ac:dyDescent="0.2">
      <c r="A2365" t="s">
        <v>8401</v>
      </c>
      <c r="B2365" s="14" t="str">
        <v>false</v>
      </c>
      <c r="C2365" t="s">
        <v>8220</v>
      </c>
    </row>
    <row r="2366" spans="1:3" hidden="1" x14ac:dyDescent="0.2">
      <c r="A2366" t="s">
        <v>8401</v>
      </c>
      <c r="B2366" s="14" t="str">
        <v>false</v>
      </c>
      <c r="C2366" t="s">
        <v>8220</v>
      </c>
    </row>
    <row r="2367" spans="1:3" hidden="1" x14ac:dyDescent="0.2">
      <c r="A2367" t="s">
        <v>8401</v>
      </c>
      <c r="B2367" s="14" t="str">
        <v>false</v>
      </c>
      <c r="C2367" t="s">
        <v>8220</v>
      </c>
    </row>
    <row r="2368" spans="1:3" hidden="1" x14ac:dyDescent="0.2">
      <c r="A2368" t="s">
        <v>8401</v>
      </c>
      <c r="B2368" s="14" t="str">
        <v>false</v>
      </c>
      <c r="C2368" t="s">
        <v>8220</v>
      </c>
    </row>
    <row r="2369" spans="1:3" hidden="1" x14ac:dyDescent="0.2">
      <c r="A2369" t="s">
        <v>8401</v>
      </c>
      <c r="B2369" s="14" t="str">
        <v>false</v>
      </c>
      <c r="C2369" t="s">
        <v>8220</v>
      </c>
    </row>
    <row r="2370" spans="1:3" hidden="1" x14ac:dyDescent="0.2">
      <c r="A2370" t="s">
        <v>8401</v>
      </c>
      <c r="B2370" s="14" t="str">
        <v>false</v>
      </c>
      <c r="C2370" t="s">
        <v>8220</v>
      </c>
    </row>
    <row r="2371" spans="1:3" hidden="1" x14ac:dyDescent="0.2">
      <c r="A2371" t="s">
        <v>8401</v>
      </c>
      <c r="B2371" s="14" t="str">
        <v>false</v>
      </c>
      <c r="C2371" t="s">
        <v>8220</v>
      </c>
    </row>
    <row r="2372" spans="1:3" hidden="1" x14ac:dyDescent="0.2">
      <c r="A2372" t="s">
        <v>8401</v>
      </c>
      <c r="B2372" s="14" t="str">
        <v>false</v>
      </c>
      <c r="C2372" t="s">
        <v>8220</v>
      </c>
    </row>
    <row r="2373" spans="1:3" hidden="1" x14ac:dyDescent="0.2">
      <c r="A2373" t="s">
        <v>8401</v>
      </c>
      <c r="B2373" s="14" t="str">
        <v>false</v>
      </c>
      <c r="C2373" t="s">
        <v>8220</v>
      </c>
    </row>
    <row r="2374" spans="1:3" hidden="1" x14ac:dyDescent="0.2">
      <c r="A2374" t="s">
        <v>8401</v>
      </c>
      <c r="B2374" s="14" t="str">
        <v>false</v>
      </c>
      <c r="C2374" t="s">
        <v>8220</v>
      </c>
    </row>
    <row r="2375" spans="1:3" hidden="1" x14ac:dyDescent="0.2">
      <c r="A2375" t="s">
        <v>8401</v>
      </c>
      <c r="B2375" s="14" t="str">
        <v>false</v>
      </c>
      <c r="C2375" t="s">
        <v>8220</v>
      </c>
    </row>
    <row r="2376" spans="1:3" hidden="1" x14ac:dyDescent="0.2">
      <c r="A2376" t="s">
        <v>8401</v>
      </c>
      <c r="B2376" s="14" t="str">
        <v>false</v>
      </c>
      <c r="C2376" t="s">
        <v>8220</v>
      </c>
    </row>
    <row r="2377" spans="1:3" hidden="1" x14ac:dyDescent="0.2">
      <c r="A2377" t="s">
        <v>8401</v>
      </c>
      <c r="B2377" s="14" t="str">
        <v>false</v>
      </c>
      <c r="C2377" t="s">
        <v>8220</v>
      </c>
    </row>
    <row r="2378" spans="1:3" hidden="1" x14ac:dyDescent="0.2">
      <c r="A2378" t="s">
        <v>8401</v>
      </c>
      <c r="B2378" s="14" t="str">
        <v>false</v>
      </c>
      <c r="C2378" t="s">
        <v>8220</v>
      </c>
    </row>
    <row r="2379" spans="1:3" hidden="1" x14ac:dyDescent="0.2">
      <c r="A2379" t="s">
        <v>8401</v>
      </c>
      <c r="B2379" s="14" t="str">
        <v>false</v>
      </c>
      <c r="C2379" t="s">
        <v>8220</v>
      </c>
    </row>
    <row r="2380" spans="1:3" hidden="1" x14ac:dyDescent="0.2">
      <c r="A2380" t="s">
        <v>8401</v>
      </c>
      <c r="B2380" s="14" t="str">
        <v>false</v>
      </c>
      <c r="C2380" t="s">
        <v>8220</v>
      </c>
    </row>
    <row r="2381" spans="1:3" hidden="1" x14ac:dyDescent="0.2">
      <c r="A2381" t="s">
        <v>8401</v>
      </c>
      <c r="B2381" s="14" t="str">
        <v>false</v>
      </c>
      <c r="C2381" t="s">
        <v>8220</v>
      </c>
    </row>
    <row r="2382" spans="1:3" hidden="1" x14ac:dyDescent="0.2">
      <c r="A2382" t="s">
        <v>8401</v>
      </c>
      <c r="B2382" s="14" t="str">
        <v>false</v>
      </c>
      <c r="C2382" t="s">
        <v>8220</v>
      </c>
    </row>
    <row r="2383" spans="1:3" hidden="1" x14ac:dyDescent="0.2">
      <c r="A2383" t="s">
        <v>8401</v>
      </c>
      <c r="B2383" s="14" t="str">
        <v>false</v>
      </c>
      <c r="C2383" t="s">
        <v>8220</v>
      </c>
    </row>
    <row r="2384" spans="1:3" hidden="1" x14ac:dyDescent="0.2">
      <c r="A2384" t="s">
        <v>8401</v>
      </c>
      <c r="B2384" s="14" t="str">
        <v>false</v>
      </c>
      <c r="C2384" t="s">
        <v>8220</v>
      </c>
    </row>
    <row r="2385" spans="1:3" hidden="1" x14ac:dyDescent="0.2">
      <c r="A2385" t="s">
        <v>8401</v>
      </c>
      <c r="B2385" s="14" t="str">
        <v>false</v>
      </c>
      <c r="C2385" t="s">
        <v>8220</v>
      </c>
    </row>
    <row r="2386" spans="1:3" hidden="1" x14ac:dyDescent="0.2">
      <c r="A2386" t="s">
        <v>8401</v>
      </c>
      <c r="B2386" s="14" t="str">
        <v>false</v>
      </c>
      <c r="C2386" t="s">
        <v>8220</v>
      </c>
    </row>
    <row r="2387" spans="1:3" hidden="1" x14ac:dyDescent="0.2">
      <c r="A2387" t="s">
        <v>8401</v>
      </c>
      <c r="B2387" s="14" t="str">
        <v>false</v>
      </c>
      <c r="C2387" t="s">
        <v>8220</v>
      </c>
    </row>
    <row r="2388" spans="1:3" hidden="1" x14ac:dyDescent="0.2">
      <c r="A2388" t="s">
        <v>8401</v>
      </c>
      <c r="B2388" s="14" t="str">
        <v>false</v>
      </c>
      <c r="C2388" t="s">
        <v>8220</v>
      </c>
    </row>
    <row r="2389" spans="1:3" hidden="1" x14ac:dyDescent="0.2">
      <c r="A2389" t="s">
        <v>8401</v>
      </c>
      <c r="B2389" s="14" t="str">
        <v>false</v>
      </c>
      <c r="C2389" t="s">
        <v>8220</v>
      </c>
    </row>
    <row r="2390" spans="1:3" hidden="1" x14ac:dyDescent="0.2">
      <c r="A2390" t="s">
        <v>8401</v>
      </c>
      <c r="B2390" s="14" t="str">
        <v>false</v>
      </c>
      <c r="C2390" t="s">
        <v>8220</v>
      </c>
    </row>
    <row r="2391" spans="1:3" hidden="1" x14ac:dyDescent="0.2">
      <c r="A2391" t="s">
        <v>8401</v>
      </c>
      <c r="B2391" s="14" t="str">
        <v>false</v>
      </c>
      <c r="C2391" t="s">
        <v>8220</v>
      </c>
    </row>
    <row r="2392" spans="1:3" hidden="1" x14ac:dyDescent="0.2">
      <c r="A2392" t="s">
        <v>8401</v>
      </c>
      <c r="B2392" s="14" t="str">
        <v>false</v>
      </c>
      <c r="C2392" t="s">
        <v>8220</v>
      </c>
    </row>
    <row r="2393" spans="1:3" hidden="1" x14ac:dyDescent="0.2">
      <c r="A2393" t="s">
        <v>8401</v>
      </c>
      <c r="B2393" s="14" t="str">
        <v>false</v>
      </c>
      <c r="C2393" t="s">
        <v>8220</v>
      </c>
    </row>
    <row r="2394" spans="1:3" hidden="1" x14ac:dyDescent="0.2">
      <c r="A2394" t="s">
        <v>8401</v>
      </c>
      <c r="B2394" s="14" t="str">
        <v>false</v>
      </c>
      <c r="C2394" t="s">
        <v>8220</v>
      </c>
    </row>
    <row r="2395" spans="1:3" hidden="1" x14ac:dyDescent="0.2">
      <c r="A2395" t="s">
        <v>8401</v>
      </c>
      <c r="B2395" s="14" t="str">
        <v>false</v>
      </c>
      <c r="C2395" t="s">
        <v>8220</v>
      </c>
    </row>
    <row r="2396" spans="1:3" hidden="1" x14ac:dyDescent="0.2">
      <c r="A2396" t="s">
        <v>8401</v>
      </c>
      <c r="B2396" s="14" t="str">
        <v>false</v>
      </c>
      <c r="C2396" t="s">
        <v>8220</v>
      </c>
    </row>
    <row r="2397" spans="1:3" hidden="1" x14ac:dyDescent="0.2">
      <c r="A2397" t="s">
        <v>8401</v>
      </c>
      <c r="B2397" s="14" t="str">
        <v>false</v>
      </c>
      <c r="C2397" t="s">
        <v>8220</v>
      </c>
    </row>
    <row r="2398" spans="1:3" hidden="1" x14ac:dyDescent="0.2">
      <c r="A2398" t="s">
        <v>8401</v>
      </c>
      <c r="B2398" s="14" t="str">
        <v>false</v>
      </c>
      <c r="C2398" t="s">
        <v>8220</v>
      </c>
    </row>
    <row r="2399" spans="1:3" hidden="1" x14ac:dyDescent="0.2">
      <c r="A2399" t="s">
        <v>8401</v>
      </c>
      <c r="B2399" s="14" t="str">
        <v>false</v>
      </c>
      <c r="C2399" t="s">
        <v>8220</v>
      </c>
    </row>
    <row r="2400" spans="1:3" hidden="1" x14ac:dyDescent="0.2">
      <c r="A2400" t="s">
        <v>8401</v>
      </c>
      <c r="B2400" s="14" t="str">
        <v>false</v>
      </c>
      <c r="C2400" t="s">
        <v>8220</v>
      </c>
    </row>
    <row r="2401" spans="1:3" hidden="1" x14ac:dyDescent="0.2">
      <c r="A2401" t="s">
        <v>8401</v>
      </c>
      <c r="B2401" s="14" t="str">
        <v>false</v>
      </c>
      <c r="C2401" t="s">
        <v>8220</v>
      </c>
    </row>
    <row r="2402" spans="1:3" hidden="1" x14ac:dyDescent="0.2">
      <c r="A2402" t="s">
        <v>8401</v>
      </c>
      <c r="B2402" s="14" t="str">
        <v>false</v>
      </c>
      <c r="C2402" t="s">
        <v>8220</v>
      </c>
    </row>
    <row r="2403" spans="1:3" hidden="1" x14ac:dyDescent="0.2">
      <c r="A2403" t="s">
        <v>8401</v>
      </c>
      <c r="B2403" s="14" t="str">
        <v>false</v>
      </c>
      <c r="C2403" t="s">
        <v>8220</v>
      </c>
    </row>
    <row r="2404" spans="1:3" hidden="1" x14ac:dyDescent="0.2">
      <c r="A2404" t="s">
        <v>8401</v>
      </c>
      <c r="B2404" s="14" t="str">
        <v>false</v>
      </c>
      <c r="C2404" t="s">
        <v>8220</v>
      </c>
    </row>
    <row r="2405" spans="1:3" hidden="1" x14ac:dyDescent="0.2">
      <c r="A2405" t="s">
        <v>8401</v>
      </c>
      <c r="B2405" s="14" t="str">
        <v>false</v>
      </c>
      <c r="C2405" t="s">
        <v>8220</v>
      </c>
    </row>
    <row r="2406" spans="1:3" hidden="1" x14ac:dyDescent="0.2">
      <c r="A2406" t="s">
        <v>8401</v>
      </c>
      <c r="B2406" s="14" t="str">
        <v>false</v>
      </c>
      <c r="C2406" t="s">
        <v>8220</v>
      </c>
    </row>
    <row r="2407" spans="1:3" hidden="1" x14ac:dyDescent="0.2">
      <c r="A2407" t="s">
        <v>8401</v>
      </c>
      <c r="B2407" s="14" t="str">
        <v>false</v>
      </c>
      <c r="C2407" t="s">
        <v>8220</v>
      </c>
    </row>
    <row r="2408" spans="1:3" hidden="1" x14ac:dyDescent="0.2">
      <c r="A2408" t="s">
        <v>8401</v>
      </c>
      <c r="B2408" s="14" t="str">
        <v>false</v>
      </c>
      <c r="C2408" t="s">
        <v>8220</v>
      </c>
    </row>
    <row r="2409" spans="1:3" hidden="1" x14ac:dyDescent="0.2">
      <c r="A2409" t="s">
        <v>8401</v>
      </c>
      <c r="B2409" s="14" t="str">
        <v>false</v>
      </c>
      <c r="C2409" t="s">
        <v>8220</v>
      </c>
    </row>
    <row r="2410" spans="1:3" hidden="1" x14ac:dyDescent="0.2">
      <c r="A2410" t="s">
        <v>8401</v>
      </c>
      <c r="B2410" s="14" t="str">
        <v>false</v>
      </c>
      <c r="C2410" t="s">
        <v>8220</v>
      </c>
    </row>
    <row r="2411" spans="1:3" hidden="1" x14ac:dyDescent="0.2">
      <c r="A2411" t="s">
        <v>8401</v>
      </c>
      <c r="B2411" s="14" t="str">
        <v>false</v>
      </c>
      <c r="C2411" t="s">
        <v>8220</v>
      </c>
    </row>
    <row r="2412" spans="1:3" hidden="1" x14ac:dyDescent="0.2">
      <c r="A2412" t="s">
        <v>8401</v>
      </c>
      <c r="B2412" s="14" t="str">
        <v>false</v>
      </c>
      <c r="C2412" t="s">
        <v>8220</v>
      </c>
    </row>
    <row r="2413" spans="1:3" hidden="1" x14ac:dyDescent="0.2">
      <c r="A2413" t="s">
        <v>8401</v>
      </c>
      <c r="B2413" s="14" t="str">
        <v>false</v>
      </c>
      <c r="C2413" t="s">
        <v>8220</v>
      </c>
    </row>
    <row r="2414" spans="1:3" hidden="1" x14ac:dyDescent="0.2">
      <c r="A2414" t="s">
        <v>8401</v>
      </c>
      <c r="B2414" s="14" t="str">
        <v>false</v>
      </c>
      <c r="C2414" t="s">
        <v>8220</v>
      </c>
    </row>
    <row r="2415" spans="1:3" hidden="1" x14ac:dyDescent="0.2">
      <c r="A2415" t="s">
        <v>8401</v>
      </c>
      <c r="B2415" s="14" t="str">
        <v>false</v>
      </c>
      <c r="C2415" t="s">
        <v>8220</v>
      </c>
    </row>
    <row r="2416" spans="1:3" hidden="1" x14ac:dyDescent="0.2">
      <c r="A2416" t="s">
        <v>8401</v>
      </c>
      <c r="B2416" s="14" t="str">
        <v>false</v>
      </c>
      <c r="C2416" t="s">
        <v>8220</v>
      </c>
    </row>
    <row r="2417" spans="1:3" hidden="1" x14ac:dyDescent="0.2">
      <c r="A2417" t="s">
        <v>8401</v>
      </c>
      <c r="B2417" s="14" t="str">
        <v>false</v>
      </c>
      <c r="C2417" t="s">
        <v>8220</v>
      </c>
    </row>
    <row r="2418" spans="1:3" hidden="1" x14ac:dyDescent="0.2">
      <c r="A2418" t="s">
        <v>8401</v>
      </c>
      <c r="B2418" s="14" t="str">
        <v>false</v>
      </c>
      <c r="C2418" t="s">
        <v>8220</v>
      </c>
    </row>
    <row r="2419" spans="1:3" hidden="1" x14ac:dyDescent="0.2">
      <c r="A2419" t="s">
        <v>8401</v>
      </c>
      <c r="B2419" s="14" t="str">
        <v>false</v>
      </c>
      <c r="C2419" t="s">
        <v>8220</v>
      </c>
    </row>
    <row r="2420" spans="1:3" hidden="1" x14ac:dyDescent="0.2">
      <c r="A2420" t="s">
        <v>8401</v>
      </c>
      <c r="B2420" s="14" t="str">
        <v>false</v>
      </c>
      <c r="C2420" t="s">
        <v>8220</v>
      </c>
    </row>
    <row r="2421" spans="1:3" hidden="1" x14ac:dyDescent="0.2">
      <c r="A2421" t="s">
        <v>8401</v>
      </c>
      <c r="B2421" s="14" t="str">
        <v>false</v>
      </c>
      <c r="C2421" t="s">
        <v>8220</v>
      </c>
    </row>
    <row r="2422" spans="1:3" hidden="1" x14ac:dyDescent="0.2">
      <c r="A2422" t="s">
        <v>8401</v>
      </c>
      <c r="B2422" s="14" t="str">
        <v>false</v>
      </c>
      <c r="C2422" t="s">
        <v>8220</v>
      </c>
    </row>
    <row r="2423" spans="1:3" hidden="1" x14ac:dyDescent="0.2">
      <c r="A2423" t="s">
        <v>8401</v>
      </c>
      <c r="B2423" s="14" t="str">
        <v>false</v>
      </c>
      <c r="C2423" t="s">
        <v>8220</v>
      </c>
    </row>
    <row r="2424" spans="1:3" hidden="1" x14ac:dyDescent="0.2">
      <c r="A2424" t="s">
        <v>8401</v>
      </c>
      <c r="B2424" s="14" t="str">
        <v>false</v>
      </c>
      <c r="C2424" t="s">
        <v>8220</v>
      </c>
    </row>
    <row r="2425" spans="1:3" hidden="1" x14ac:dyDescent="0.2">
      <c r="A2425" t="s">
        <v>8401</v>
      </c>
      <c r="B2425" s="14" t="str">
        <v>false</v>
      </c>
      <c r="C2425" t="s">
        <v>8220</v>
      </c>
    </row>
    <row r="2426" spans="1:3" hidden="1" x14ac:dyDescent="0.2">
      <c r="A2426" t="s">
        <v>8401</v>
      </c>
      <c r="B2426" s="14" t="str">
        <v>false</v>
      </c>
      <c r="C2426" t="s">
        <v>8220</v>
      </c>
    </row>
    <row r="2427" spans="1:3" hidden="1" x14ac:dyDescent="0.2">
      <c r="A2427" t="s">
        <v>8401</v>
      </c>
      <c r="B2427" s="14" t="str">
        <v>false</v>
      </c>
      <c r="C2427" t="s">
        <v>8220</v>
      </c>
    </row>
    <row r="2428" spans="1:3" hidden="1" x14ac:dyDescent="0.2">
      <c r="A2428" t="s">
        <v>8401</v>
      </c>
      <c r="B2428" s="14" t="str">
        <v>false</v>
      </c>
      <c r="C2428" t="s">
        <v>8220</v>
      </c>
    </row>
    <row r="2429" spans="1:3" hidden="1" x14ac:dyDescent="0.2">
      <c r="A2429" t="s">
        <v>8401</v>
      </c>
      <c r="B2429" s="14" t="str">
        <v>false</v>
      </c>
      <c r="C2429" t="s">
        <v>8220</v>
      </c>
    </row>
    <row r="2430" spans="1:3" hidden="1" x14ac:dyDescent="0.2">
      <c r="A2430" t="s">
        <v>8401</v>
      </c>
      <c r="B2430" s="14" t="str">
        <v>false</v>
      </c>
      <c r="C2430" t="s">
        <v>8220</v>
      </c>
    </row>
    <row r="2431" spans="1:3" hidden="1" x14ac:dyDescent="0.2">
      <c r="A2431" t="s">
        <v>8401</v>
      </c>
      <c r="B2431" s="14" t="str">
        <v>false</v>
      </c>
      <c r="C2431" t="s">
        <v>8220</v>
      </c>
    </row>
    <row r="2432" spans="1:3" hidden="1" x14ac:dyDescent="0.2">
      <c r="A2432" t="s">
        <v>8401</v>
      </c>
      <c r="B2432" s="14" t="str">
        <v>false</v>
      </c>
      <c r="C2432" t="s">
        <v>8220</v>
      </c>
    </row>
    <row r="2433" spans="1:4" hidden="1" x14ac:dyDescent="0.2">
      <c r="A2433" t="s">
        <v>8401</v>
      </c>
      <c r="B2433" s="14" t="str">
        <v>false</v>
      </c>
      <c r="C2433" t="s">
        <v>8220</v>
      </c>
    </row>
    <row r="2434" spans="1:4" hidden="1" x14ac:dyDescent="0.2">
      <c r="A2434" t="s">
        <v>8401</v>
      </c>
      <c r="B2434" s="14" t="str">
        <v>false</v>
      </c>
      <c r="C2434" t="s">
        <v>8220</v>
      </c>
    </row>
    <row r="2435" spans="1:4" hidden="1" x14ac:dyDescent="0.2">
      <c r="A2435" t="s">
        <v>8401</v>
      </c>
      <c r="B2435" s="14" t="str">
        <v>false</v>
      </c>
      <c r="C2435" t="s">
        <v>8220</v>
      </c>
    </row>
    <row r="2436" spans="1:4" hidden="1" x14ac:dyDescent="0.2">
      <c r="A2436" t="s">
        <v>8401</v>
      </c>
      <c r="B2436" s="14" t="str">
        <v>false</v>
      </c>
      <c r="C2436" t="s">
        <v>8220</v>
      </c>
    </row>
    <row r="2437" spans="1:4" hidden="1" x14ac:dyDescent="0.2">
      <c r="A2437" t="s">
        <v>8401</v>
      </c>
      <c r="B2437" s="14" t="str">
        <v>false</v>
      </c>
      <c r="C2437" t="s">
        <v>8220</v>
      </c>
    </row>
    <row r="2438" spans="1:4" hidden="1" x14ac:dyDescent="0.2">
      <c r="A2438" t="s">
        <v>8401</v>
      </c>
      <c r="B2438" s="14" t="str">
        <v>false</v>
      </c>
      <c r="C2438" t="s">
        <v>8220</v>
      </c>
    </row>
    <row r="2439" spans="1:4" hidden="1" x14ac:dyDescent="0.2">
      <c r="A2439" t="s">
        <v>8401</v>
      </c>
      <c r="B2439" s="14" t="str">
        <v>false</v>
      </c>
      <c r="C2439" t="s">
        <v>8220</v>
      </c>
    </row>
    <row r="2440" spans="1:4" hidden="1" x14ac:dyDescent="0.2">
      <c r="A2440" t="s">
        <v>8401</v>
      </c>
      <c r="B2440" s="14" t="str">
        <v>false</v>
      </c>
      <c r="C2440" t="s">
        <v>8220</v>
      </c>
    </row>
    <row r="2441" spans="1:4" hidden="1" x14ac:dyDescent="0.2">
      <c r="A2441" t="s">
        <v>8401</v>
      </c>
      <c r="B2441" s="14" t="str">
        <v>false</v>
      </c>
      <c r="C2441" t="s">
        <v>8220</v>
      </c>
    </row>
    <row r="2442" spans="1:4" hidden="1" x14ac:dyDescent="0.2">
      <c r="A2442" t="s">
        <v>8401</v>
      </c>
      <c r="B2442" s="14" t="str">
        <v>false</v>
      </c>
      <c r="C2442" t="s">
        <v>8220</v>
      </c>
    </row>
    <row r="2443" spans="1:4" x14ac:dyDescent="0.2">
      <c r="A2443" t="s">
        <v>8401</v>
      </c>
      <c r="B2443" s="14">
        <v>109</v>
      </c>
      <c r="C2443" t="s">
        <v>8220</v>
      </c>
      <c r="D2443" s="14" t="e" cm="1" vm="1">
        <f t="array" aca="1" ref="D2443" ca="1">IF(Kickstarter!G2443:G6556 = "failed",Kickstarter!N2443:N6556,"false")</f>
        <v>#VALUE!</v>
      </c>
    </row>
    <row r="2444" spans="1:4" x14ac:dyDescent="0.2">
      <c r="A2444" t="s">
        <v>8401</v>
      </c>
      <c r="B2444" s="14">
        <v>372</v>
      </c>
      <c r="C2444" t="s">
        <v>8220</v>
      </c>
      <c r="D2444" s="14" t="e" cm="1" vm="1">
        <f t="array" aca="1" ref="D2444" ca="1">IF(Kickstarter!G2444:G6557 = "failed",Kickstarter!N2444:N6557,"false")</f>
        <v>#VALUE!</v>
      </c>
    </row>
    <row r="2445" spans="1:4" x14ac:dyDescent="0.2">
      <c r="A2445" t="s">
        <v>8401</v>
      </c>
      <c r="B2445" s="14">
        <v>311</v>
      </c>
      <c r="C2445" t="s">
        <v>8220</v>
      </c>
      <c r="D2445" s="14" t="e" cm="1" vm="1">
        <f t="array" aca="1" ref="D2445" ca="1">IF(Kickstarter!G2445:G6558 = "failed",Kickstarter!N2445:N6558,"false")</f>
        <v>#VALUE!</v>
      </c>
    </row>
    <row r="2446" spans="1:4" x14ac:dyDescent="0.2">
      <c r="A2446" t="s">
        <v>8401</v>
      </c>
      <c r="B2446" s="14">
        <v>61</v>
      </c>
      <c r="C2446" t="s">
        <v>8220</v>
      </c>
      <c r="D2446" s="14" t="e" cm="1" vm="1">
        <f t="array" aca="1" ref="D2446" ca="1">IF(Kickstarter!G2446:G6559 = "failed",Kickstarter!N2446:N6559,"false")</f>
        <v>#VALUE!</v>
      </c>
    </row>
    <row r="2447" spans="1:4" x14ac:dyDescent="0.2">
      <c r="A2447" t="s">
        <v>8401</v>
      </c>
      <c r="B2447" s="14">
        <v>115</v>
      </c>
      <c r="C2447" t="s">
        <v>8220</v>
      </c>
      <c r="D2447" s="14" t="e" cm="1" vm="1">
        <f t="array" aca="1" ref="D2447" ca="1">IF(Kickstarter!G2447:G6560 = "failed",Kickstarter!N2447:N6560,"false")</f>
        <v>#VALUE!</v>
      </c>
    </row>
    <row r="2448" spans="1:4" x14ac:dyDescent="0.2">
      <c r="A2448" t="s">
        <v>8401</v>
      </c>
      <c r="B2448" s="14">
        <v>111</v>
      </c>
      <c r="C2448" t="s">
        <v>8220</v>
      </c>
      <c r="D2448" s="14" t="e" cm="1" vm="1">
        <f t="array" aca="1" ref="D2448" ca="1">IF(Kickstarter!G2448:G6561 = "failed",Kickstarter!N2448:N6561,"false")</f>
        <v>#VALUE!</v>
      </c>
    </row>
    <row r="2449" spans="1:4" x14ac:dyDescent="0.2">
      <c r="A2449" t="s">
        <v>8401</v>
      </c>
      <c r="B2449" s="14">
        <v>337</v>
      </c>
      <c r="C2449" t="s">
        <v>8220</v>
      </c>
      <c r="D2449" s="14" t="e" cm="1" vm="1">
        <f t="array" aca="1" ref="D2449" ca="1">IF(Kickstarter!G2449:G6562 = "failed",Kickstarter!N2449:N6562,"false")</f>
        <v>#VALUE!</v>
      </c>
    </row>
    <row r="2450" spans="1:4" x14ac:dyDescent="0.2">
      <c r="A2450" t="s">
        <v>8401</v>
      </c>
      <c r="B2450" s="14">
        <v>9</v>
      </c>
      <c r="C2450" t="s">
        <v>8220</v>
      </c>
      <c r="D2450" s="14" t="e" cm="1" vm="1">
        <f t="array" aca="1" ref="D2450" ca="1">IF(Kickstarter!G2450:G6563 = "failed",Kickstarter!N2450:N6563,"false")</f>
        <v>#VALUE!</v>
      </c>
    </row>
    <row r="2451" spans="1:4" x14ac:dyDescent="0.2">
      <c r="A2451" t="s">
        <v>8401</v>
      </c>
      <c r="B2451" s="14">
        <v>120</v>
      </c>
      <c r="C2451" t="s">
        <v>8220</v>
      </c>
      <c r="D2451" s="14" t="e" cm="1" vm="1">
        <f t="array" aca="1" ref="D2451" ca="1">IF(Kickstarter!G2451:G6564 = "failed",Kickstarter!N2451:N6564,"false")</f>
        <v>#VALUE!</v>
      </c>
    </row>
    <row r="2452" spans="1:4" x14ac:dyDescent="0.2">
      <c r="A2452" t="s">
        <v>8401</v>
      </c>
      <c r="B2452" s="14">
        <v>102</v>
      </c>
      <c r="C2452" t="s">
        <v>8220</v>
      </c>
      <c r="D2452" s="14" t="e" cm="1" vm="1">
        <f t="array" aca="1" ref="D2452" ca="1">IF(Kickstarter!G2452:G6565 = "failed",Kickstarter!N2452:N6565,"false")</f>
        <v>#VALUE!</v>
      </c>
    </row>
    <row r="2453" spans="1:4" x14ac:dyDescent="0.2">
      <c r="A2453" t="s">
        <v>8401</v>
      </c>
      <c r="B2453" s="14">
        <v>186</v>
      </c>
      <c r="C2453" t="s">
        <v>8220</v>
      </c>
      <c r="D2453" s="14" t="e" cm="1" vm="1">
        <f t="array" aca="1" ref="D2453" ca="1">IF(Kickstarter!G2453:G6566 = "failed",Kickstarter!N2453:N6566,"false")</f>
        <v>#VALUE!</v>
      </c>
    </row>
    <row r="2454" spans="1:4" x14ac:dyDescent="0.2">
      <c r="A2454" t="s">
        <v>8401</v>
      </c>
      <c r="B2454" s="14">
        <v>15</v>
      </c>
      <c r="C2454" t="s">
        <v>8220</v>
      </c>
      <c r="D2454" s="14" t="e" cm="1" vm="1">
        <f t="array" aca="1" ref="D2454" ca="1">IF(Kickstarter!G2454:G6567 = "failed",Kickstarter!N2454:N6567,"false")</f>
        <v>#VALUE!</v>
      </c>
    </row>
    <row r="2455" spans="1:4" x14ac:dyDescent="0.2">
      <c r="A2455" t="s">
        <v>8401</v>
      </c>
      <c r="B2455" s="14">
        <v>67</v>
      </c>
      <c r="C2455" t="s">
        <v>8220</v>
      </c>
      <c r="D2455" s="14" t="e" cm="1" vm="1">
        <f t="array" aca="1" ref="D2455" ca="1">IF(Kickstarter!G2455:G6568 = "failed",Kickstarter!N2455:N6568,"false")</f>
        <v>#VALUE!</v>
      </c>
    </row>
    <row r="2456" spans="1:4" x14ac:dyDescent="0.2">
      <c r="A2456" t="s">
        <v>8401</v>
      </c>
      <c r="B2456" s="14">
        <v>130</v>
      </c>
      <c r="C2456" t="s">
        <v>8220</v>
      </c>
      <c r="D2456" s="14" t="e" cm="1" vm="1">
        <f t="array" aca="1" ref="D2456" ca="1">IF(Kickstarter!G2456:G6569 = "failed",Kickstarter!N2456:N6569,"false")</f>
        <v>#VALUE!</v>
      </c>
    </row>
    <row r="2457" spans="1:4" x14ac:dyDescent="0.2">
      <c r="A2457" t="s">
        <v>8401</v>
      </c>
      <c r="B2457" s="14">
        <v>16</v>
      </c>
      <c r="C2457" t="s">
        <v>8220</v>
      </c>
      <c r="D2457" s="14" t="e" cm="1" vm="1">
        <f t="array" aca="1" ref="D2457" ca="1">IF(Kickstarter!G2457:G6570 = "failed",Kickstarter!N2457:N6570,"false")</f>
        <v>#VALUE!</v>
      </c>
    </row>
    <row r="2458" spans="1:4" x14ac:dyDescent="0.2">
      <c r="A2458" t="s">
        <v>8401</v>
      </c>
      <c r="B2458" s="14">
        <v>67</v>
      </c>
      <c r="C2458" t="s">
        <v>8220</v>
      </c>
      <c r="D2458" s="14" t="e" cm="1" vm="1">
        <f t="array" aca="1" ref="D2458" ca="1">IF(Kickstarter!G2458:G6571 = "failed",Kickstarter!N2458:N6571,"false")</f>
        <v>#VALUE!</v>
      </c>
    </row>
    <row r="2459" spans="1:4" x14ac:dyDescent="0.2">
      <c r="A2459" t="s">
        <v>8401</v>
      </c>
      <c r="B2459" s="14">
        <v>124</v>
      </c>
      <c r="C2459" t="s">
        <v>8220</v>
      </c>
      <c r="D2459" s="14" t="e" cm="1" vm="1">
        <f t="array" aca="1" ref="D2459" ca="1">IF(Kickstarter!G2459:G6572 = "failed",Kickstarter!N2459:N6572,"false")</f>
        <v>#VALUE!</v>
      </c>
    </row>
    <row r="2460" spans="1:4" x14ac:dyDescent="0.2">
      <c r="A2460" t="s">
        <v>8401</v>
      </c>
      <c r="B2460" s="14">
        <v>80</v>
      </c>
      <c r="C2460" t="s">
        <v>8220</v>
      </c>
      <c r="D2460" s="14" t="e" cm="1" vm="1">
        <f t="array" aca="1" ref="D2460" ca="1">IF(Kickstarter!G2460:G6573 = "failed",Kickstarter!N2460:N6573,"false")</f>
        <v>#VALUE!</v>
      </c>
    </row>
    <row r="2461" spans="1:4" x14ac:dyDescent="0.2">
      <c r="A2461" t="s">
        <v>8401</v>
      </c>
      <c r="B2461" s="14">
        <v>282</v>
      </c>
      <c r="C2461" t="s">
        <v>8220</v>
      </c>
      <c r="D2461" s="14" t="e" cm="1" vm="1">
        <f t="array" aca="1" ref="D2461" ca="1">IF(Kickstarter!G2461:G6574 = "failed",Kickstarter!N2461:N6574,"false")</f>
        <v>#VALUE!</v>
      </c>
    </row>
    <row r="2462" spans="1:4" x14ac:dyDescent="0.2">
      <c r="A2462" t="s">
        <v>8401</v>
      </c>
      <c r="B2462" s="14">
        <v>68</v>
      </c>
      <c r="C2462" t="s">
        <v>8220</v>
      </c>
      <c r="D2462" s="14" t="e" cm="1" vm="1">
        <f t="array" aca="1" ref="D2462" ca="1">IF(Kickstarter!G2462:G6575 = "failed",Kickstarter!N2462:N6575,"false")</f>
        <v>#VALUE!</v>
      </c>
    </row>
    <row r="2463" spans="1:4" x14ac:dyDescent="0.2">
      <c r="A2463" t="s">
        <v>8401</v>
      </c>
      <c r="B2463" s="14">
        <v>86</v>
      </c>
      <c r="C2463" t="s">
        <v>8220</v>
      </c>
      <c r="D2463" s="14" t="e" cm="1" vm="1">
        <f t="array" aca="1" ref="D2463" ca="1">IF(Kickstarter!G2463:G6576 = "failed",Kickstarter!N2463:N6576,"false")</f>
        <v>#VALUE!</v>
      </c>
    </row>
    <row r="2464" spans="1:4" x14ac:dyDescent="0.2">
      <c r="A2464" t="s">
        <v>8401</v>
      </c>
      <c r="B2464" s="14">
        <v>115</v>
      </c>
      <c r="C2464" t="s">
        <v>8220</v>
      </c>
      <c r="D2464" s="14" t="e" cm="1" vm="1">
        <f t="array" aca="1" ref="D2464" ca="1">IF(Kickstarter!G2464:G6577 = "failed",Kickstarter!N2464:N6577,"false")</f>
        <v>#VALUE!</v>
      </c>
    </row>
    <row r="2465" spans="1:4" x14ac:dyDescent="0.2">
      <c r="A2465" t="s">
        <v>8401</v>
      </c>
      <c r="B2465" s="14">
        <v>75</v>
      </c>
      <c r="C2465" t="s">
        <v>8220</v>
      </c>
      <c r="D2465" s="14" t="e" cm="1" vm="1">
        <f t="array" aca="1" ref="D2465" ca="1">IF(Kickstarter!G2465:G6578 = "failed",Kickstarter!N2465:N6578,"false")</f>
        <v>#VALUE!</v>
      </c>
    </row>
    <row r="2466" spans="1:4" x14ac:dyDescent="0.2">
      <c r="A2466" t="s">
        <v>8401</v>
      </c>
      <c r="B2466" s="14">
        <v>43</v>
      </c>
      <c r="C2466" t="s">
        <v>8220</v>
      </c>
      <c r="D2466" s="14" t="e" cm="1" vm="1">
        <f t="array" aca="1" ref="D2466" ca="1">IF(Kickstarter!G2466:G6579 = "failed",Kickstarter!N2466:N6579,"false")</f>
        <v>#VALUE!</v>
      </c>
    </row>
    <row r="2467" spans="1:4" x14ac:dyDescent="0.2">
      <c r="A2467" t="s">
        <v>8401</v>
      </c>
      <c r="B2467" s="14">
        <v>48</v>
      </c>
      <c r="C2467" t="s">
        <v>8220</v>
      </c>
      <c r="D2467" s="14" t="e" cm="1" vm="1">
        <f t="array" aca="1" ref="D2467" ca="1">IF(Kickstarter!G2467:G6580 = "failed",Kickstarter!N2467:N6580,"false")</f>
        <v>#VALUE!</v>
      </c>
    </row>
    <row r="2468" spans="1:4" x14ac:dyDescent="0.2">
      <c r="A2468" t="s">
        <v>8401</v>
      </c>
      <c r="B2468" s="14">
        <v>52</v>
      </c>
      <c r="C2468" t="s">
        <v>8220</v>
      </c>
      <c r="D2468" s="14" t="e" cm="1" vm="1">
        <f t="array" aca="1" ref="D2468" ca="1">IF(Kickstarter!G2468:G6581 = "failed",Kickstarter!N2468:N6581,"false")</f>
        <v>#VALUE!</v>
      </c>
    </row>
    <row r="2469" spans="1:4" x14ac:dyDescent="0.2">
      <c r="A2469" t="s">
        <v>8401</v>
      </c>
      <c r="B2469" s="14">
        <v>43</v>
      </c>
      <c r="C2469" t="s">
        <v>8220</v>
      </c>
      <c r="D2469" s="14" t="e" cm="1" vm="1">
        <f t="array" aca="1" ref="D2469" ca="1">IF(Kickstarter!G2469:G6582 = "failed",Kickstarter!N2469:N6582,"false")</f>
        <v>#VALUE!</v>
      </c>
    </row>
    <row r="2470" spans="1:4" x14ac:dyDescent="0.2">
      <c r="A2470" t="s">
        <v>8401</v>
      </c>
      <c r="B2470" s="14">
        <v>58</v>
      </c>
      <c r="C2470" t="s">
        <v>8220</v>
      </c>
      <c r="D2470" s="14" t="e" cm="1" vm="1">
        <f t="array" aca="1" ref="D2470" ca="1">IF(Kickstarter!G2470:G6583 = "failed",Kickstarter!N2470:N6583,"false")</f>
        <v>#VALUE!</v>
      </c>
    </row>
    <row r="2471" spans="1:4" x14ac:dyDescent="0.2">
      <c r="A2471" t="s">
        <v>8401</v>
      </c>
      <c r="B2471" s="14">
        <v>47</v>
      </c>
      <c r="C2471" t="s">
        <v>8220</v>
      </c>
      <c r="D2471" s="14" t="e" cm="1" vm="1">
        <f t="array" aca="1" ref="D2471" ca="1">IF(Kickstarter!G2471:G6584 = "failed",Kickstarter!N2471:N6584,"false")</f>
        <v>#VALUE!</v>
      </c>
    </row>
    <row r="2472" spans="1:4" x14ac:dyDescent="0.2">
      <c r="A2472" t="s">
        <v>8401</v>
      </c>
      <c r="B2472" s="14">
        <v>36</v>
      </c>
      <c r="C2472" t="s">
        <v>8220</v>
      </c>
      <c r="D2472" s="14" t="e" cm="1" vm="1">
        <f t="array" aca="1" ref="D2472" ca="1">IF(Kickstarter!G2472:G6585 = "failed",Kickstarter!N2472:N6585,"false")</f>
        <v>#VALUE!</v>
      </c>
    </row>
    <row r="2473" spans="1:4" x14ac:dyDescent="0.2">
      <c r="A2473" t="s">
        <v>8401</v>
      </c>
      <c r="B2473" s="14">
        <v>17</v>
      </c>
      <c r="C2473" t="s">
        <v>8220</v>
      </c>
      <c r="D2473" s="14" t="e" cm="1" vm="1">
        <f t="array" aca="1" ref="D2473" ca="1">IF(Kickstarter!G2473:G6586 = "failed",Kickstarter!N2473:N6586,"false")</f>
        <v>#VALUE!</v>
      </c>
    </row>
    <row r="2474" spans="1:4" x14ac:dyDescent="0.2">
      <c r="A2474" t="s">
        <v>8401</v>
      </c>
      <c r="B2474" s="14">
        <v>104</v>
      </c>
      <c r="C2474" t="s">
        <v>8220</v>
      </c>
      <c r="D2474" s="14" t="e" cm="1" vm="1">
        <f t="array" aca="1" ref="D2474" ca="1">IF(Kickstarter!G2474:G6587 = "failed",Kickstarter!N2474:N6587,"false")</f>
        <v>#VALUE!</v>
      </c>
    </row>
    <row r="2475" spans="1:4" x14ac:dyDescent="0.2">
      <c r="A2475" t="s">
        <v>8401</v>
      </c>
      <c r="B2475" s="14">
        <v>47</v>
      </c>
      <c r="C2475" t="s">
        <v>8220</v>
      </c>
      <c r="D2475" s="14" t="e" cm="1" vm="1">
        <f t="array" aca="1" ref="D2475" ca="1">IF(Kickstarter!G2475:G6588 = "failed",Kickstarter!N2475:N6588,"false")</f>
        <v>#VALUE!</v>
      </c>
    </row>
    <row r="2476" spans="1:4" x14ac:dyDescent="0.2">
      <c r="A2476" t="s">
        <v>8401</v>
      </c>
      <c r="B2476" s="14">
        <v>38</v>
      </c>
      <c r="C2476" t="s">
        <v>8220</v>
      </c>
      <c r="D2476" s="14" t="e" cm="1" vm="1">
        <f t="array" aca="1" ref="D2476" ca="1">IF(Kickstarter!G2476:G6589 = "failed",Kickstarter!N2476:N6589,"false")</f>
        <v>#VALUE!</v>
      </c>
    </row>
    <row r="2477" spans="1:4" x14ac:dyDescent="0.2">
      <c r="A2477" t="s">
        <v>8401</v>
      </c>
      <c r="B2477" s="14">
        <v>81</v>
      </c>
      <c r="C2477" t="s">
        <v>8220</v>
      </c>
      <c r="D2477" s="14" t="e" cm="1" vm="1">
        <f t="array" aca="1" ref="D2477" ca="1">IF(Kickstarter!G2477:G6590 = "failed",Kickstarter!N2477:N6590,"false")</f>
        <v>#VALUE!</v>
      </c>
    </row>
    <row r="2478" spans="1:4" x14ac:dyDescent="0.2">
      <c r="A2478" t="s">
        <v>8401</v>
      </c>
      <c r="B2478" s="14">
        <v>55</v>
      </c>
      <c r="C2478" t="s">
        <v>8220</v>
      </c>
      <c r="D2478" s="14" t="e" cm="1" vm="1">
        <f t="array" aca="1" ref="D2478" ca="1">IF(Kickstarter!G2478:G6591 = "failed",Kickstarter!N2478:N6591,"false")</f>
        <v>#VALUE!</v>
      </c>
    </row>
    <row r="2479" spans="1:4" x14ac:dyDescent="0.2">
      <c r="A2479" t="s">
        <v>8401</v>
      </c>
      <c r="B2479" s="14">
        <v>41</v>
      </c>
      <c r="C2479" t="s">
        <v>8220</v>
      </c>
      <c r="D2479" s="14" t="e" cm="1" vm="1">
        <f t="array" aca="1" ref="D2479" ca="1">IF(Kickstarter!G2479:G6592 = "failed",Kickstarter!N2479:N6592,"false")</f>
        <v>#VALUE!</v>
      </c>
    </row>
    <row r="2480" spans="1:4" x14ac:dyDescent="0.2">
      <c r="A2480" t="s">
        <v>8401</v>
      </c>
      <c r="B2480" s="14">
        <v>79</v>
      </c>
      <c r="C2480" t="s">
        <v>8220</v>
      </c>
      <c r="D2480" s="14" t="e" cm="1" vm="1">
        <f t="array" aca="1" ref="D2480" ca="1">IF(Kickstarter!G2480:G6593 = "failed",Kickstarter!N2480:N6593,"false")</f>
        <v>#VALUE!</v>
      </c>
    </row>
    <row r="2481" spans="1:4" x14ac:dyDescent="0.2">
      <c r="A2481" t="s">
        <v>8401</v>
      </c>
      <c r="B2481" s="14">
        <v>16</v>
      </c>
      <c r="C2481" t="s">
        <v>8220</v>
      </c>
      <c r="D2481" s="14" t="e" cm="1" vm="1">
        <f t="array" aca="1" ref="D2481" ca="1">IF(Kickstarter!G2481:G6594 = "failed",Kickstarter!N2481:N6594,"false")</f>
        <v>#VALUE!</v>
      </c>
    </row>
    <row r="2482" spans="1:4" x14ac:dyDescent="0.2">
      <c r="A2482" t="s">
        <v>8401</v>
      </c>
      <c r="B2482" s="14">
        <v>8</v>
      </c>
      <c r="C2482" t="s">
        <v>8220</v>
      </c>
      <c r="D2482" s="14" t="e" cm="1" vm="1">
        <f t="array" aca="1" ref="D2482" ca="1">IF(Kickstarter!G2482:G6595 = "failed",Kickstarter!N2482:N6595,"false")</f>
        <v>#VALUE!</v>
      </c>
    </row>
    <row r="2483" spans="1:4" x14ac:dyDescent="0.2">
      <c r="A2483" t="s">
        <v>8401</v>
      </c>
      <c r="B2483" s="14">
        <v>95</v>
      </c>
      <c r="C2483" t="s">
        <v>8220</v>
      </c>
      <c r="D2483" s="14" t="e" cm="1" vm="1">
        <f t="array" aca="1" ref="D2483" ca="1">IF(Kickstarter!G2483:G6596 = "failed",Kickstarter!N2483:N6596,"false")</f>
        <v>#VALUE!</v>
      </c>
    </row>
    <row r="2484" spans="1:4" x14ac:dyDescent="0.2">
      <c r="A2484" t="s">
        <v>8401</v>
      </c>
      <c r="B2484" s="14">
        <v>25</v>
      </c>
      <c r="C2484" t="s">
        <v>8220</v>
      </c>
      <c r="D2484" s="14" t="e" cm="1" vm="1">
        <f t="array" aca="1" ref="D2484" ca="1">IF(Kickstarter!G2484:G6597 = "failed",Kickstarter!N2484:N6597,"false")</f>
        <v>#VALUE!</v>
      </c>
    </row>
    <row r="2485" spans="1:4" x14ac:dyDescent="0.2">
      <c r="A2485" t="s">
        <v>8401</v>
      </c>
      <c r="B2485" s="14">
        <v>19</v>
      </c>
      <c r="C2485" t="s">
        <v>8220</v>
      </c>
      <c r="D2485" s="14" t="e" cm="1" vm="1">
        <f t="array" aca="1" ref="D2485" ca="1">IF(Kickstarter!G2485:G6598 = "failed",Kickstarter!N2485:N6598,"false")</f>
        <v>#VALUE!</v>
      </c>
    </row>
    <row r="2486" spans="1:4" x14ac:dyDescent="0.2">
      <c r="A2486" t="s">
        <v>8401</v>
      </c>
      <c r="B2486" s="14">
        <v>90</v>
      </c>
      <c r="C2486" t="s">
        <v>8220</v>
      </c>
      <c r="D2486" s="14" t="e" cm="1" vm="1">
        <f t="array" aca="1" ref="D2486" ca="1">IF(Kickstarter!G2486:G6599 = "failed",Kickstarter!N2486:N6599,"false")</f>
        <v>#VALUE!</v>
      </c>
    </row>
    <row r="2487" spans="1:4" x14ac:dyDescent="0.2">
      <c r="A2487" t="s">
        <v>8401</v>
      </c>
      <c r="B2487" s="14">
        <v>41</v>
      </c>
      <c r="C2487" t="s">
        <v>8220</v>
      </c>
      <c r="D2487" s="14" t="e" cm="1" vm="1">
        <f t="array" aca="1" ref="D2487" ca="1">IF(Kickstarter!G2487:G6600 = "failed",Kickstarter!N2487:N6600,"false")</f>
        <v>#VALUE!</v>
      </c>
    </row>
    <row r="2488" spans="1:4" x14ac:dyDescent="0.2">
      <c r="A2488" t="s">
        <v>8401</v>
      </c>
      <c r="B2488" s="14">
        <v>30</v>
      </c>
      <c r="C2488" t="s">
        <v>8220</v>
      </c>
      <c r="D2488" s="14" t="e" cm="1" vm="1">
        <f t="array" aca="1" ref="D2488" ca="1">IF(Kickstarter!G2488:G6601 = "failed",Kickstarter!N2488:N6601,"false")</f>
        <v>#VALUE!</v>
      </c>
    </row>
    <row r="2489" spans="1:4" x14ac:dyDescent="0.2">
      <c r="A2489" t="s">
        <v>8401</v>
      </c>
      <c r="B2489" s="14">
        <v>38</v>
      </c>
      <c r="C2489" t="s">
        <v>8220</v>
      </c>
      <c r="D2489" s="14" t="e" cm="1" vm="1">
        <f t="array" aca="1" ref="D2489" ca="1">IF(Kickstarter!G2489:G6602 = "failed",Kickstarter!N2489:N6602,"false")</f>
        <v>#VALUE!</v>
      </c>
    </row>
    <row r="2490" spans="1:4" x14ac:dyDescent="0.2">
      <c r="A2490" t="s">
        <v>8401</v>
      </c>
      <c r="B2490" s="14">
        <v>65</v>
      </c>
      <c r="C2490" t="s">
        <v>8220</v>
      </c>
      <c r="D2490" s="14" t="e" cm="1" vm="1">
        <f t="array" aca="1" ref="D2490" ca="1">IF(Kickstarter!G2490:G6603 = "failed",Kickstarter!N2490:N6603,"false")</f>
        <v>#VALUE!</v>
      </c>
    </row>
    <row r="2491" spans="1:4" x14ac:dyDescent="0.2">
      <c r="A2491" t="s">
        <v>8401</v>
      </c>
      <c r="B2491" s="14">
        <v>75</v>
      </c>
      <c r="C2491" t="s">
        <v>8220</v>
      </c>
      <c r="D2491" s="14" t="e" cm="1" vm="1">
        <f t="array" aca="1" ref="D2491" ca="1">IF(Kickstarter!G2491:G6604 = "failed",Kickstarter!N2491:N6604,"false")</f>
        <v>#VALUE!</v>
      </c>
    </row>
    <row r="2492" spans="1:4" x14ac:dyDescent="0.2">
      <c r="A2492" t="s">
        <v>8401</v>
      </c>
      <c r="B2492" s="14">
        <v>16</v>
      </c>
      <c r="C2492" t="s">
        <v>8220</v>
      </c>
      <c r="D2492" s="14" t="e" cm="1" vm="1">
        <f t="array" aca="1" ref="D2492" ca="1">IF(Kickstarter!G2492:G6605 = "failed",Kickstarter!N2492:N6605,"false")</f>
        <v>#VALUE!</v>
      </c>
    </row>
    <row r="2493" spans="1:4" x14ac:dyDescent="0.2">
      <c r="A2493" t="s">
        <v>8401</v>
      </c>
      <c r="B2493" s="14">
        <v>10</v>
      </c>
      <c r="C2493" t="s">
        <v>8220</v>
      </c>
      <c r="D2493" s="14" t="e" cm="1" vm="1">
        <f t="array" aca="1" ref="D2493" ca="1">IF(Kickstarter!G2493:G6606 = "failed",Kickstarter!N2493:N6606,"false")</f>
        <v>#VALUE!</v>
      </c>
    </row>
    <row r="2494" spans="1:4" x14ac:dyDescent="0.2">
      <c r="A2494" t="s">
        <v>8401</v>
      </c>
      <c r="B2494" s="14">
        <v>27</v>
      </c>
      <c r="C2494" t="s">
        <v>8220</v>
      </c>
      <c r="D2494" s="14" t="e" cm="1" vm="1">
        <f t="array" aca="1" ref="D2494" ca="1">IF(Kickstarter!G2494:G6607 = "failed",Kickstarter!N2494:N6607,"false")</f>
        <v>#VALUE!</v>
      </c>
    </row>
    <row r="2495" spans="1:4" x14ac:dyDescent="0.2">
      <c r="A2495" t="s">
        <v>8401</v>
      </c>
      <c r="B2495" s="14">
        <v>259</v>
      </c>
      <c r="C2495" t="s">
        <v>8220</v>
      </c>
      <c r="D2495" s="14" t="e" cm="1" vm="1">
        <f t="array" aca="1" ref="D2495" ca="1">IF(Kickstarter!G2495:G6608 = "failed",Kickstarter!N2495:N6608,"false")</f>
        <v>#VALUE!</v>
      </c>
    </row>
    <row r="2496" spans="1:4" x14ac:dyDescent="0.2">
      <c r="A2496" t="s">
        <v>8401</v>
      </c>
      <c r="B2496" s="14">
        <v>39</v>
      </c>
      <c r="C2496" t="s">
        <v>8220</v>
      </c>
      <c r="D2496" s="14" t="e" cm="1" vm="1">
        <f t="array" aca="1" ref="D2496" ca="1">IF(Kickstarter!G2496:G6609 = "failed",Kickstarter!N2496:N6609,"false")</f>
        <v>#VALUE!</v>
      </c>
    </row>
    <row r="2497" spans="1:4" x14ac:dyDescent="0.2">
      <c r="A2497" t="s">
        <v>8401</v>
      </c>
      <c r="B2497" s="14">
        <v>42</v>
      </c>
      <c r="C2497" t="s">
        <v>8220</v>
      </c>
      <c r="D2497" s="14" t="e" cm="1" vm="1">
        <f t="array" aca="1" ref="D2497" ca="1">IF(Kickstarter!G2497:G6610 = "failed",Kickstarter!N2497:N6610,"false")</f>
        <v>#VALUE!</v>
      </c>
    </row>
    <row r="2498" spans="1:4" x14ac:dyDescent="0.2">
      <c r="A2498" t="s">
        <v>8401</v>
      </c>
      <c r="B2498" s="14">
        <v>10</v>
      </c>
      <c r="C2498" t="s">
        <v>8220</v>
      </c>
      <c r="D2498" s="14" t="e" cm="1" vm="1">
        <f t="array" aca="1" ref="D2498" ca="1">IF(Kickstarter!G2498:G6611 = "failed",Kickstarter!N2498:N6611,"false")</f>
        <v>#VALUE!</v>
      </c>
    </row>
    <row r="2499" spans="1:4" x14ac:dyDescent="0.2">
      <c r="A2499" t="s">
        <v>8401</v>
      </c>
      <c r="B2499" s="14">
        <v>56</v>
      </c>
      <c r="C2499" t="s">
        <v>8220</v>
      </c>
      <c r="D2499" s="14" t="e" cm="1" vm="1">
        <f t="array" aca="1" ref="D2499" ca="1">IF(Kickstarter!G2499:G6612 = "failed",Kickstarter!N2499:N6612,"false")</f>
        <v>#VALUE!</v>
      </c>
    </row>
    <row r="2500" spans="1:4" x14ac:dyDescent="0.2">
      <c r="A2500" t="s">
        <v>8401</v>
      </c>
      <c r="B2500" s="14">
        <v>20</v>
      </c>
      <c r="C2500" t="s">
        <v>8220</v>
      </c>
      <c r="D2500" s="14" t="e" cm="1" vm="1">
        <f t="array" aca="1" ref="D2500" ca="1">IF(Kickstarter!G2500:G6613 = "failed",Kickstarter!N2500:N6613,"false")</f>
        <v>#VALUE!</v>
      </c>
    </row>
    <row r="2501" spans="1:4" x14ac:dyDescent="0.2">
      <c r="A2501" t="s">
        <v>8401</v>
      </c>
      <c r="B2501" s="14">
        <v>170</v>
      </c>
      <c r="C2501" t="s">
        <v>8220</v>
      </c>
      <c r="D2501" s="14" t="e" cm="1" vm="1">
        <f t="array" aca="1" ref="D2501" ca="1">IF(Kickstarter!G2501:G6614 = "failed",Kickstarter!N2501:N6614,"false")</f>
        <v>#VALUE!</v>
      </c>
    </row>
    <row r="2502" spans="1:4" x14ac:dyDescent="0.2">
      <c r="A2502" t="s">
        <v>8401</v>
      </c>
      <c r="B2502" s="14">
        <v>29</v>
      </c>
      <c r="C2502" t="s">
        <v>8220</v>
      </c>
      <c r="D2502" s="14" t="e" cm="1" vm="1">
        <f t="array" aca="1" ref="D2502" ca="1">IF(Kickstarter!G2502:G6615 = "failed",Kickstarter!N2502:N6615,"false")</f>
        <v>#VALUE!</v>
      </c>
    </row>
    <row r="2503" spans="1:4" hidden="1" x14ac:dyDescent="0.2">
      <c r="A2503" t="s">
        <v>8401</v>
      </c>
      <c r="B2503" s="14" t="str">
        <v>false</v>
      </c>
      <c r="C2503" t="s">
        <v>8220</v>
      </c>
    </row>
    <row r="2504" spans="1:4" hidden="1" x14ac:dyDescent="0.2">
      <c r="A2504" t="s">
        <v>8401</v>
      </c>
      <c r="B2504" s="14" t="str">
        <v>false</v>
      </c>
      <c r="C2504" t="s">
        <v>8220</v>
      </c>
    </row>
    <row r="2505" spans="1:4" hidden="1" x14ac:dyDescent="0.2">
      <c r="A2505" t="s">
        <v>8401</v>
      </c>
      <c r="B2505" s="14" t="str">
        <v>false</v>
      </c>
      <c r="C2505" t="s">
        <v>8220</v>
      </c>
    </row>
    <row r="2506" spans="1:4" hidden="1" x14ac:dyDescent="0.2">
      <c r="A2506" t="s">
        <v>8401</v>
      </c>
      <c r="B2506" s="14" t="str">
        <v>false</v>
      </c>
      <c r="C2506" t="s">
        <v>8220</v>
      </c>
    </row>
    <row r="2507" spans="1:4" hidden="1" x14ac:dyDescent="0.2">
      <c r="A2507" t="s">
        <v>8401</v>
      </c>
      <c r="B2507" s="14" t="str">
        <v>false</v>
      </c>
      <c r="C2507" t="s">
        <v>8220</v>
      </c>
    </row>
    <row r="2508" spans="1:4" hidden="1" x14ac:dyDescent="0.2">
      <c r="A2508" t="s">
        <v>8401</v>
      </c>
      <c r="B2508" s="14" t="str">
        <v>false</v>
      </c>
      <c r="C2508" t="s">
        <v>8220</v>
      </c>
    </row>
    <row r="2509" spans="1:4" hidden="1" x14ac:dyDescent="0.2">
      <c r="A2509" t="s">
        <v>8401</v>
      </c>
      <c r="B2509" s="14" t="str">
        <v>false</v>
      </c>
      <c r="C2509" t="s">
        <v>8220</v>
      </c>
    </row>
    <row r="2510" spans="1:4" hidden="1" x14ac:dyDescent="0.2">
      <c r="A2510" t="s">
        <v>8401</v>
      </c>
      <c r="B2510" s="14" t="str">
        <v>false</v>
      </c>
      <c r="C2510" t="s">
        <v>8220</v>
      </c>
    </row>
    <row r="2511" spans="1:4" hidden="1" x14ac:dyDescent="0.2">
      <c r="A2511" t="s">
        <v>8401</v>
      </c>
      <c r="B2511" s="14" t="str">
        <v>false</v>
      </c>
      <c r="C2511" t="s">
        <v>8220</v>
      </c>
    </row>
    <row r="2512" spans="1:4" hidden="1" x14ac:dyDescent="0.2">
      <c r="A2512" t="s">
        <v>8401</v>
      </c>
      <c r="B2512" s="14" t="str">
        <v>false</v>
      </c>
      <c r="C2512" t="s">
        <v>8220</v>
      </c>
    </row>
    <row r="2513" spans="1:4" hidden="1" x14ac:dyDescent="0.2">
      <c r="A2513" t="s">
        <v>8401</v>
      </c>
      <c r="B2513" s="14" t="str">
        <v>false</v>
      </c>
      <c r="C2513" t="s">
        <v>8220</v>
      </c>
    </row>
    <row r="2514" spans="1:4" hidden="1" x14ac:dyDescent="0.2">
      <c r="A2514" t="s">
        <v>8401</v>
      </c>
      <c r="B2514" s="14" t="str">
        <v>false</v>
      </c>
      <c r="C2514" t="s">
        <v>8220</v>
      </c>
    </row>
    <row r="2515" spans="1:4" hidden="1" x14ac:dyDescent="0.2">
      <c r="A2515" t="s">
        <v>8401</v>
      </c>
      <c r="B2515" s="14" t="str">
        <v>false</v>
      </c>
      <c r="C2515" t="s">
        <v>8220</v>
      </c>
    </row>
    <row r="2516" spans="1:4" hidden="1" x14ac:dyDescent="0.2">
      <c r="A2516" t="s">
        <v>8401</v>
      </c>
      <c r="B2516" s="14" t="str">
        <v>false</v>
      </c>
      <c r="C2516" t="s">
        <v>8220</v>
      </c>
    </row>
    <row r="2517" spans="1:4" hidden="1" x14ac:dyDescent="0.2">
      <c r="A2517" t="s">
        <v>8401</v>
      </c>
      <c r="B2517" s="14" t="str">
        <v>false</v>
      </c>
      <c r="C2517" t="s">
        <v>8220</v>
      </c>
    </row>
    <row r="2518" spans="1:4" hidden="1" x14ac:dyDescent="0.2">
      <c r="A2518" t="s">
        <v>8401</v>
      </c>
      <c r="B2518" s="14" t="str">
        <v>false</v>
      </c>
      <c r="C2518" t="s">
        <v>8220</v>
      </c>
    </row>
    <row r="2519" spans="1:4" hidden="1" x14ac:dyDescent="0.2">
      <c r="A2519" t="s">
        <v>8401</v>
      </c>
      <c r="B2519" s="14" t="str">
        <v>false</v>
      </c>
      <c r="C2519" t="s">
        <v>8220</v>
      </c>
    </row>
    <row r="2520" spans="1:4" hidden="1" x14ac:dyDescent="0.2">
      <c r="A2520" t="s">
        <v>8401</v>
      </c>
      <c r="B2520" s="14" t="str">
        <v>false</v>
      </c>
      <c r="C2520" t="s">
        <v>8220</v>
      </c>
    </row>
    <row r="2521" spans="1:4" hidden="1" x14ac:dyDescent="0.2">
      <c r="A2521" t="s">
        <v>8401</v>
      </c>
      <c r="B2521" s="14" t="str">
        <v>false</v>
      </c>
      <c r="C2521" t="s">
        <v>8220</v>
      </c>
    </row>
    <row r="2522" spans="1:4" hidden="1" x14ac:dyDescent="0.2">
      <c r="A2522" t="s">
        <v>8401</v>
      </c>
      <c r="B2522" s="14" t="str">
        <v>false</v>
      </c>
      <c r="C2522" t="s">
        <v>8220</v>
      </c>
    </row>
    <row r="2523" spans="1:4" x14ac:dyDescent="0.2">
      <c r="A2523" t="s">
        <v>8401</v>
      </c>
      <c r="B2523" s="14">
        <v>132</v>
      </c>
      <c r="C2523" t="s">
        <v>8220</v>
      </c>
      <c r="D2523" s="14" t="e" cm="1" vm="1">
        <f t="array" aca="1" ref="D2523" ca="1">IF(Kickstarter!G2523:G6636 = "failed",Kickstarter!N2523:N6636,"false")</f>
        <v>#VALUE!</v>
      </c>
    </row>
    <row r="2524" spans="1:4" x14ac:dyDescent="0.2">
      <c r="A2524" t="s">
        <v>8401</v>
      </c>
      <c r="B2524" s="14">
        <v>27</v>
      </c>
      <c r="C2524" t="s">
        <v>8220</v>
      </c>
      <c r="D2524" s="14" t="e" cm="1" vm="1">
        <f t="array" aca="1" ref="D2524" ca="1">IF(Kickstarter!G2524:G6637 = "failed",Kickstarter!N2524:N6637,"false")</f>
        <v>#VALUE!</v>
      </c>
    </row>
    <row r="2525" spans="1:4" x14ac:dyDescent="0.2">
      <c r="A2525" t="s">
        <v>8401</v>
      </c>
      <c r="B2525" s="14">
        <v>26</v>
      </c>
      <c r="C2525" t="s">
        <v>8220</v>
      </c>
      <c r="D2525" s="14" t="e" cm="1" vm="1">
        <f t="array" aca="1" ref="D2525" ca="1">IF(Kickstarter!G2525:G6638 = "failed",Kickstarter!N2525:N6638,"false")</f>
        <v>#VALUE!</v>
      </c>
    </row>
    <row r="2526" spans="1:4" x14ac:dyDescent="0.2">
      <c r="A2526" t="s">
        <v>8401</v>
      </c>
      <c r="B2526" s="14">
        <v>43</v>
      </c>
      <c r="C2526" t="s">
        <v>8220</v>
      </c>
      <c r="D2526" s="14" t="e" cm="1" vm="1">
        <f t="array" aca="1" ref="D2526" ca="1">IF(Kickstarter!G2526:G6639 = "failed",Kickstarter!N2526:N6639,"false")</f>
        <v>#VALUE!</v>
      </c>
    </row>
    <row r="2527" spans="1:4" x14ac:dyDescent="0.2">
      <c r="A2527" t="s">
        <v>8401</v>
      </c>
      <c r="B2527" s="14">
        <v>80</v>
      </c>
      <c r="C2527" t="s">
        <v>8220</v>
      </c>
      <c r="D2527" s="14" t="e" cm="1" vm="1">
        <f t="array" aca="1" ref="D2527" ca="1">IF(Kickstarter!G2527:G6640 = "failed",Kickstarter!N2527:N6640,"false")</f>
        <v>#VALUE!</v>
      </c>
    </row>
    <row r="2528" spans="1:4" x14ac:dyDescent="0.2">
      <c r="A2528" t="s">
        <v>8401</v>
      </c>
      <c r="B2528" s="14">
        <v>33</v>
      </c>
      <c r="C2528" t="s">
        <v>8220</v>
      </c>
      <c r="D2528" s="14" t="e" cm="1" vm="1">
        <f t="array" aca="1" ref="D2528" ca="1">IF(Kickstarter!G2528:G6641 = "failed",Kickstarter!N2528:N6641,"false")</f>
        <v>#VALUE!</v>
      </c>
    </row>
    <row r="2529" spans="1:4" x14ac:dyDescent="0.2">
      <c r="A2529" t="s">
        <v>8401</v>
      </c>
      <c r="B2529" s="14">
        <v>71</v>
      </c>
      <c r="C2529" t="s">
        <v>8220</v>
      </c>
      <c r="D2529" s="14" t="e" cm="1" vm="1">
        <f t="array" aca="1" ref="D2529" ca="1">IF(Kickstarter!G2529:G6642 = "failed",Kickstarter!N2529:N6642,"false")</f>
        <v>#VALUE!</v>
      </c>
    </row>
    <row r="2530" spans="1:4" x14ac:dyDescent="0.2">
      <c r="A2530" t="s">
        <v>8401</v>
      </c>
      <c r="B2530" s="14">
        <v>81</v>
      </c>
      <c r="C2530" t="s">
        <v>8220</v>
      </c>
      <c r="D2530" s="14" t="e" cm="1" vm="1">
        <f t="array" aca="1" ref="D2530" ca="1">IF(Kickstarter!G2530:G6643 = "failed",Kickstarter!N2530:N6643,"false")</f>
        <v>#VALUE!</v>
      </c>
    </row>
    <row r="2531" spans="1:4" x14ac:dyDescent="0.2">
      <c r="A2531" t="s">
        <v>8401</v>
      </c>
      <c r="B2531" s="14">
        <v>76</v>
      </c>
      <c r="C2531" t="s">
        <v>8220</v>
      </c>
      <c r="D2531" s="14" t="e" cm="1" vm="1">
        <f t="array" aca="1" ref="D2531" ca="1">IF(Kickstarter!G2531:G6644 = "failed",Kickstarter!N2531:N6644,"false")</f>
        <v>#VALUE!</v>
      </c>
    </row>
    <row r="2532" spans="1:4" x14ac:dyDescent="0.2">
      <c r="A2532" t="s">
        <v>8401</v>
      </c>
      <c r="B2532" s="14">
        <v>48</v>
      </c>
      <c r="C2532" t="s">
        <v>8220</v>
      </c>
      <c r="D2532" s="14" t="e" cm="1" vm="1">
        <f t="array" aca="1" ref="D2532" ca="1">IF(Kickstarter!G2532:G6645 = "failed",Kickstarter!N2532:N6645,"false")</f>
        <v>#VALUE!</v>
      </c>
    </row>
    <row r="2533" spans="1:4" x14ac:dyDescent="0.2">
      <c r="A2533" t="s">
        <v>8401</v>
      </c>
      <c r="B2533" s="14">
        <v>61</v>
      </c>
      <c r="C2533" t="s">
        <v>8220</v>
      </c>
      <c r="D2533" s="14" t="e" cm="1" vm="1">
        <f t="array" aca="1" ref="D2533" ca="1">IF(Kickstarter!G2533:G6646 = "failed",Kickstarter!N2533:N6646,"false")</f>
        <v>#VALUE!</v>
      </c>
    </row>
    <row r="2534" spans="1:4" x14ac:dyDescent="0.2">
      <c r="A2534" t="s">
        <v>8401</v>
      </c>
      <c r="B2534" s="14">
        <v>60</v>
      </c>
      <c r="C2534" t="s">
        <v>8220</v>
      </c>
      <c r="D2534" s="14" t="e" cm="1" vm="1">
        <f t="array" aca="1" ref="D2534" ca="1">IF(Kickstarter!G2534:G6647 = "failed",Kickstarter!N2534:N6647,"false")</f>
        <v>#VALUE!</v>
      </c>
    </row>
    <row r="2535" spans="1:4" x14ac:dyDescent="0.2">
      <c r="A2535" t="s">
        <v>8401</v>
      </c>
      <c r="B2535" s="14">
        <v>136</v>
      </c>
      <c r="C2535" t="s">
        <v>8220</v>
      </c>
      <c r="D2535" s="14" t="e" cm="1" vm="1">
        <f t="array" aca="1" ref="D2535" ca="1">IF(Kickstarter!G2535:G6648 = "failed",Kickstarter!N2535:N6648,"false")</f>
        <v>#VALUE!</v>
      </c>
    </row>
    <row r="2536" spans="1:4" x14ac:dyDescent="0.2">
      <c r="A2536" t="s">
        <v>8401</v>
      </c>
      <c r="B2536" s="14">
        <v>14</v>
      </c>
      <c r="C2536" t="s">
        <v>8220</v>
      </c>
      <c r="D2536" s="14" t="e" cm="1" vm="1">
        <f t="array" aca="1" ref="D2536" ca="1">IF(Kickstarter!G2536:G6649 = "failed",Kickstarter!N2536:N6649,"false")</f>
        <v>#VALUE!</v>
      </c>
    </row>
    <row r="2537" spans="1:4" x14ac:dyDescent="0.2">
      <c r="A2537" t="s">
        <v>8401</v>
      </c>
      <c r="B2537" s="14">
        <v>78</v>
      </c>
      <c r="C2537" t="s">
        <v>8220</v>
      </c>
      <c r="D2537" s="14" t="e" cm="1" vm="1">
        <f t="array" aca="1" ref="D2537" ca="1">IF(Kickstarter!G2537:G6650 = "failed",Kickstarter!N2537:N6650,"false")</f>
        <v>#VALUE!</v>
      </c>
    </row>
    <row r="2538" spans="1:4" x14ac:dyDescent="0.2">
      <c r="A2538" t="s">
        <v>8401</v>
      </c>
      <c r="B2538" s="14">
        <v>4</v>
      </c>
      <c r="C2538" t="s">
        <v>8220</v>
      </c>
      <c r="D2538" s="14" t="e" cm="1" vm="1">
        <f t="array" aca="1" ref="D2538" ca="1">IF(Kickstarter!G2538:G6651 = "failed",Kickstarter!N2538:N6651,"false")</f>
        <v>#VALUE!</v>
      </c>
    </row>
    <row r="2539" spans="1:4" x14ac:dyDescent="0.2">
      <c r="A2539" t="s">
        <v>8401</v>
      </c>
      <c r="B2539" s="14">
        <v>11</v>
      </c>
      <c r="C2539" t="s">
        <v>8220</v>
      </c>
      <c r="D2539" s="14" t="e" cm="1" vm="1">
        <f t="array" aca="1" ref="D2539" ca="1">IF(Kickstarter!G2539:G6652 = "failed",Kickstarter!N2539:N6652,"false")</f>
        <v>#VALUE!</v>
      </c>
    </row>
    <row r="2540" spans="1:4" x14ac:dyDescent="0.2">
      <c r="A2540" t="s">
        <v>8401</v>
      </c>
      <c r="B2540" s="14">
        <v>185</v>
      </c>
      <c r="C2540" t="s">
        <v>8220</v>
      </c>
      <c r="D2540" s="14" t="e" cm="1" vm="1">
        <f t="array" aca="1" ref="D2540" ca="1">IF(Kickstarter!G2540:G6653 = "failed",Kickstarter!N2540:N6653,"false")</f>
        <v>#VALUE!</v>
      </c>
    </row>
    <row r="2541" spans="1:4" x14ac:dyDescent="0.2">
      <c r="A2541" t="s">
        <v>8401</v>
      </c>
      <c r="B2541" s="14">
        <v>59</v>
      </c>
      <c r="C2541" t="s">
        <v>8220</v>
      </c>
      <c r="D2541" s="14" t="e" cm="1" vm="1">
        <f t="array" aca="1" ref="D2541" ca="1">IF(Kickstarter!G2541:G6654 = "failed",Kickstarter!N2541:N6654,"false")</f>
        <v>#VALUE!</v>
      </c>
    </row>
    <row r="2542" spans="1:4" x14ac:dyDescent="0.2">
      <c r="A2542" t="s">
        <v>8401</v>
      </c>
      <c r="B2542" s="14">
        <v>27</v>
      </c>
      <c r="C2542" t="s">
        <v>8220</v>
      </c>
      <c r="D2542" s="14" t="e" cm="1" vm="1">
        <f t="array" aca="1" ref="D2542" ca="1">IF(Kickstarter!G2542:G6655 = "failed",Kickstarter!N2542:N6655,"false")</f>
        <v>#VALUE!</v>
      </c>
    </row>
    <row r="2543" spans="1:4" x14ac:dyDescent="0.2">
      <c r="A2543" t="s">
        <v>8401</v>
      </c>
      <c r="B2543" s="14">
        <v>63</v>
      </c>
      <c r="C2543" t="s">
        <v>8220</v>
      </c>
      <c r="D2543" s="14" t="e" cm="1" vm="1">
        <f t="array" aca="1" ref="D2543" ca="1">IF(Kickstarter!G2543:G6656 = "failed",Kickstarter!N2543:N6656,"false")</f>
        <v>#VALUE!</v>
      </c>
    </row>
    <row r="2544" spans="1:4" x14ac:dyDescent="0.2">
      <c r="A2544" t="s">
        <v>8401</v>
      </c>
      <c r="B2544" s="14">
        <v>13</v>
      </c>
      <c r="C2544" t="s">
        <v>8220</v>
      </c>
      <c r="D2544" s="14" t="e" cm="1" vm="1">
        <f t="array" aca="1" ref="D2544" ca="1">IF(Kickstarter!G2544:G6657 = "failed",Kickstarter!N2544:N6657,"false")</f>
        <v>#VALUE!</v>
      </c>
    </row>
    <row r="2545" spans="1:4" x14ac:dyDescent="0.2">
      <c r="A2545" t="s">
        <v>8401</v>
      </c>
      <c r="B2545" s="14">
        <v>13</v>
      </c>
      <c r="C2545" t="s">
        <v>8220</v>
      </c>
      <c r="D2545" s="14" t="e" cm="1" vm="1">
        <f t="array" aca="1" ref="D2545" ca="1">IF(Kickstarter!G2545:G6658 = "failed",Kickstarter!N2545:N6658,"false")</f>
        <v>#VALUE!</v>
      </c>
    </row>
    <row r="2546" spans="1:4" x14ac:dyDescent="0.2">
      <c r="A2546" t="s">
        <v>8401</v>
      </c>
      <c r="B2546" s="14">
        <v>57</v>
      </c>
      <c r="C2546" t="s">
        <v>8220</v>
      </c>
      <c r="D2546" s="14" t="e" cm="1" vm="1">
        <f t="array" aca="1" ref="D2546" ca="1">IF(Kickstarter!G2546:G6659 = "failed",Kickstarter!N2546:N6659,"false")</f>
        <v>#VALUE!</v>
      </c>
    </row>
    <row r="2547" spans="1:4" x14ac:dyDescent="0.2">
      <c r="A2547" t="s">
        <v>8401</v>
      </c>
      <c r="B2547" s="14">
        <v>61</v>
      </c>
      <c r="C2547" t="s">
        <v>8220</v>
      </c>
      <c r="D2547" s="14" t="e" cm="1" vm="1">
        <f t="array" aca="1" ref="D2547" ca="1">IF(Kickstarter!G2547:G6660 = "failed",Kickstarter!N2547:N6660,"false")</f>
        <v>#VALUE!</v>
      </c>
    </row>
    <row r="2548" spans="1:4" x14ac:dyDescent="0.2">
      <c r="A2548" t="s">
        <v>8401</v>
      </c>
      <c r="B2548" s="14">
        <v>65</v>
      </c>
      <c r="C2548" t="s">
        <v>8220</v>
      </c>
      <c r="D2548" s="14" t="e" cm="1" vm="1">
        <f t="array" aca="1" ref="D2548" ca="1">IF(Kickstarter!G2548:G6661 = "failed",Kickstarter!N2548:N6661,"false")</f>
        <v>#VALUE!</v>
      </c>
    </row>
    <row r="2549" spans="1:4" x14ac:dyDescent="0.2">
      <c r="A2549" t="s">
        <v>8401</v>
      </c>
      <c r="B2549" s="14">
        <v>134</v>
      </c>
      <c r="C2549" t="s">
        <v>8220</v>
      </c>
      <c r="D2549" s="14" t="e" cm="1" vm="1">
        <f t="array" aca="1" ref="D2549" ca="1">IF(Kickstarter!G2549:G6662 = "failed",Kickstarter!N2549:N6662,"false")</f>
        <v>#VALUE!</v>
      </c>
    </row>
    <row r="2550" spans="1:4" x14ac:dyDescent="0.2">
      <c r="A2550" t="s">
        <v>8401</v>
      </c>
      <c r="B2550" s="14">
        <v>37</v>
      </c>
      <c r="C2550" t="s">
        <v>8220</v>
      </c>
      <c r="D2550" s="14" t="e" cm="1" vm="1">
        <f t="array" aca="1" ref="D2550" ca="1">IF(Kickstarter!G2550:G6663 = "failed",Kickstarter!N2550:N6663,"false")</f>
        <v>#VALUE!</v>
      </c>
    </row>
    <row r="2551" spans="1:4" x14ac:dyDescent="0.2">
      <c r="A2551" t="s">
        <v>8401</v>
      </c>
      <c r="B2551" s="14">
        <v>37</v>
      </c>
      <c r="C2551" t="s">
        <v>8220</v>
      </c>
      <c r="D2551" s="14" t="e" cm="1" vm="1">
        <f t="array" aca="1" ref="D2551" ca="1">IF(Kickstarter!G2551:G6664 = "failed",Kickstarter!N2551:N6664,"false")</f>
        <v>#VALUE!</v>
      </c>
    </row>
    <row r="2552" spans="1:4" x14ac:dyDescent="0.2">
      <c r="A2552" t="s">
        <v>8401</v>
      </c>
      <c r="B2552" s="14">
        <v>150</v>
      </c>
      <c r="C2552" t="s">
        <v>8220</v>
      </c>
      <c r="D2552" s="14" t="e" cm="1" vm="1">
        <f t="array" aca="1" ref="D2552" ca="1">IF(Kickstarter!G2552:G6665 = "failed",Kickstarter!N2552:N6665,"false")</f>
        <v>#VALUE!</v>
      </c>
    </row>
    <row r="2553" spans="1:4" x14ac:dyDescent="0.2">
      <c r="A2553" t="s">
        <v>8401</v>
      </c>
      <c r="B2553" s="14">
        <v>56</v>
      </c>
      <c r="C2553" t="s">
        <v>8220</v>
      </c>
      <c r="D2553" s="14" t="e" cm="1" vm="1">
        <f t="array" aca="1" ref="D2553" ca="1">IF(Kickstarter!G2553:G6666 = "failed",Kickstarter!N2553:N6666,"false")</f>
        <v>#VALUE!</v>
      </c>
    </row>
    <row r="2554" spans="1:4" x14ac:dyDescent="0.2">
      <c r="A2554" t="s">
        <v>8401</v>
      </c>
      <c r="B2554" s="14">
        <v>18</v>
      </c>
      <c r="C2554" t="s">
        <v>8220</v>
      </c>
      <c r="D2554" s="14" t="e" cm="1" vm="1">
        <f t="array" aca="1" ref="D2554" ca="1">IF(Kickstarter!G2554:G6667 = "failed",Kickstarter!N2554:N6667,"false")</f>
        <v>#VALUE!</v>
      </c>
    </row>
    <row r="2555" spans="1:4" x14ac:dyDescent="0.2">
      <c r="A2555" t="s">
        <v>8401</v>
      </c>
      <c r="B2555" s="14">
        <v>60</v>
      </c>
      <c r="C2555" t="s">
        <v>8220</v>
      </c>
      <c r="D2555" s="14" t="e" cm="1" vm="1">
        <f t="array" aca="1" ref="D2555" ca="1">IF(Kickstarter!G2555:G6668 = "failed",Kickstarter!N2555:N6668,"false")</f>
        <v>#VALUE!</v>
      </c>
    </row>
    <row r="2556" spans="1:4" x14ac:dyDescent="0.2">
      <c r="A2556" t="s">
        <v>8401</v>
      </c>
      <c r="B2556" s="14">
        <v>67</v>
      </c>
      <c r="C2556" t="s">
        <v>8220</v>
      </c>
      <c r="D2556" s="14" t="e" cm="1" vm="1">
        <f t="array" aca="1" ref="D2556" ca="1">IF(Kickstarter!G2556:G6669 = "failed",Kickstarter!N2556:N6669,"false")</f>
        <v>#VALUE!</v>
      </c>
    </row>
    <row r="2557" spans="1:4" x14ac:dyDescent="0.2">
      <c r="A2557" t="s">
        <v>8401</v>
      </c>
      <c r="B2557" s="14">
        <v>35</v>
      </c>
      <c r="C2557" t="s">
        <v>8220</v>
      </c>
      <c r="D2557" s="14" t="e" cm="1" vm="1">
        <f t="array" aca="1" ref="D2557" ca="1">IF(Kickstarter!G2557:G6670 = "failed",Kickstarter!N2557:N6670,"false")</f>
        <v>#VALUE!</v>
      </c>
    </row>
    <row r="2558" spans="1:4" x14ac:dyDescent="0.2">
      <c r="A2558" t="s">
        <v>8401</v>
      </c>
      <c r="B2558" s="14">
        <v>34</v>
      </c>
      <c r="C2558" t="s">
        <v>8220</v>
      </c>
      <c r="D2558" s="14" t="e" cm="1" vm="1">
        <f t="array" aca="1" ref="D2558" ca="1">IF(Kickstarter!G2558:G6671 = "failed",Kickstarter!N2558:N6671,"false")</f>
        <v>#VALUE!</v>
      </c>
    </row>
    <row r="2559" spans="1:4" x14ac:dyDescent="0.2">
      <c r="A2559" t="s">
        <v>8401</v>
      </c>
      <c r="B2559" s="14">
        <v>36</v>
      </c>
      <c r="C2559" t="s">
        <v>8220</v>
      </c>
      <c r="D2559" s="14" t="e" cm="1" vm="1">
        <f t="array" aca="1" ref="D2559" ca="1">IF(Kickstarter!G2559:G6672 = "failed",Kickstarter!N2559:N6672,"false")</f>
        <v>#VALUE!</v>
      </c>
    </row>
    <row r="2560" spans="1:4" x14ac:dyDescent="0.2">
      <c r="A2560" t="s">
        <v>8401</v>
      </c>
      <c r="B2560" s="14">
        <v>18</v>
      </c>
      <c r="C2560" t="s">
        <v>8220</v>
      </c>
      <c r="D2560" s="14" t="e" cm="1" vm="1">
        <f t="array" aca="1" ref="D2560" ca="1">IF(Kickstarter!G2560:G6673 = "failed",Kickstarter!N2560:N6673,"false")</f>
        <v>#VALUE!</v>
      </c>
    </row>
    <row r="2561" spans="1:4" x14ac:dyDescent="0.2">
      <c r="A2561" t="s">
        <v>8401</v>
      </c>
      <c r="B2561" s="14">
        <v>25</v>
      </c>
      <c r="C2561" t="s">
        <v>8220</v>
      </c>
      <c r="D2561" s="14" t="e" cm="1" vm="1">
        <f t="array" aca="1" ref="D2561" ca="1">IF(Kickstarter!G2561:G6674 = "failed",Kickstarter!N2561:N6674,"false")</f>
        <v>#VALUE!</v>
      </c>
    </row>
    <row r="2562" spans="1:4" x14ac:dyDescent="0.2">
      <c r="A2562" t="s">
        <v>8401</v>
      </c>
      <c r="B2562" s="14">
        <v>21</v>
      </c>
      <c r="C2562" t="s">
        <v>8220</v>
      </c>
      <c r="D2562" s="14" t="e" cm="1" vm="1">
        <f t="array" aca="1" ref="D2562" ca="1">IF(Kickstarter!G2562:G6675 = "failed",Kickstarter!N2562:N6675,"false")</f>
        <v>#VALUE!</v>
      </c>
    </row>
    <row r="2563" spans="1:4" hidden="1" x14ac:dyDescent="0.2">
      <c r="A2563" t="s">
        <v>8401</v>
      </c>
      <c r="B2563" s="14" t="str">
        <v>false</v>
      </c>
      <c r="C2563" t="s">
        <v>8220</v>
      </c>
    </row>
    <row r="2564" spans="1:4" hidden="1" x14ac:dyDescent="0.2">
      <c r="A2564" t="s">
        <v>8401</v>
      </c>
      <c r="B2564" s="14" t="str">
        <v>false</v>
      </c>
      <c r="C2564" t="s">
        <v>8220</v>
      </c>
    </row>
    <row r="2565" spans="1:4" hidden="1" x14ac:dyDescent="0.2">
      <c r="A2565" t="s">
        <v>8401</v>
      </c>
      <c r="B2565" s="14" t="str">
        <v>false</v>
      </c>
      <c r="C2565" t="s">
        <v>8220</v>
      </c>
    </row>
    <row r="2566" spans="1:4" hidden="1" x14ac:dyDescent="0.2">
      <c r="A2566" t="s">
        <v>8401</v>
      </c>
      <c r="B2566" s="14" t="str">
        <v>false</v>
      </c>
      <c r="C2566" t="s">
        <v>8220</v>
      </c>
    </row>
    <row r="2567" spans="1:4" hidden="1" x14ac:dyDescent="0.2">
      <c r="A2567" t="s">
        <v>8401</v>
      </c>
      <c r="B2567" s="14" t="str">
        <v>false</v>
      </c>
      <c r="C2567" t="s">
        <v>8220</v>
      </c>
    </row>
    <row r="2568" spans="1:4" hidden="1" x14ac:dyDescent="0.2">
      <c r="A2568" t="s">
        <v>8401</v>
      </c>
      <c r="B2568" s="14" t="str">
        <v>false</v>
      </c>
      <c r="C2568" t="s">
        <v>8220</v>
      </c>
    </row>
    <row r="2569" spans="1:4" hidden="1" x14ac:dyDescent="0.2">
      <c r="A2569" t="s">
        <v>8401</v>
      </c>
      <c r="B2569" s="14" t="str">
        <v>false</v>
      </c>
      <c r="C2569" t="s">
        <v>8220</v>
      </c>
    </row>
    <row r="2570" spans="1:4" hidden="1" x14ac:dyDescent="0.2">
      <c r="A2570" t="s">
        <v>8401</v>
      </c>
      <c r="B2570" s="14" t="str">
        <v>false</v>
      </c>
      <c r="C2570" t="s">
        <v>8220</v>
      </c>
    </row>
    <row r="2571" spans="1:4" hidden="1" x14ac:dyDescent="0.2">
      <c r="A2571" t="s">
        <v>8401</v>
      </c>
      <c r="B2571" s="14" t="str">
        <v>false</v>
      </c>
      <c r="C2571" t="s">
        <v>8220</v>
      </c>
    </row>
    <row r="2572" spans="1:4" hidden="1" x14ac:dyDescent="0.2">
      <c r="A2572" t="s">
        <v>8401</v>
      </c>
      <c r="B2572" s="14" t="str">
        <v>false</v>
      </c>
      <c r="C2572" t="s">
        <v>8220</v>
      </c>
    </row>
    <row r="2573" spans="1:4" hidden="1" x14ac:dyDescent="0.2">
      <c r="A2573" t="s">
        <v>8401</v>
      </c>
      <c r="B2573" s="14" t="str">
        <v>false</v>
      </c>
      <c r="C2573" t="s">
        <v>8220</v>
      </c>
    </row>
    <row r="2574" spans="1:4" hidden="1" x14ac:dyDescent="0.2">
      <c r="A2574" t="s">
        <v>8401</v>
      </c>
      <c r="B2574" s="14" t="str">
        <v>false</v>
      </c>
      <c r="C2574" t="s">
        <v>8220</v>
      </c>
    </row>
    <row r="2575" spans="1:4" hidden="1" x14ac:dyDescent="0.2">
      <c r="A2575" t="s">
        <v>8401</v>
      </c>
      <c r="B2575" s="14" t="str">
        <v>false</v>
      </c>
      <c r="C2575" t="s">
        <v>8220</v>
      </c>
    </row>
    <row r="2576" spans="1:4" hidden="1" x14ac:dyDescent="0.2">
      <c r="A2576" t="s">
        <v>8401</v>
      </c>
      <c r="B2576" s="14" t="str">
        <v>false</v>
      </c>
      <c r="C2576" t="s">
        <v>8220</v>
      </c>
    </row>
    <row r="2577" spans="1:3" hidden="1" x14ac:dyDescent="0.2">
      <c r="A2577" t="s">
        <v>8401</v>
      </c>
      <c r="B2577" s="14" t="str">
        <v>false</v>
      </c>
      <c r="C2577" t="s">
        <v>8220</v>
      </c>
    </row>
    <row r="2578" spans="1:3" hidden="1" x14ac:dyDescent="0.2">
      <c r="A2578" t="s">
        <v>8401</v>
      </c>
      <c r="B2578" s="14" t="str">
        <v>false</v>
      </c>
      <c r="C2578" t="s">
        <v>8220</v>
      </c>
    </row>
    <row r="2579" spans="1:3" hidden="1" x14ac:dyDescent="0.2">
      <c r="A2579" t="s">
        <v>8401</v>
      </c>
      <c r="B2579" s="14" t="str">
        <v>false</v>
      </c>
      <c r="C2579" t="s">
        <v>8220</v>
      </c>
    </row>
    <row r="2580" spans="1:3" hidden="1" x14ac:dyDescent="0.2">
      <c r="A2580" t="s">
        <v>8401</v>
      </c>
      <c r="B2580" s="14" t="str">
        <v>false</v>
      </c>
      <c r="C2580" t="s">
        <v>8220</v>
      </c>
    </row>
    <row r="2581" spans="1:3" hidden="1" x14ac:dyDescent="0.2">
      <c r="A2581" t="s">
        <v>8401</v>
      </c>
      <c r="B2581" s="14" t="str">
        <v>false</v>
      </c>
      <c r="C2581" t="s">
        <v>8220</v>
      </c>
    </row>
    <row r="2582" spans="1:3" hidden="1" x14ac:dyDescent="0.2">
      <c r="A2582" t="s">
        <v>8401</v>
      </c>
      <c r="B2582" s="14" t="str">
        <v>false</v>
      </c>
      <c r="C2582" t="s">
        <v>8220</v>
      </c>
    </row>
    <row r="2583" spans="1:3" hidden="1" x14ac:dyDescent="0.2">
      <c r="A2583" t="s">
        <v>8401</v>
      </c>
      <c r="B2583" s="14" t="str">
        <v>false</v>
      </c>
      <c r="C2583" t="s">
        <v>8220</v>
      </c>
    </row>
    <row r="2584" spans="1:3" hidden="1" x14ac:dyDescent="0.2">
      <c r="A2584" t="s">
        <v>8401</v>
      </c>
      <c r="B2584" s="14" t="str">
        <v>false</v>
      </c>
      <c r="C2584" t="s">
        <v>8220</v>
      </c>
    </row>
    <row r="2585" spans="1:3" hidden="1" x14ac:dyDescent="0.2">
      <c r="A2585" t="s">
        <v>8401</v>
      </c>
      <c r="B2585" s="14" t="str">
        <v>false</v>
      </c>
      <c r="C2585" t="s">
        <v>8220</v>
      </c>
    </row>
    <row r="2586" spans="1:3" hidden="1" x14ac:dyDescent="0.2">
      <c r="A2586" t="s">
        <v>8401</v>
      </c>
      <c r="B2586" s="14" t="str">
        <v>false</v>
      </c>
      <c r="C2586" t="s">
        <v>8220</v>
      </c>
    </row>
    <row r="2587" spans="1:3" hidden="1" x14ac:dyDescent="0.2">
      <c r="A2587" t="s">
        <v>8401</v>
      </c>
      <c r="B2587" s="14" t="str">
        <v>false</v>
      </c>
      <c r="C2587" t="s">
        <v>8220</v>
      </c>
    </row>
    <row r="2588" spans="1:3" hidden="1" x14ac:dyDescent="0.2">
      <c r="A2588" t="s">
        <v>8401</v>
      </c>
      <c r="B2588" s="14" t="str">
        <v>false</v>
      </c>
      <c r="C2588" t="s">
        <v>8220</v>
      </c>
    </row>
    <row r="2589" spans="1:3" hidden="1" x14ac:dyDescent="0.2">
      <c r="A2589" t="s">
        <v>8401</v>
      </c>
      <c r="B2589" s="14" t="str">
        <v>false</v>
      </c>
      <c r="C2589" t="s">
        <v>8220</v>
      </c>
    </row>
    <row r="2590" spans="1:3" hidden="1" x14ac:dyDescent="0.2">
      <c r="A2590" t="s">
        <v>8401</v>
      </c>
      <c r="B2590" s="14" t="str">
        <v>false</v>
      </c>
      <c r="C2590" t="s">
        <v>8220</v>
      </c>
    </row>
    <row r="2591" spans="1:3" hidden="1" x14ac:dyDescent="0.2">
      <c r="A2591" t="s">
        <v>8401</v>
      </c>
      <c r="B2591" s="14" t="str">
        <v>false</v>
      </c>
      <c r="C2591" t="s">
        <v>8220</v>
      </c>
    </row>
    <row r="2592" spans="1:3" hidden="1" x14ac:dyDescent="0.2">
      <c r="A2592" t="s">
        <v>8401</v>
      </c>
      <c r="B2592" s="14" t="str">
        <v>false</v>
      </c>
      <c r="C2592" t="s">
        <v>8220</v>
      </c>
    </row>
    <row r="2593" spans="1:4" hidden="1" x14ac:dyDescent="0.2">
      <c r="A2593" t="s">
        <v>8401</v>
      </c>
      <c r="B2593" s="14" t="str">
        <v>false</v>
      </c>
      <c r="C2593" t="s">
        <v>8220</v>
      </c>
    </row>
    <row r="2594" spans="1:4" hidden="1" x14ac:dyDescent="0.2">
      <c r="A2594" t="s">
        <v>8401</v>
      </c>
      <c r="B2594" s="14" t="str">
        <v>false</v>
      </c>
      <c r="C2594" t="s">
        <v>8220</v>
      </c>
    </row>
    <row r="2595" spans="1:4" hidden="1" x14ac:dyDescent="0.2">
      <c r="A2595" t="s">
        <v>8401</v>
      </c>
      <c r="B2595" s="14" t="str">
        <v>false</v>
      </c>
      <c r="C2595" t="s">
        <v>8220</v>
      </c>
    </row>
    <row r="2596" spans="1:4" hidden="1" x14ac:dyDescent="0.2">
      <c r="A2596" t="s">
        <v>8401</v>
      </c>
      <c r="B2596" s="14" t="str">
        <v>false</v>
      </c>
      <c r="C2596" t="s">
        <v>8220</v>
      </c>
    </row>
    <row r="2597" spans="1:4" hidden="1" x14ac:dyDescent="0.2">
      <c r="A2597" t="s">
        <v>8401</v>
      </c>
      <c r="B2597" s="14" t="str">
        <v>false</v>
      </c>
      <c r="C2597" t="s">
        <v>8220</v>
      </c>
    </row>
    <row r="2598" spans="1:4" hidden="1" x14ac:dyDescent="0.2">
      <c r="A2598" t="s">
        <v>8401</v>
      </c>
      <c r="B2598" s="14" t="str">
        <v>false</v>
      </c>
      <c r="C2598" t="s">
        <v>8220</v>
      </c>
    </row>
    <row r="2599" spans="1:4" hidden="1" x14ac:dyDescent="0.2">
      <c r="A2599" t="s">
        <v>8401</v>
      </c>
      <c r="B2599" s="14" t="str">
        <v>false</v>
      </c>
      <c r="C2599" t="s">
        <v>8220</v>
      </c>
    </row>
    <row r="2600" spans="1:4" hidden="1" x14ac:dyDescent="0.2">
      <c r="A2600" t="s">
        <v>8401</v>
      </c>
      <c r="B2600" s="14" t="str">
        <v>false</v>
      </c>
      <c r="C2600" t="s">
        <v>8220</v>
      </c>
    </row>
    <row r="2601" spans="1:4" hidden="1" x14ac:dyDescent="0.2">
      <c r="A2601" t="s">
        <v>8401</v>
      </c>
      <c r="B2601" s="14" t="str">
        <v>false</v>
      </c>
      <c r="C2601" t="s">
        <v>8220</v>
      </c>
    </row>
    <row r="2602" spans="1:4" hidden="1" x14ac:dyDescent="0.2">
      <c r="A2602" t="s">
        <v>8401</v>
      </c>
      <c r="B2602" s="14" t="str">
        <v>false</v>
      </c>
      <c r="C2602" t="s">
        <v>8220</v>
      </c>
    </row>
    <row r="2603" spans="1:4" x14ac:dyDescent="0.2">
      <c r="A2603" t="s">
        <v>8401</v>
      </c>
      <c r="B2603" s="14">
        <v>151</v>
      </c>
      <c r="C2603" t="s">
        <v>8220</v>
      </c>
      <c r="D2603" s="14" t="e" cm="1" vm="1">
        <f t="array" aca="1" ref="D2603" ca="1">IF(Kickstarter!G2603:G6716 = "failed",Kickstarter!N2603:N6716,"false")</f>
        <v>#VALUE!</v>
      </c>
    </row>
    <row r="2604" spans="1:4" x14ac:dyDescent="0.2">
      <c r="A2604" t="s">
        <v>8401</v>
      </c>
      <c r="B2604" s="14">
        <v>489</v>
      </c>
      <c r="C2604" t="s">
        <v>8220</v>
      </c>
      <c r="D2604" s="14" t="e" cm="1" vm="1">
        <f t="array" aca="1" ref="D2604" ca="1">IF(Kickstarter!G2604:G6717 = "failed",Kickstarter!N2604:N6717,"false")</f>
        <v>#VALUE!</v>
      </c>
    </row>
    <row r="2605" spans="1:4" x14ac:dyDescent="0.2">
      <c r="A2605" t="s">
        <v>8401</v>
      </c>
      <c r="B2605" s="14">
        <v>50</v>
      </c>
      <c r="C2605" t="s">
        <v>8220</v>
      </c>
      <c r="D2605" s="14" t="e" cm="1" vm="1">
        <f t="array" aca="1" ref="D2605" ca="1">IF(Kickstarter!G2605:G6718 = "failed",Kickstarter!N2605:N6718,"false")</f>
        <v>#VALUE!</v>
      </c>
    </row>
    <row r="2606" spans="1:4" x14ac:dyDescent="0.2">
      <c r="A2606" t="s">
        <v>8401</v>
      </c>
      <c r="B2606" s="14">
        <v>321</v>
      </c>
      <c r="C2606" t="s">
        <v>8220</v>
      </c>
      <c r="D2606" s="14" t="e" cm="1" vm="1">
        <f t="array" aca="1" ref="D2606" ca="1">IF(Kickstarter!G2606:G6719 = "failed",Kickstarter!N2606:N6719,"false")</f>
        <v>#VALUE!</v>
      </c>
    </row>
    <row r="2607" spans="1:4" x14ac:dyDescent="0.2">
      <c r="A2607" t="s">
        <v>8401</v>
      </c>
      <c r="B2607" s="14">
        <v>1762</v>
      </c>
      <c r="C2607" t="s">
        <v>8220</v>
      </c>
      <c r="D2607" s="14" t="e" cm="1" vm="1">
        <f t="array" aca="1" ref="D2607" ca="1">IF(Kickstarter!G2607:G6720 = "failed",Kickstarter!N2607:N6720,"false")</f>
        <v>#VALUE!</v>
      </c>
    </row>
    <row r="2608" spans="1:4" x14ac:dyDescent="0.2">
      <c r="A2608" t="s">
        <v>8401</v>
      </c>
      <c r="B2608" s="14">
        <v>385</v>
      </c>
      <c r="C2608" t="s">
        <v>8220</v>
      </c>
      <c r="D2608" s="14" t="e" cm="1" vm="1">
        <f t="array" aca="1" ref="D2608" ca="1">IF(Kickstarter!G2608:G6721 = "failed",Kickstarter!N2608:N6721,"false")</f>
        <v>#VALUE!</v>
      </c>
    </row>
    <row r="2609" spans="1:4" x14ac:dyDescent="0.2">
      <c r="A2609" t="s">
        <v>8401</v>
      </c>
      <c r="B2609" s="14">
        <v>398</v>
      </c>
      <c r="C2609" t="s">
        <v>8220</v>
      </c>
      <c r="D2609" s="14" t="e" cm="1" vm="1">
        <f t="array" aca="1" ref="D2609" ca="1">IF(Kickstarter!G2609:G6722 = "failed",Kickstarter!N2609:N6722,"false")</f>
        <v>#VALUE!</v>
      </c>
    </row>
    <row r="2610" spans="1:4" x14ac:dyDescent="0.2">
      <c r="A2610" t="s">
        <v>8401</v>
      </c>
      <c r="B2610" s="14">
        <v>304</v>
      </c>
      <c r="C2610" t="s">
        <v>8220</v>
      </c>
      <c r="D2610" s="14" t="e" cm="1" vm="1">
        <f t="array" aca="1" ref="D2610" ca="1">IF(Kickstarter!G2610:G6723 = "failed",Kickstarter!N2610:N6723,"false")</f>
        <v>#VALUE!</v>
      </c>
    </row>
    <row r="2611" spans="1:4" x14ac:dyDescent="0.2">
      <c r="A2611" t="s">
        <v>8401</v>
      </c>
      <c r="B2611" s="14">
        <v>676</v>
      </c>
      <c r="C2611" t="s">
        <v>8220</v>
      </c>
      <c r="D2611" s="14" t="e" cm="1" vm="1">
        <f t="array" aca="1" ref="D2611" ca="1">IF(Kickstarter!G2611:G6724 = "failed",Kickstarter!N2611:N6724,"false")</f>
        <v>#VALUE!</v>
      </c>
    </row>
    <row r="2612" spans="1:4" x14ac:dyDescent="0.2">
      <c r="A2612" t="s">
        <v>8401</v>
      </c>
      <c r="B2612" s="14">
        <v>577</v>
      </c>
      <c r="C2612" t="s">
        <v>8220</v>
      </c>
      <c r="D2612" s="14" t="e" cm="1" vm="1">
        <f t="array" aca="1" ref="D2612" ca="1">IF(Kickstarter!G2612:G6725 = "failed",Kickstarter!N2612:N6725,"false")</f>
        <v>#VALUE!</v>
      </c>
    </row>
    <row r="2613" spans="1:4" x14ac:dyDescent="0.2">
      <c r="A2613" t="s">
        <v>8401</v>
      </c>
      <c r="B2613" s="14">
        <v>3663</v>
      </c>
      <c r="C2613" t="s">
        <v>8220</v>
      </c>
      <c r="D2613" s="14" t="e" cm="1" vm="1">
        <f t="array" aca="1" ref="D2613" ca="1">IF(Kickstarter!G2613:G6726 = "failed",Kickstarter!N2613:N6726,"false")</f>
        <v>#VALUE!</v>
      </c>
    </row>
    <row r="2614" spans="1:4" x14ac:dyDescent="0.2">
      <c r="A2614" t="s">
        <v>8401</v>
      </c>
      <c r="B2614" s="14">
        <v>294</v>
      </c>
      <c r="C2614" t="s">
        <v>8220</v>
      </c>
      <c r="D2614" s="14" t="e" cm="1" vm="1">
        <f t="array" aca="1" ref="D2614" ca="1">IF(Kickstarter!G2614:G6727 = "failed",Kickstarter!N2614:N6727,"false")</f>
        <v>#VALUE!</v>
      </c>
    </row>
    <row r="2615" spans="1:4" x14ac:dyDescent="0.2">
      <c r="A2615" t="s">
        <v>8401</v>
      </c>
      <c r="B2615" s="14">
        <v>28</v>
      </c>
      <c r="C2615" t="s">
        <v>8220</v>
      </c>
      <c r="D2615" s="14" t="e" cm="1" vm="1">
        <f t="array" aca="1" ref="D2615" ca="1">IF(Kickstarter!G2615:G6728 = "failed",Kickstarter!N2615:N6728,"false")</f>
        <v>#VALUE!</v>
      </c>
    </row>
    <row r="2616" spans="1:4" x14ac:dyDescent="0.2">
      <c r="A2616" t="s">
        <v>8401</v>
      </c>
      <c r="B2616" s="14">
        <v>100</v>
      </c>
      <c r="C2616" t="s">
        <v>8220</v>
      </c>
      <c r="D2616" s="14" t="e" cm="1" vm="1">
        <f t="array" aca="1" ref="D2616" ca="1">IF(Kickstarter!G2616:G6729 = "failed",Kickstarter!N2616:N6729,"false")</f>
        <v>#VALUE!</v>
      </c>
    </row>
    <row r="2617" spans="1:4" x14ac:dyDescent="0.2">
      <c r="A2617" t="s">
        <v>8401</v>
      </c>
      <c r="B2617" s="14">
        <v>72</v>
      </c>
      <c r="C2617" t="s">
        <v>8220</v>
      </c>
      <c r="D2617" s="14" t="e" cm="1" vm="1">
        <f t="array" aca="1" ref="D2617" ca="1">IF(Kickstarter!G2617:G6730 = "failed",Kickstarter!N2617:N6730,"false")</f>
        <v>#VALUE!</v>
      </c>
    </row>
    <row r="2618" spans="1:4" x14ac:dyDescent="0.2">
      <c r="A2618" t="s">
        <v>8401</v>
      </c>
      <c r="B2618" s="14">
        <v>238</v>
      </c>
      <c r="C2618" t="s">
        <v>8220</v>
      </c>
      <c r="D2618" s="14" t="e" cm="1" vm="1">
        <f t="array" aca="1" ref="D2618" ca="1">IF(Kickstarter!G2618:G6731 = "failed",Kickstarter!N2618:N6731,"false")</f>
        <v>#VALUE!</v>
      </c>
    </row>
    <row r="2619" spans="1:4" x14ac:dyDescent="0.2">
      <c r="A2619" t="s">
        <v>8401</v>
      </c>
      <c r="B2619" s="14">
        <v>159</v>
      </c>
      <c r="C2619" t="s">
        <v>8220</v>
      </c>
      <c r="D2619" s="14" t="e" cm="1" vm="1">
        <f t="array" aca="1" ref="D2619" ca="1">IF(Kickstarter!G2619:G6732 = "failed",Kickstarter!N2619:N6732,"false")</f>
        <v>#VALUE!</v>
      </c>
    </row>
    <row r="2620" spans="1:4" x14ac:dyDescent="0.2">
      <c r="A2620" t="s">
        <v>8401</v>
      </c>
      <c r="B2620" s="14">
        <v>77</v>
      </c>
      <c r="C2620" t="s">
        <v>8220</v>
      </c>
      <c r="D2620" s="14" t="e" cm="1" vm="1">
        <f t="array" aca="1" ref="D2620" ca="1">IF(Kickstarter!G2620:G6733 = "failed",Kickstarter!N2620:N6733,"false")</f>
        <v>#VALUE!</v>
      </c>
    </row>
    <row r="2621" spans="1:4" x14ac:dyDescent="0.2">
      <c r="A2621" t="s">
        <v>8401</v>
      </c>
      <c r="B2621" s="14">
        <v>53</v>
      </c>
      <c r="C2621" t="s">
        <v>8220</v>
      </c>
      <c r="D2621" s="14" t="e" cm="1" vm="1">
        <f t="array" aca="1" ref="D2621" ca="1">IF(Kickstarter!G2621:G6734 = "failed",Kickstarter!N2621:N6734,"false")</f>
        <v>#VALUE!</v>
      </c>
    </row>
    <row r="2622" spans="1:4" x14ac:dyDescent="0.2">
      <c r="A2622" t="s">
        <v>8401</v>
      </c>
      <c r="B2622" s="14">
        <v>1251</v>
      </c>
      <c r="C2622" t="s">
        <v>8220</v>
      </c>
      <c r="D2622" s="14" t="e" cm="1" vm="1">
        <f t="array" aca="1" ref="D2622" ca="1">IF(Kickstarter!G2622:G6735 = "failed",Kickstarter!N2622:N6735,"false")</f>
        <v>#VALUE!</v>
      </c>
    </row>
    <row r="2623" spans="1:4" x14ac:dyDescent="0.2">
      <c r="A2623" t="s">
        <v>8401</v>
      </c>
      <c r="B2623" s="14">
        <v>465</v>
      </c>
      <c r="C2623" t="s">
        <v>8220</v>
      </c>
      <c r="D2623" s="14" t="e" cm="1" vm="1">
        <f t="array" aca="1" ref="D2623" ca="1">IF(Kickstarter!G2623:G6736 = "failed",Kickstarter!N2623:N6736,"false")</f>
        <v>#VALUE!</v>
      </c>
    </row>
    <row r="2624" spans="1:4" x14ac:dyDescent="0.2">
      <c r="A2624" t="s">
        <v>8401</v>
      </c>
      <c r="B2624" s="14">
        <v>74</v>
      </c>
      <c r="C2624" t="s">
        <v>8220</v>
      </c>
      <c r="D2624" s="14" t="e" cm="1" vm="1">
        <f t="array" aca="1" ref="D2624" ca="1">IF(Kickstarter!G2624:G6737 = "failed",Kickstarter!N2624:N6737,"false")</f>
        <v>#VALUE!</v>
      </c>
    </row>
    <row r="2625" spans="1:4" x14ac:dyDescent="0.2">
      <c r="A2625" t="s">
        <v>8401</v>
      </c>
      <c r="B2625" s="14">
        <v>62</v>
      </c>
      <c r="C2625" t="s">
        <v>8220</v>
      </c>
      <c r="D2625" s="14" t="e" cm="1" vm="1">
        <f t="array" aca="1" ref="D2625" ca="1">IF(Kickstarter!G2625:G6738 = "failed",Kickstarter!N2625:N6738,"false")</f>
        <v>#VALUE!</v>
      </c>
    </row>
    <row r="2626" spans="1:4" x14ac:dyDescent="0.2">
      <c r="A2626" t="s">
        <v>8401</v>
      </c>
      <c r="B2626" s="14">
        <v>3468</v>
      </c>
      <c r="C2626" t="s">
        <v>8220</v>
      </c>
      <c r="D2626" s="14" t="e" cm="1" vm="1">
        <f t="array" aca="1" ref="D2626" ca="1">IF(Kickstarter!G2626:G6739 = "failed",Kickstarter!N2626:N6739,"false")</f>
        <v>#VALUE!</v>
      </c>
    </row>
    <row r="2627" spans="1:4" x14ac:dyDescent="0.2">
      <c r="A2627" t="s">
        <v>8401</v>
      </c>
      <c r="B2627" s="14">
        <v>52</v>
      </c>
      <c r="C2627" t="s">
        <v>8220</v>
      </c>
      <c r="D2627" s="14" t="e" cm="1" vm="1">
        <f t="array" aca="1" ref="D2627" ca="1">IF(Kickstarter!G2627:G6740 = "failed",Kickstarter!N2627:N6740,"false")</f>
        <v>#VALUE!</v>
      </c>
    </row>
    <row r="2628" spans="1:4" x14ac:dyDescent="0.2">
      <c r="A2628" t="s">
        <v>8401</v>
      </c>
      <c r="B2628" s="14">
        <v>50</v>
      </c>
      <c r="C2628" t="s">
        <v>8220</v>
      </c>
      <c r="D2628" s="14" t="e" cm="1" vm="1">
        <f t="array" aca="1" ref="D2628" ca="1">IF(Kickstarter!G2628:G6741 = "failed",Kickstarter!N2628:N6741,"false")</f>
        <v>#VALUE!</v>
      </c>
    </row>
    <row r="2629" spans="1:4" x14ac:dyDescent="0.2">
      <c r="A2629" t="s">
        <v>8401</v>
      </c>
      <c r="B2629" s="14">
        <v>45</v>
      </c>
      <c r="C2629" t="s">
        <v>8220</v>
      </c>
      <c r="D2629" s="14" t="e" cm="1" vm="1">
        <f t="array" aca="1" ref="D2629" ca="1">IF(Kickstarter!G2629:G6742 = "failed",Kickstarter!N2629:N6742,"false")</f>
        <v>#VALUE!</v>
      </c>
    </row>
    <row r="2630" spans="1:4" x14ac:dyDescent="0.2">
      <c r="A2630" t="s">
        <v>8401</v>
      </c>
      <c r="B2630" s="14">
        <v>21</v>
      </c>
      <c r="C2630" t="s">
        <v>8220</v>
      </c>
      <c r="D2630" s="14" t="e" cm="1" vm="1">
        <f t="array" aca="1" ref="D2630" ca="1">IF(Kickstarter!G2630:G6743 = "failed",Kickstarter!N2630:N6743,"false")</f>
        <v>#VALUE!</v>
      </c>
    </row>
    <row r="2631" spans="1:4" x14ac:dyDescent="0.2">
      <c r="A2631" t="s">
        <v>8401</v>
      </c>
      <c r="B2631" s="14">
        <v>100</v>
      </c>
      <c r="C2631" t="s">
        <v>8220</v>
      </c>
      <c r="D2631" s="14" t="e" cm="1" vm="1">
        <f t="array" aca="1" ref="D2631" ca="1">IF(Kickstarter!G2631:G6744 = "failed",Kickstarter!N2631:N6744,"false")</f>
        <v>#VALUE!</v>
      </c>
    </row>
    <row r="2632" spans="1:4" x14ac:dyDescent="0.2">
      <c r="A2632" t="s">
        <v>8401</v>
      </c>
      <c r="B2632" s="14">
        <v>81</v>
      </c>
      <c r="C2632" t="s">
        <v>8220</v>
      </c>
      <c r="D2632" s="14" t="e" cm="1" vm="1">
        <f t="array" aca="1" ref="D2632" ca="1">IF(Kickstarter!G2632:G6745 = "failed",Kickstarter!N2632:N6745,"false")</f>
        <v>#VALUE!</v>
      </c>
    </row>
    <row r="2633" spans="1:4" x14ac:dyDescent="0.2">
      <c r="A2633" t="s">
        <v>8401</v>
      </c>
      <c r="B2633" s="14">
        <v>286</v>
      </c>
      <c r="C2633" t="s">
        <v>8220</v>
      </c>
      <c r="D2633" s="14" t="e" cm="1" vm="1">
        <f t="array" aca="1" ref="D2633" ca="1">IF(Kickstarter!G2633:G6746 = "failed",Kickstarter!N2633:N6746,"false")</f>
        <v>#VALUE!</v>
      </c>
    </row>
    <row r="2634" spans="1:4" x14ac:dyDescent="0.2">
      <c r="A2634" t="s">
        <v>8401</v>
      </c>
      <c r="B2634" s="14">
        <v>42</v>
      </c>
      <c r="C2634" t="s">
        <v>8220</v>
      </c>
      <c r="D2634" s="14" t="e" cm="1" vm="1">
        <f t="array" aca="1" ref="D2634" ca="1">IF(Kickstarter!G2634:G6747 = "failed",Kickstarter!N2634:N6747,"false")</f>
        <v>#VALUE!</v>
      </c>
    </row>
    <row r="2635" spans="1:4" x14ac:dyDescent="0.2">
      <c r="A2635" t="s">
        <v>8401</v>
      </c>
      <c r="B2635" s="14">
        <v>199</v>
      </c>
      <c r="C2635" t="s">
        <v>8220</v>
      </c>
      <c r="D2635" s="14" t="e" cm="1" vm="1">
        <f t="array" aca="1" ref="D2635" ca="1">IF(Kickstarter!G2635:G6748 = "failed",Kickstarter!N2635:N6748,"false")</f>
        <v>#VALUE!</v>
      </c>
    </row>
    <row r="2636" spans="1:4" x14ac:dyDescent="0.2">
      <c r="A2636" t="s">
        <v>8401</v>
      </c>
      <c r="B2636" s="14">
        <v>25</v>
      </c>
      <c r="C2636" t="s">
        <v>8220</v>
      </c>
      <c r="D2636" s="14" t="e" cm="1" vm="1">
        <f t="array" aca="1" ref="D2636" ca="1">IF(Kickstarter!G2636:G6749 = "failed",Kickstarter!N2636:N6749,"false")</f>
        <v>#VALUE!</v>
      </c>
    </row>
    <row r="2637" spans="1:4" x14ac:dyDescent="0.2">
      <c r="A2637" t="s">
        <v>8401</v>
      </c>
      <c r="B2637" s="14">
        <v>84</v>
      </c>
      <c r="C2637" t="s">
        <v>8220</v>
      </c>
      <c r="D2637" s="14" t="e" cm="1" vm="1">
        <f t="array" aca="1" ref="D2637" ca="1">IF(Kickstarter!G2637:G6750 = "failed",Kickstarter!N2637:N6750,"false")</f>
        <v>#VALUE!</v>
      </c>
    </row>
    <row r="2638" spans="1:4" x14ac:dyDescent="0.2">
      <c r="A2638" t="s">
        <v>8401</v>
      </c>
      <c r="B2638" s="14">
        <v>50</v>
      </c>
      <c r="C2638" t="s">
        <v>8220</v>
      </c>
      <c r="D2638" s="14" t="e" cm="1" vm="1">
        <f t="array" aca="1" ref="D2638" ca="1">IF(Kickstarter!G2638:G6751 = "failed",Kickstarter!N2638:N6751,"false")</f>
        <v>#VALUE!</v>
      </c>
    </row>
    <row r="2639" spans="1:4" x14ac:dyDescent="0.2">
      <c r="A2639" t="s">
        <v>8401</v>
      </c>
      <c r="B2639" s="14">
        <v>26</v>
      </c>
      <c r="C2639" t="s">
        <v>8220</v>
      </c>
      <c r="D2639" s="14" t="e" cm="1" vm="1">
        <f t="array" aca="1" ref="D2639" ca="1">IF(Kickstarter!G2639:G6752 = "failed",Kickstarter!N2639:N6752,"false")</f>
        <v>#VALUE!</v>
      </c>
    </row>
    <row r="2640" spans="1:4" x14ac:dyDescent="0.2">
      <c r="A2640" t="s">
        <v>8401</v>
      </c>
      <c r="B2640" s="14">
        <v>14</v>
      </c>
      <c r="C2640" t="s">
        <v>8220</v>
      </c>
      <c r="D2640" s="14" t="e" cm="1" vm="1">
        <f t="array" aca="1" ref="D2640" ca="1">IF(Kickstarter!G2640:G6753 = "failed",Kickstarter!N2640:N6753,"false")</f>
        <v>#VALUE!</v>
      </c>
    </row>
    <row r="2641" spans="1:4" x14ac:dyDescent="0.2">
      <c r="A2641" t="s">
        <v>8401</v>
      </c>
      <c r="B2641" s="14">
        <v>49</v>
      </c>
      <c r="C2641" t="s">
        <v>8220</v>
      </c>
      <c r="D2641" s="14" t="e" cm="1" vm="1">
        <f t="array" aca="1" ref="D2641" ca="1">IF(Kickstarter!G2641:G6754 = "failed",Kickstarter!N2641:N6754,"false")</f>
        <v>#VALUE!</v>
      </c>
    </row>
    <row r="2642" spans="1:4" x14ac:dyDescent="0.2">
      <c r="A2642" t="s">
        <v>8401</v>
      </c>
      <c r="B2642" s="14">
        <v>69</v>
      </c>
      <c r="C2642" t="s">
        <v>8220</v>
      </c>
      <c r="D2642" s="14" t="e" cm="1" vm="1">
        <f t="array" aca="1" ref="D2642" ca="1">IF(Kickstarter!G2642:G6755 = "failed",Kickstarter!N2642:N6755,"false")</f>
        <v>#VALUE!</v>
      </c>
    </row>
    <row r="2643" spans="1:4" hidden="1" x14ac:dyDescent="0.2">
      <c r="A2643" t="s">
        <v>8401</v>
      </c>
      <c r="B2643" s="14" t="str">
        <v>false</v>
      </c>
      <c r="C2643" t="s">
        <v>8220</v>
      </c>
    </row>
    <row r="2644" spans="1:4" hidden="1" x14ac:dyDescent="0.2">
      <c r="A2644" t="s">
        <v>8401</v>
      </c>
      <c r="B2644" s="14" t="str">
        <v>false</v>
      </c>
      <c r="C2644" t="s">
        <v>8220</v>
      </c>
    </row>
    <row r="2645" spans="1:4" hidden="1" x14ac:dyDescent="0.2">
      <c r="A2645" t="s">
        <v>8401</v>
      </c>
      <c r="B2645" s="14" t="str">
        <v>false</v>
      </c>
      <c r="C2645" t="s">
        <v>8220</v>
      </c>
    </row>
    <row r="2646" spans="1:4" hidden="1" x14ac:dyDescent="0.2">
      <c r="A2646" t="s">
        <v>8401</v>
      </c>
      <c r="B2646" s="14" t="str">
        <v>false</v>
      </c>
      <c r="C2646" t="s">
        <v>8220</v>
      </c>
    </row>
    <row r="2647" spans="1:4" hidden="1" x14ac:dyDescent="0.2">
      <c r="A2647" t="s">
        <v>8401</v>
      </c>
      <c r="B2647" s="14" t="str">
        <v>false</v>
      </c>
      <c r="C2647" t="s">
        <v>8220</v>
      </c>
    </row>
    <row r="2648" spans="1:4" hidden="1" x14ac:dyDescent="0.2">
      <c r="A2648" t="s">
        <v>8401</v>
      </c>
      <c r="B2648" s="14" t="str">
        <v>false</v>
      </c>
      <c r="C2648" t="s">
        <v>8220</v>
      </c>
    </row>
    <row r="2649" spans="1:4" hidden="1" x14ac:dyDescent="0.2">
      <c r="A2649" t="s">
        <v>8401</v>
      </c>
      <c r="B2649" s="14" t="str">
        <v>false</v>
      </c>
      <c r="C2649" t="s">
        <v>8220</v>
      </c>
    </row>
    <row r="2650" spans="1:4" hidden="1" x14ac:dyDescent="0.2">
      <c r="A2650" t="s">
        <v>8401</v>
      </c>
      <c r="B2650" s="14" t="str">
        <v>false</v>
      </c>
      <c r="C2650" t="s">
        <v>8220</v>
      </c>
    </row>
    <row r="2651" spans="1:4" hidden="1" x14ac:dyDescent="0.2">
      <c r="A2651" t="s">
        <v>8401</v>
      </c>
      <c r="B2651" s="14" t="str">
        <v>false</v>
      </c>
      <c r="C2651" t="s">
        <v>8220</v>
      </c>
    </row>
    <row r="2652" spans="1:4" hidden="1" x14ac:dyDescent="0.2">
      <c r="A2652" t="s">
        <v>8401</v>
      </c>
      <c r="B2652" s="14" t="str">
        <v>false</v>
      </c>
      <c r="C2652" t="s">
        <v>8220</v>
      </c>
    </row>
    <row r="2653" spans="1:4" hidden="1" x14ac:dyDescent="0.2">
      <c r="A2653" t="s">
        <v>8401</v>
      </c>
      <c r="B2653" s="14" t="str">
        <v>false</v>
      </c>
      <c r="C2653" t="s">
        <v>8220</v>
      </c>
    </row>
    <row r="2654" spans="1:4" hidden="1" x14ac:dyDescent="0.2">
      <c r="A2654" t="s">
        <v>8401</v>
      </c>
      <c r="B2654" s="14" t="str">
        <v>false</v>
      </c>
      <c r="C2654" t="s">
        <v>8220</v>
      </c>
    </row>
    <row r="2655" spans="1:4" hidden="1" x14ac:dyDescent="0.2">
      <c r="A2655" t="s">
        <v>8401</v>
      </c>
      <c r="B2655" s="14" t="str">
        <v>false</v>
      </c>
      <c r="C2655" t="s">
        <v>8220</v>
      </c>
    </row>
    <row r="2656" spans="1:4" hidden="1" x14ac:dyDescent="0.2">
      <c r="A2656" t="s">
        <v>8401</v>
      </c>
      <c r="B2656" s="14" t="str">
        <v>false</v>
      </c>
      <c r="C2656" t="s">
        <v>8220</v>
      </c>
    </row>
    <row r="2657" spans="1:4" hidden="1" x14ac:dyDescent="0.2">
      <c r="A2657" t="s">
        <v>8401</v>
      </c>
      <c r="B2657" s="14" t="str">
        <v>false</v>
      </c>
      <c r="C2657" t="s">
        <v>8220</v>
      </c>
    </row>
    <row r="2658" spans="1:4" hidden="1" x14ac:dyDescent="0.2">
      <c r="A2658" t="s">
        <v>8401</v>
      </c>
      <c r="B2658" s="14" t="str">
        <v>false</v>
      </c>
      <c r="C2658" t="s">
        <v>8220</v>
      </c>
    </row>
    <row r="2659" spans="1:4" hidden="1" x14ac:dyDescent="0.2">
      <c r="A2659" t="s">
        <v>8401</v>
      </c>
      <c r="B2659" s="14" t="str">
        <v>false</v>
      </c>
      <c r="C2659" t="s">
        <v>8220</v>
      </c>
    </row>
    <row r="2660" spans="1:4" hidden="1" x14ac:dyDescent="0.2">
      <c r="A2660" t="s">
        <v>8401</v>
      </c>
      <c r="B2660" s="14" t="str">
        <v>false</v>
      </c>
      <c r="C2660" t="s">
        <v>8220</v>
      </c>
    </row>
    <row r="2661" spans="1:4" hidden="1" x14ac:dyDescent="0.2">
      <c r="A2661" t="s">
        <v>8401</v>
      </c>
      <c r="B2661" s="14" t="str">
        <v>false</v>
      </c>
      <c r="C2661" t="s">
        <v>8220</v>
      </c>
    </row>
    <row r="2662" spans="1:4" hidden="1" x14ac:dyDescent="0.2">
      <c r="A2662" t="s">
        <v>8401</v>
      </c>
      <c r="B2662" s="14" t="str">
        <v>false</v>
      </c>
      <c r="C2662" t="s">
        <v>8220</v>
      </c>
    </row>
    <row r="2663" spans="1:4" x14ac:dyDescent="0.2">
      <c r="A2663" t="s">
        <v>8401</v>
      </c>
      <c r="B2663" s="14">
        <v>60</v>
      </c>
      <c r="C2663" t="s">
        <v>8220</v>
      </c>
      <c r="D2663" s="14" t="e" cm="1" vm="1">
        <f t="array" aca="1" ref="D2663" ca="1">IF(Kickstarter!G2663:G6776 = "failed",Kickstarter!N2663:N6776,"false")</f>
        <v>#VALUE!</v>
      </c>
    </row>
    <row r="2664" spans="1:4" x14ac:dyDescent="0.2">
      <c r="A2664" t="s">
        <v>8401</v>
      </c>
      <c r="B2664" s="14">
        <v>80</v>
      </c>
      <c r="C2664" t="s">
        <v>8220</v>
      </c>
      <c r="D2664" s="14" t="e" cm="1" vm="1">
        <f t="array" aca="1" ref="D2664" ca="1">IF(Kickstarter!G2664:G6777 = "failed",Kickstarter!N2664:N6777,"false")</f>
        <v>#VALUE!</v>
      </c>
    </row>
    <row r="2665" spans="1:4" x14ac:dyDescent="0.2">
      <c r="A2665" t="s">
        <v>8401</v>
      </c>
      <c r="B2665" s="14">
        <v>56</v>
      </c>
      <c r="C2665" t="s">
        <v>8220</v>
      </c>
      <c r="D2665" s="14" t="e" cm="1" vm="1">
        <f t="array" aca="1" ref="D2665" ca="1">IF(Kickstarter!G2665:G6778 = "failed",Kickstarter!N2665:N6778,"false")</f>
        <v>#VALUE!</v>
      </c>
    </row>
    <row r="2666" spans="1:4" x14ac:dyDescent="0.2">
      <c r="A2666" t="s">
        <v>8401</v>
      </c>
      <c r="B2666" s="14">
        <v>104</v>
      </c>
      <c r="C2666" t="s">
        <v>8220</v>
      </c>
      <c r="D2666" s="14" t="e" cm="1" vm="1">
        <f t="array" aca="1" ref="D2666" ca="1">IF(Kickstarter!G2666:G6779 = "failed",Kickstarter!N2666:N6779,"false")</f>
        <v>#VALUE!</v>
      </c>
    </row>
    <row r="2667" spans="1:4" x14ac:dyDescent="0.2">
      <c r="A2667" t="s">
        <v>8401</v>
      </c>
      <c r="B2667" s="14">
        <v>46</v>
      </c>
      <c r="C2667" t="s">
        <v>8220</v>
      </c>
      <c r="D2667" s="14" t="e" cm="1" vm="1">
        <f t="array" aca="1" ref="D2667" ca="1">IF(Kickstarter!G2667:G6780 = "failed",Kickstarter!N2667:N6780,"false")</f>
        <v>#VALUE!</v>
      </c>
    </row>
    <row r="2668" spans="1:4" x14ac:dyDescent="0.2">
      <c r="A2668" t="s">
        <v>8401</v>
      </c>
      <c r="B2668" s="14">
        <v>206</v>
      </c>
      <c r="C2668" t="s">
        <v>8220</v>
      </c>
      <c r="D2668" s="14" t="e" cm="1" vm="1">
        <f t="array" aca="1" ref="D2668" ca="1">IF(Kickstarter!G2668:G6781 = "failed",Kickstarter!N2668:N6781,"false")</f>
        <v>#VALUE!</v>
      </c>
    </row>
    <row r="2669" spans="1:4" x14ac:dyDescent="0.2">
      <c r="A2669" t="s">
        <v>8401</v>
      </c>
      <c r="B2669" s="14">
        <v>18</v>
      </c>
      <c r="C2669" t="s">
        <v>8220</v>
      </c>
      <c r="D2669" s="14" t="e" cm="1" vm="1">
        <f t="array" aca="1" ref="D2669" ca="1">IF(Kickstarter!G2669:G6782 = "failed",Kickstarter!N2669:N6782,"false")</f>
        <v>#VALUE!</v>
      </c>
    </row>
    <row r="2670" spans="1:4" x14ac:dyDescent="0.2">
      <c r="A2670" t="s">
        <v>8401</v>
      </c>
      <c r="B2670" s="14">
        <v>28</v>
      </c>
      <c r="C2670" t="s">
        <v>8220</v>
      </c>
      <c r="D2670" s="14" t="e" cm="1" vm="1">
        <f t="array" aca="1" ref="D2670" ca="1">IF(Kickstarter!G2670:G6783 = "failed",Kickstarter!N2670:N6783,"false")</f>
        <v>#VALUE!</v>
      </c>
    </row>
    <row r="2671" spans="1:4" x14ac:dyDescent="0.2">
      <c r="A2671" t="s">
        <v>8401</v>
      </c>
      <c r="B2671" s="14">
        <v>11</v>
      </c>
      <c r="C2671" t="s">
        <v>8220</v>
      </c>
      <c r="D2671" s="14" t="e" cm="1" vm="1">
        <f t="array" aca="1" ref="D2671" ca="1">IF(Kickstarter!G2671:G6784 = "failed",Kickstarter!N2671:N6784,"false")</f>
        <v>#VALUE!</v>
      </c>
    </row>
    <row r="2672" spans="1:4" hidden="1" x14ac:dyDescent="0.2">
      <c r="A2672" t="s">
        <v>8401</v>
      </c>
      <c r="B2672" s="14" t="str">
        <v>false</v>
      </c>
      <c r="C2672" t="s">
        <v>8220</v>
      </c>
    </row>
    <row r="2673" spans="1:3" hidden="1" x14ac:dyDescent="0.2">
      <c r="A2673" t="s">
        <v>8401</v>
      </c>
      <c r="B2673" s="14" t="str">
        <v>false</v>
      </c>
      <c r="C2673" t="s">
        <v>8220</v>
      </c>
    </row>
    <row r="2674" spans="1:3" hidden="1" x14ac:dyDescent="0.2">
      <c r="A2674" t="s">
        <v>8401</v>
      </c>
      <c r="B2674" s="14" t="str">
        <v>false</v>
      </c>
      <c r="C2674" t="s">
        <v>8220</v>
      </c>
    </row>
    <row r="2675" spans="1:3" hidden="1" x14ac:dyDescent="0.2">
      <c r="A2675" t="s">
        <v>8401</v>
      </c>
      <c r="B2675" s="14" t="str">
        <v>false</v>
      </c>
      <c r="C2675" t="s">
        <v>8220</v>
      </c>
    </row>
    <row r="2676" spans="1:3" hidden="1" x14ac:dyDescent="0.2">
      <c r="A2676" t="s">
        <v>8401</v>
      </c>
      <c r="B2676" s="14" t="str">
        <v>false</v>
      </c>
      <c r="C2676" t="s">
        <v>8220</v>
      </c>
    </row>
    <row r="2677" spans="1:3" hidden="1" x14ac:dyDescent="0.2">
      <c r="A2677" t="s">
        <v>8401</v>
      </c>
      <c r="B2677" s="14" t="str">
        <v>false</v>
      </c>
      <c r="C2677" t="s">
        <v>8220</v>
      </c>
    </row>
    <row r="2678" spans="1:3" hidden="1" x14ac:dyDescent="0.2">
      <c r="A2678" t="s">
        <v>8401</v>
      </c>
      <c r="B2678" s="14" t="str">
        <v>false</v>
      </c>
      <c r="C2678" t="s">
        <v>8220</v>
      </c>
    </row>
    <row r="2679" spans="1:3" hidden="1" x14ac:dyDescent="0.2">
      <c r="A2679" t="s">
        <v>8401</v>
      </c>
      <c r="B2679" s="14" t="str">
        <v>false</v>
      </c>
      <c r="C2679" t="s">
        <v>8220</v>
      </c>
    </row>
    <row r="2680" spans="1:3" hidden="1" x14ac:dyDescent="0.2">
      <c r="A2680" t="s">
        <v>8401</v>
      </c>
      <c r="B2680" s="14" t="str">
        <v>false</v>
      </c>
      <c r="C2680" t="s">
        <v>8220</v>
      </c>
    </row>
    <row r="2681" spans="1:3" hidden="1" x14ac:dyDescent="0.2">
      <c r="A2681" t="s">
        <v>8401</v>
      </c>
      <c r="B2681" s="14" t="str">
        <v>false</v>
      </c>
      <c r="C2681" t="s">
        <v>8220</v>
      </c>
    </row>
    <row r="2682" spans="1:3" hidden="1" x14ac:dyDescent="0.2">
      <c r="A2682" t="s">
        <v>8401</v>
      </c>
      <c r="B2682" s="14" t="str">
        <v>false</v>
      </c>
      <c r="C2682" t="s">
        <v>8220</v>
      </c>
    </row>
    <row r="2683" spans="1:3" hidden="1" x14ac:dyDescent="0.2">
      <c r="A2683" t="s">
        <v>8401</v>
      </c>
      <c r="B2683" s="14" t="str">
        <v>false</v>
      </c>
      <c r="C2683" t="s">
        <v>8220</v>
      </c>
    </row>
    <row r="2684" spans="1:3" hidden="1" x14ac:dyDescent="0.2">
      <c r="A2684" t="s">
        <v>8401</v>
      </c>
      <c r="B2684" s="14" t="str">
        <v>false</v>
      </c>
      <c r="C2684" t="s">
        <v>8220</v>
      </c>
    </row>
    <row r="2685" spans="1:3" hidden="1" x14ac:dyDescent="0.2">
      <c r="A2685" t="s">
        <v>8401</v>
      </c>
      <c r="B2685" s="14" t="str">
        <v>false</v>
      </c>
      <c r="C2685" t="s">
        <v>8220</v>
      </c>
    </row>
    <row r="2686" spans="1:3" hidden="1" x14ac:dyDescent="0.2">
      <c r="A2686" t="s">
        <v>8401</v>
      </c>
      <c r="B2686" s="14" t="str">
        <v>false</v>
      </c>
      <c r="C2686" t="s">
        <v>8220</v>
      </c>
    </row>
    <row r="2687" spans="1:3" hidden="1" x14ac:dyDescent="0.2">
      <c r="A2687" t="s">
        <v>8401</v>
      </c>
      <c r="B2687" s="14" t="str">
        <v>false</v>
      </c>
      <c r="C2687" t="s">
        <v>8220</v>
      </c>
    </row>
    <row r="2688" spans="1:3" hidden="1" x14ac:dyDescent="0.2">
      <c r="A2688" t="s">
        <v>8401</v>
      </c>
      <c r="B2688" s="14" t="str">
        <v>false</v>
      </c>
      <c r="C2688" t="s">
        <v>8220</v>
      </c>
    </row>
    <row r="2689" spans="1:3" hidden="1" x14ac:dyDescent="0.2">
      <c r="A2689" t="s">
        <v>8401</v>
      </c>
      <c r="B2689" s="14" t="str">
        <v>false</v>
      </c>
      <c r="C2689" t="s">
        <v>8220</v>
      </c>
    </row>
    <row r="2690" spans="1:3" hidden="1" x14ac:dyDescent="0.2">
      <c r="A2690" t="s">
        <v>8401</v>
      </c>
      <c r="B2690" s="14" t="str">
        <v>false</v>
      </c>
      <c r="C2690" t="s">
        <v>8220</v>
      </c>
    </row>
    <row r="2691" spans="1:3" hidden="1" x14ac:dyDescent="0.2">
      <c r="A2691" t="s">
        <v>8401</v>
      </c>
      <c r="B2691" s="14" t="str">
        <v>false</v>
      </c>
      <c r="C2691" t="s">
        <v>8220</v>
      </c>
    </row>
    <row r="2692" spans="1:3" hidden="1" x14ac:dyDescent="0.2">
      <c r="A2692" t="s">
        <v>8401</v>
      </c>
      <c r="B2692" s="14" t="str">
        <v>false</v>
      </c>
      <c r="C2692" t="s">
        <v>8220</v>
      </c>
    </row>
    <row r="2693" spans="1:3" hidden="1" x14ac:dyDescent="0.2">
      <c r="A2693" t="s">
        <v>8401</v>
      </c>
      <c r="B2693" s="14" t="str">
        <v>false</v>
      </c>
      <c r="C2693" t="s">
        <v>8220</v>
      </c>
    </row>
    <row r="2694" spans="1:3" hidden="1" x14ac:dyDescent="0.2">
      <c r="A2694" t="s">
        <v>8401</v>
      </c>
      <c r="B2694" s="14" t="str">
        <v>false</v>
      </c>
      <c r="C2694" t="s">
        <v>8220</v>
      </c>
    </row>
    <row r="2695" spans="1:3" hidden="1" x14ac:dyDescent="0.2">
      <c r="A2695" t="s">
        <v>8401</v>
      </c>
      <c r="B2695" s="14" t="str">
        <v>false</v>
      </c>
      <c r="C2695" t="s">
        <v>8220</v>
      </c>
    </row>
    <row r="2696" spans="1:3" hidden="1" x14ac:dyDescent="0.2">
      <c r="A2696" t="s">
        <v>8401</v>
      </c>
      <c r="B2696" s="14" t="str">
        <v>false</v>
      </c>
      <c r="C2696" t="s">
        <v>8220</v>
      </c>
    </row>
    <row r="2697" spans="1:3" hidden="1" x14ac:dyDescent="0.2">
      <c r="A2697" t="s">
        <v>8401</v>
      </c>
      <c r="B2697" s="14" t="str">
        <v>false</v>
      </c>
      <c r="C2697" t="s">
        <v>8220</v>
      </c>
    </row>
    <row r="2698" spans="1:3" hidden="1" x14ac:dyDescent="0.2">
      <c r="A2698" t="s">
        <v>8401</v>
      </c>
      <c r="B2698" s="14" t="str">
        <v>false</v>
      </c>
      <c r="C2698" t="s">
        <v>8220</v>
      </c>
    </row>
    <row r="2699" spans="1:3" hidden="1" x14ac:dyDescent="0.2">
      <c r="A2699" t="s">
        <v>8401</v>
      </c>
      <c r="B2699" s="14" t="str">
        <v>false</v>
      </c>
      <c r="C2699" t="s">
        <v>8220</v>
      </c>
    </row>
    <row r="2700" spans="1:3" hidden="1" x14ac:dyDescent="0.2">
      <c r="A2700" t="s">
        <v>8401</v>
      </c>
      <c r="B2700" s="14" t="str">
        <v>false</v>
      </c>
      <c r="C2700" t="s">
        <v>8220</v>
      </c>
    </row>
    <row r="2701" spans="1:3" hidden="1" x14ac:dyDescent="0.2">
      <c r="A2701" t="s">
        <v>8401</v>
      </c>
      <c r="B2701" s="14" t="str">
        <v>false</v>
      </c>
      <c r="C2701" t="s">
        <v>8220</v>
      </c>
    </row>
    <row r="2702" spans="1:3" hidden="1" x14ac:dyDescent="0.2">
      <c r="A2702" t="s">
        <v>8401</v>
      </c>
      <c r="B2702" s="14" t="str">
        <v>false</v>
      </c>
      <c r="C2702" t="s">
        <v>8220</v>
      </c>
    </row>
    <row r="2703" spans="1:3" hidden="1" x14ac:dyDescent="0.2">
      <c r="A2703" t="s">
        <v>8401</v>
      </c>
      <c r="B2703" s="14" t="str">
        <v>false</v>
      </c>
      <c r="C2703" t="s">
        <v>8220</v>
      </c>
    </row>
    <row r="2704" spans="1:3" hidden="1" x14ac:dyDescent="0.2">
      <c r="A2704" t="s">
        <v>8401</v>
      </c>
      <c r="B2704" s="14" t="str">
        <v>false</v>
      </c>
      <c r="C2704" t="s">
        <v>8220</v>
      </c>
    </row>
    <row r="2705" spans="1:4" hidden="1" x14ac:dyDescent="0.2">
      <c r="A2705" t="s">
        <v>8401</v>
      </c>
      <c r="B2705" s="14" t="str">
        <v>false</v>
      </c>
      <c r="C2705" t="s">
        <v>8220</v>
      </c>
    </row>
    <row r="2706" spans="1:4" hidden="1" x14ac:dyDescent="0.2">
      <c r="A2706" t="s">
        <v>8401</v>
      </c>
      <c r="B2706" s="14" t="str">
        <v>false</v>
      </c>
      <c r="C2706" t="s">
        <v>8220</v>
      </c>
    </row>
    <row r="2707" spans="1:4" hidden="1" x14ac:dyDescent="0.2">
      <c r="A2707" t="s">
        <v>8401</v>
      </c>
      <c r="B2707" s="14" t="str">
        <v>false</v>
      </c>
      <c r="C2707" t="s">
        <v>8220</v>
      </c>
    </row>
    <row r="2708" spans="1:4" x14ac:dyDescent="0.2">
      <c r="A2708" t="s">
        <v>8401</v>
      </c>
      <c r="B2708" s="14">
        <v>263</v>
      </c>
      <c r="C2708" t="s">
        <v>8220</v>
      </c>
      <c r="D2708" s="14" t="e" cm="1" vm="1">
        <f t="array" aca="1" ref="D2708" ca="1">IF(Kickstarter!G2708:G6821 = "failed",Kickstarter!N2708:N6821,"false")</f>
        <v>#VALUE!</v>
      </c>
    </row>
    <row r="2709" spans="1:4" x14ac:dyDescent="0.2">
      <c r="A2709" t="s">
        <v>8401</v>
      </c>
      <c r="B2709" s="14">
        <v>394</v>
      </c>
      <c r="C2709" t="s">
        <v>8220</v>
      </c>
      <c r="D2709" s="14" t="e" cm="1" vm="1">
        <f t="array" aca="1" ref="D2709" ca="1">IF(Kickstarter!G2709:G6822 = "failed",Kickstarter!N2709:N6822,"false")</f>
        <v>#VALUE!</v>
      </c>
    </row>
    <row r="2710" spans="1:4" x14ac:dyDescent="0.2">
      <c r="A2710" t="s">
        <v>8401</v>
      </c>
      <c r="B2710" s="14">
        <v>1049</v>
      </c>
      <c r="C2710" t="s">
        <v>8220</v>
      </c>
      <c r="D2710" s="14" t="e" cm="1" vm="1">
        <f t="array" aca="1" ref="D2710" ca="1">IF(Kickstarter!G2710:G6823 = "failed",Kickstarter!N2710:N6823,"false")</f>
        <v>#VALUE!</v>
      </c>
    </row>
    <row r="2711" spans="1:4" x14ac:dyDescent="0.2">
      <c r="A2711" t="s">
        <v>8401</v>
      </c>
      <c r="B2711" s="14">
        <v>308</v>
      </c>
      <c r="C2711" t="s">
        <v>8220</v>
      </c>
      <c r="D2711" s="14" t="e" cm="1" vm="1">
        <f t="array" aca="1" ref="D2711" ca="1">IF(Kickstarter!G2711:G6824 = "failed",Kickstarter!N2711:N6824,"false")</f>
        <v>#VALUE!</v>
      </c>
    </row>
    <row r="2712" spans="1:4" x14ac:dyDescent="0.2">
      <c r="A2712" t="s">
        <v>8401</v>
      </c>
      <c r="B2712" s="14">
        <v>1088</v>
      </c>
      <c r="C2712" t="s">
        <v>8220</v>
      </c>
      <c r="D2712" s="14" t="e" cm="1" vm="1">
        <f t="array" aca="1" ref="D2712" ca="1">IF(Kickstarter!G2712:G6825 = "failed",Kickstarter!N2712:N6825,"false")</f>
        <v>#VALUE!</v>
      </c>
    </row>
    <row r="2713" spans="1:4" x14ac:dyDescent="0.2">
      <c r="A2713" t="s">
        <v>8401</v>
      </c>
      <c r="B2713" s="14">
        <v>73</v>
      </c>
      <c r="C2713" t="s">
        <v>8220</v>
      </c>
      <c r="D2713" s="14" t="e" cm="1" vm="1">
        <f t="array" aca="1" ref="D2713" ca="1">IF(Kickstarter!G2713:G6826 = "failed",Kickstarter!N2713:N6826,"false")</f>
        <v>#VALUE!</v>
      </c>
    </row>
    <row r="2714" spans="1:4" x14ac:dyDescent="0.2">
      <c r="A2714" t="s">
        <v>8401</v>
      </c>
      <c r="B2714" s="14">
        <v>143</v>
      </c>
      <c r="C2714" t="s">
        <v>8220</v>
      </c>
      <c r="D2714" s="14" t="e" cm="1" vm="1">
        <f t="array" aca="1" ref="D2714" ca="1">IF(Kickstarter!G2714:G6827 = "failed",Kickstarter!N2714:N6827,"false")</f>
        <v>#VALUE!</v>
      </c>
    </row>
    <row r="2715" spans="1:4" x14ac:dyDescent="0.2">
      <c r="A2715" t="s">
        <v>8401</v>
      </c>
      <c r="B2715" s="14">
        <v>1420</v>
      </c>
      <c r="C2715" t="s">
        <v>8220</v>
      </c>
      <c r="D2715" s="14" t="e" cm="1" vm="1">
        <f t="array" aca="1" ref="D2715" ca="1">IF(Kickstarter!G2715:G6828 = "failed",Kickstarter!N2715:N6828,"false")</f>
        <v>#VALUE!</v>
      </c>
    </row>
    <row r="2716" spans="1:4" x14ac:dyDescent="0.2">
      <c r="A2716" t="s">
        <v>8401</v>
      </c>
      <c r="B2716" s="14">
        <v>305</v>
      </c>
      <c r="C2716" t="s">
        <v>8220</v>
      </c>
      <c r="D2716" s="14" t="e" cm="1" vm="1">
        <f t="array" aca="1" ref="D2716" ca="1">IF(Kickstarter!G2716:G6829 = "failed",Kickstarter!N2716:N6829,"false")</f>
        <v>#VALUE!</v>
      </c>
    </row>
    <row r="2717" spans="1:4" x14ac:dyDescent="0.2">
      <c r="A2717" t="s">
        <v>8401</v>
      </c>
      <c r="B2717" s="14">
        <v>551</v>
      </c>
      <c r="C2717" t="s">
        <v>8220</v>
      </c>
      <c r="D2717" s="14" t="e" cm="1" vm="1">
        <f t="array" aca="1" ref="D2717" ca="1">IF(Kickstarter!G2717:G6830 = "failed",Kickstarter!N2717:N6830,"false")</f>
        <v>#VALUE!</v>
      </c>
    </row>
    <row r="2718" spans="1:4" x14ac:dyDescent="0.2">
      <c r="A2718" t="s">
        <v>8401</v>
      </c>
      <c r="B2718" s="14">
        <v>187</v>
      </c>
      <c r="C2718" t="s">
        <v>8220</v>
      </c>
      <c r="D2718" s="14" t="e" cm="1" vm="1">
        <f t="array" aca="1" ref="D2718" ca="1">IF(Kickstarter!G2718:G6831 = "failed",Kickstarter!N2718:N6831,"false")</f>
        <v>#VALUE!</v>
      </c>
    </row>
    <row r="2719" spans="1:4" x14ac:dyDescent="0.2">
      <c r="A2719" t="s">
        <v>8401</v>
      </c>
      <c r="B2719" s="14">
        <v>325</v>
      </c>
      <c r="C2719" t="s">
        <v>8220</v>
      </c>
      <c r="D2719" s="14" t="e" cm="1" vm="1">
        <f t="array" aca="1" ref="D2719" ca="1">IF(Kickstarter!G2719:G6832 = "failed",Kickstarter!N2719:N6832,"false")</f>
        <v>#VALUE!</v>
      </c>
    </row>
    <row r="2720" spans="1:4" x14ac:dyDescent="0.2">
      <c r="A2720" t="s">
        <v>8401</v>
      </c>
      <c r="B2720" s="14">
        <v>148</v>
      </c>
      <c r="C2720" t="s">
        <v>8220</v>
      </c>
      <c r="D2720" s="14" t="e" cm="1" vm="1">
        <f t="array" aca="1" ref="D2720" ca="1">IF(Kickstarter!G2720:G6833 = "failed",Kickstarter!N2720:N6833,"false")</f>
        <v>#VALUE!</v>
      </c>
    </row>
    <row r="2721" spans="1:4" x14ac:dyDescent="0.2">
      <c r="A2721" t="s">
        <v>8401</v>
      </c>
      <c r="B2721" s="14">
        <v>69</v>
      </c>
      <c r="C2721" t="s">
        <v>8220</v>
      </c>
      <c r="D2721" s="14" t="e" cm="1" vm="1">
        <f t="array" aca="1" ref="D2721" ca="1">IF(Kickstarter!G2721:G6834 = "failed",Kickstarter!N2721:N6834,"false")</f>
        <v>#VALUE!</v>
      </c>
    </row>
    <row r="2722" spans="1:4" x14ac:dyDescent="0.2">
      <c r="A2722" t="s">
        <v>8401</v>
      </c>
      <c r="B2722" s="14">
        <v>173</v>
      </c>
      <c r="C2722" t="s">
        <v>8220</v>
      </c>
      <c r="D2722" s="14" t="e" cm="1" vm="1">
        <f t="array" aca="1" ref="D2722" ca="1">IF(Kickstarter!G2722:G6835 = "failed",Kickstarter!N2722:N6835,"false")</f>
        <v>#VALUE!</v>
      </c>
    </row>
    <row r="2723" spans="1:4" x14ac:dyDescent="0.2">
      <c r="A2723" t="s">
        <v>8401</v>
      </c>
      <c r="B2723" s="14">
        <v>269</v>
      </c>
      <c r="C2723" t="s">
        <v>8220</v>
      </c>
      <c r="D2723" s="14" t="e" cm="1" vm="1">
        <f t="array" aca="1" ref="D2723" ca="1">IF(Kickstarter!G2723:G6836 = "failed",Kickstarter!N2723:N6836,"false")</f>
        <v>#VALUE!</v>
      </c>
    </row>
    <row r="2724" spans="1:4" x14ac:dyDescent="0.2">
      <c r="A2724" t="s">
        <v>8401</v>
      </c>
      <c r="B2724" s="14">
        <v>185</v>
      </c>
      <c r="C2724" t="s">
        <v>8220</v>
      </c>
      <c r="D2724" s="14" t="e" cm="1" vm="1">
        <f t="array" aca="1" ref="D2724" ca="1">IF(Kickstarter!G2724:G6837 = "failed",Kickstarter!N2724:N6837,"false")</f>
        <v>#VALUE!</v>
      </c>
    </row>
    <row r="2725" spans="1:4" x14ac:dyDescent="0.2">
      <c r="A2725" t="s">
        <v>8401</v>
      </c>
      <c r="B2725" s="14">
        <v>176</v>
      </c>
      <c r="C2725" t="s">
        <v>8220</v>
      </c>
      <c r="D2725" s="14" t="e" cm="1" vm="1">
        <f t="array" aca="1" ref="D2725" ca="1">IF(Kickstarter!G2725:G6838 = "failed",Kickstarter!N2725:N6838,"false")</f>
        <v>#VALUE!</v>
      </c>
    </row>
    <row r="2726" spans="1:4" x14ac:dyDescent="0.2">
      <c r="A2726" t="s">
        <v>8401</v>
      </c>
      <c r="B2726" s="14">
        <v>1019</v>
      </c>
      <c r="C2726" t="s">
        <v>8220</v>
      </c>
      <c r="D2726" s="14" t="e" cm="1" vm="1">
        <f t="array" aca="1" ref="D2726" ca="1">IF(Kickstarter!G2726:G6839 = "failed",Kickstarter!N2726:N6839,"false")</f>
        <v>#VALUE!</v>
      </c>
    </row>
    <row r="2727" spans="1:4" x14ac:dyDescent="0.2">
      <c r="A2727" t="s">
        <v>8401</v>
      </c>
      <c r="B2727" s="14">
        <v>113</v>
      </c>
      <c r="C2727" t="s">
        <v>8220</v>
      </c>
      <c r="D2727" s="14" t="e" cm="1" vm="1">
        <f t="array" aca="1" ref="D2727" ca="1">IF(Kickstarter!G2727:G6840 = "failed",Kickstarter!N2727:N6840,"false")</f>
        <v>#VALUE!</v>
      </c>
    </row>
    <row r="2728" spans="1:4" x14ac:dyDescent="0.2">
      <c r="A2728" t="s">
        <v>8401</v>
      </c>
      <c r="B2728" s="14">
        <v>404</v>
      </c>
      <c r="C2728" t="s">
        <v>8220</v>
      </c>
      <c r="D2728" s="14" t="e" cm="1" vm="1">
        <f t="array" aca="1" ref="D2728" ca="1">IF(Kickstarter!G2728:G6841 = "failed",Kickstarter!N2728:N6841,"false")</f>
        <v>#VALUE!</v>
      </c>
    </row>
    <row r="2729" spans="1:4" x14ac:dyDescent="0.2">
      <c r="A2729" t="s">
        <v>8401</v>
      </c>
      <c r="B2729" s="14">
        <v>707</v>
      </c>
      <c r="C2729" t="s">
        <v>8220</v>
      </c>
      <c r="D2729" s="14" t="e" cm="1" vm="1">
        <f t="array" aca="1" ref="D2729" ca="1">IF(Kickstarter!G2729:G6842 = "failed",Kickstarter!N2729:N6842,"false")</f>
        <v>#VALUE!</v>
      </c>
    </row>
    <row r="2730" spans="1:4" x14ac:dyDescent="0.2">
      <c r="A2730" t="s">
        <v>8401</v>
      </c>
      <c r="B2730" s="14">
        <v>392</v>
      </c>
      <c r="C2730" t="s">
        <v>8220</v>
      </c>
      <c r="D2730" s="14" t="e" cm="1" vm="1">
        <f t="array" aca="1" ref="D2730" ca="1">IF(Kickstarter!G2730:G6843 = "failed",Kickstarter!N2730:N6843,"false")</f>
        <v>#VALUE!</v>
      </c>
    </row>
    <row r="2731" spans="1:4" x14ac:dyDescent="0.2">
      <c r="A2731" t="s">
        <v>8401</v>
      </c>
      <c r="B2731" s="14">
        <v>23</v>
      </c>
      <c r="C2731" t="s">
        <v>8220</v>
      </c>
      <c r="D2731" s="14" t="e" cm="1" vm="1">
        <f t="array" aca="1" ref="D2731" ca="1">IF(Kickstarter!G2731:G6844 = "failed",Kickstarter!N2731:N6844,"false")</f>
        <v>#VALUE!</v>
      </c>
    </row>
    <row r="2732" spans="1:4" x14ac:dyDescent="0.2">
      <c r="A2732" t="s">
        <v>8401</v>
      </c>
      <c r="B2732" s="14">
        <v>682</v>
      </c>
      <c r="C2732" t="s">
        <v>8220</v>
      </c>
      <c r="D2732" s="14" t="e" cm="1" vm="1">
        <f t="array" aca="1" ref="D2732" ca="1">IF(Kickstarter!G2732:G6845 = "failed",Kickstarter!N2732:N6845,"false")</f>
        <v>#VALUE!</v>
      </c>
    </row>
    <row r="2733" spans="1:4" x14ac:dyDescent="0.2">
      <c r="A2733" t="s">
        <v>8401</v>
      </c>
      <c r="B2733" s="14">
        <v>37</v>
      </c>
      <c r="C2733" t="s">
        <v>8220</v>
      </c>
      <c r="D2733" s="14" t="e" cm="1" vm="1">
        <f t="array" aca="1" ref="D2733" ca="1">IF(Kickstarter!G2733:G6846 = "failed",Kickstarter!N2733:N6846,"false")</f>
        <v>#VALUE!</v>
      </c>
    </row>
    <row r="2734" spans="1:4" x14ac:dyDescent="0.2">
      <c r="A2734" t="s">
        <v>8401</v>
      </c>
      <c r="B2734" s="14">
        <v>146</v>
      </c>
      <c r="C2734" t="s">
        <v>8220</v>
      </c>
      <c r="D2734" s="14" t="e" cm="1" vm="1">
        <f t="array" aca="1" ref="D2734" ca="1">IF(Kickstarter!G2734:G6847 = "failed",Kickstarter!N2734:N6847,"false")</f>
        <v>#VALUE!</v>
      </c>
    </row>
    <row r="2735" spans="1:4" x14ac:dyDescent="0.2">
      <c r="A2735" t="s">
        <v>8401</v>
      </c>
      <c r="B2735" s="14">
        <v>119</v>
      </c>
      <c r="C2735" t="s">
        <v>8220</v>
      </c>
      <c r="D2735" s="14" t="e" cm="1" vm="1">
        <f t="array" aca="1" ref="D2735" ca="1">IF(Kickstarter!G2735:G6848 = "failed",Kickstarter!N2735:N6848,"false")</f>
        <v>#VALUE!</v>
      </c>
    </row>
    <row r="2736" spans="1:4" x14ac:dyDescent="0.2">
      <c r="A2736" t="s">
        <v>8401</v>
      </c>
      <c r="B2736" s="14">
        <v>163</v>
      </c>
      <c r="C2736" t="s">
        <v>8220</v>
      </c>
      <c r="D2736" s="14" t="e" cm="1" vm="1">
        <f t="array" aca="1" ref="D2736" ca="1">IF(Kickstarter!G2736:G6849 = "failed",Kickstarter!N2736:N6849,"false")</f>
        <v>#VALUE!</v>
      </c>
    </row>
    <row r="2737" spans="1:4" x14ac:dyDescent="0.2">
      <c r="A2737" t="s">
        <v>8401</v>
      </c>
      <c r="B2737" s="14">
        <v>339</v>
      </c>
      <c r="C2737" t="s">
        <v>8220</v>
      </c>
      <c r="D2737" s="14" t="e" cm="1" vm="1">
        <f t="array" aca="1" ref="D2737" ca="1">IF(Kickstarter!G2737:G6850 = "failed",Kickstarter!N2737:N6850,"false")</f>
        <v>#VALUE!</v>
      </c>
    </row>
    <row r="2738" spans="1:4" x14ac:dyDescent="0.2">
      <c r="A2738" t="s">
        <v>8401</v>
      </c>
      <c r="B2738" s="14">
        <v>58</v>
      </c>
      <c r="C2738" t="s">
        <v>8220</v>
      </c>
      <c r="D2738" s="14" t="e" cm="1" vm="1">
        <f t="array" aca="1" ref="D2738" ca="1">IF(Kickstarter!G2738:G6851 = "failed",Kickstarter!N2738:N6851,"false")</f>
        <v>#VALUE!</v>
      </c>
    </row>
    <row r="2739" spans="1:4" x14ac:dyDescent="0.2">
      <c r="A2739" t="s">
        <v>8401</v>
      </c>
      <c r="B2739" s="14">
        <v>456</v>
      </c>
      <c r="C2739" t="s">
        <v>8220</v>
      </c>
      <c r="D2739" s="14" t="e" cm="1" vm="1">
        <f t="array" aca="1" ref="D2739" ca="1">IF(Kickstarter!G2739:G6852 = "failed",Kickstarter!N2739:N6852,"false")</f>
        <v>#VALUE!</v>
      </c>
    </row>
    <row r="2740" spans="1:4" x14ac:dyDescent="0.2">
      <c r="A2740" t="s">
        <v>8401</v>
      </c>
      <c r="B2740" s="14">
        <v>15</v>
      </c>
      <c r="C2740" t="s">
        <v>8220</v>
      </c>
      <c r="D2740" s="14" t="e" cm="1" vm="1">
        <f t="array" aca="1" ref="D2740" ca="1">IF(Kickstarter!G2740:G6853 = "failed",Kickstarter!N2740:N6853,"false")</f>
        <v>#VALUE!</v>
      </c>
    </row>
    <row r="2741" spans="1:4" x14ac:dyDescent="0.2">
      <c r="A2741" t="s">
        <v>8401</v>
      </c>
      <c r="B2741" s="14">
        <v>191</v>
      </c>
      <c r="C2741" t="s">
        <v>8220</v>
      </c>
      <c r="D2741" s="14" t="e" cm="1" vm="1">
        <f t="array" aca="1" ref="D2741" ca="1">IF(Kickstarter!G2741:G6854 = "failed",Kickstarter!N2741:N6854,"false")</f>
        <v>#VALUE!</v>
      </c>
    </row>
    <row r="2742" spans="1:4" x14ac:dyDescent="0.2">
      <c r="A2742" t="s">
        <v>8401</v>
      </c>
      <c r="B2742" s="14">
        <v>17</v>
      </c>
      <c r="C2742" t="s">
        <v>8220</v>
      </c>
      <c r="D2742" s="14" t="e" cm="1" vm="1">
        <f t="array" aca="1" ref="D2742" ca="1">IF(Kickstarter!G2742:G6855 = "failed",Kickstarter!N2742:N6855,"false")</f>
        <v>#VALUE!</v>
      </c>
    </row>
    <row r="2743" spans="1:4" hidden="1" x14ac:dyDescent="0.2">
      <c r="A2743" t="s">
        <v>8401</v>
      </c>
      <c r="B2743" s="14" t="str">
        <v>false</v>
      </c>
      <c r="C2743" t="s">
        <v>8220</v>
      </c>
    </row>
    <row r="2744" spans="1:4" hidden="1" x14ac:dyDescent="0.2">
      <c r="A2744" t="s">
        <v>8401</v>
      </c>
      <c r="B2744" s="14" t="str">
        <v>false</v>
      </c>
      <c r="C2744" t="s">
        <v>8220</v>
      </c>
    </row>
    <row r="2745" spans="1:4" hidden="1" x14ac:dyDescent="0.2">
      <c r="A2745" t="s">
        <v>8401</v>
      </c>
      <c r="B2745" s="14" t="str">
        <v>false</v>
      </c>
      <c r="C2745" t="s">
        <v>8220</v>
      </c>
    </row>
    <row r="2746" spans="1:4" hidden="1" x14ac:dyDescent="0.2">
      <c r="A2746" t="s">
        <v>8401</v>
      </c>
      <c r="B2746" s="14" t="str">
        <v>false</v>
      </c>
      <c r="C2746" t="s">
        <v>8220</v>
      </c>
    </row>
    <row r="2747" spans="1:4" hidden="1" x14ac:dyDescent="0.2">
      <c r="A2747" t="s">
        <v>8401</v>
      </c>
      <c r="B2747" s="14" t="str">
        <v>false</v>
      </c>
      <c r="C2747" t="s">
        <v>8220</v>
      </c>
    </row>
    <row r="2748" spans="1:4" hidden="1" x14ac:dyDescent="0.2">
      <c r="A2748" t="s">
        <v>8401</v>
      </c>
      <c r="B2748" s="14" t="str">
        <v>false</v>
      </c>
      <c r="C2748" t="s">
        <v>8220</v>
      </c>
    </row>
    <row r="2749" spans="1:4" hidden="1" x14ac:dyDescent="0.2">
      <c r="A2749" t="s">
        <v>8401</v>
      </c>
      <c r="B2749" s="14" t="str">
        <v>false</v>
      </c>
      <c r="C2749" t="s">
        <v>8220</v>
      </c>
    </row>
    <row r="2750" spans="1:4" hidden="1" x14ac:dyDescent="0.2">
      <c r="A2750" t="s">
        <v>8401</v>
      </c>
      <c r="B2750" s="14" t="str">
        <v>false</v>
      </c>
      <c r="C2750" t="s">
        <v>8220</v>
      </c>
    </row>
    <row r="2751" spans="1:4" hidden="1" x14ac:dyDescent="0.2">
      <c r="A2751" t="s">
        <v>8401</v>
      </c>
      <c r="B2751" s="14" t="str">
        <v>false</v>
      </c>
      <c r="C2751" t="s">
        <v>8220</v>
      </c>
    </row>
    <row r="2752" spans="1:4" hidden="1" x14ac:dyDescent="0.2">
      <c r="A2752" t="s">
        <v>8401</v>
      </c>
      <c r="B2752" s="14" t="str">
        <v>false</v>
      </c>
      <c r="C2752" t="s">
        <v>8220</v>
      </c>
    </row>
    <row r="2753" spans="1:3" hidden="1" x14ac:dyDescent="0.2">
      <c r="A2753" t="s">
        <v>8401</v>
      </c>
      <c r="B2753" s="14" t="str">
        <v>false</v>
      </c>
      <c r="C2753" t="s">
        <v>8220</v>
      </c>
    </row>
    <row r="2754" spans="1:3" hidden="1" x14ac:dyDescent="0.2">
      <c r="A2754" t="s">
        <v>8401</v>
      </c>
      <c r="B2754" s="14" t="str">
        <v>false</v>
      </c>
      <c r="C2754" t="s">
        <v>8220</v>
      </c>
    </row>
    <row r="2755" spans="1:3" hidden="1" x14ac:dyDescent="0.2">
      <c r="A2755" t="s">
        <v>8401</v>
      </c>
      <c r="B2755" s="14" t="str">
        <v>false</v>
      </c>
      <c r="C2755" t="s">
        <v>8220</v>
      </c>
    </row>
    <row r="2756" spans="1:3" hidden="1" x14ac:dyDescent="0.2">
      <c r="A2756" t="s">
        <v>8401</v>
      </c>
      <c r="B2756" s="14" t="str">
        <v>false</v>
      </c>
      <c r="C2756" t="s">
        <v>8220</v>
      </c>
    </row>
    <row r="2757" spans="1:3" hidden="1" x14ac:dyDescent="0.2">
      <c r="A2757" t="s">
        <v>8401</v>
      </c>
      <c r="B2757" s="14" t="str">
        <v>false</v>
      </c>
      <c r="C2757" t="s">
        <v>8220</v>
      </c>
    </row>
    <row r="2758" spans="1:3" hidden="1" x14ac:dyDescent="0.2">
      <c r="A2758" t="s">
        <v>8401</v>
      </c>
      <c r="B2758" s="14" t="str">
        <v>false</v>
      </c>
      <c r="C2758" t="s">
        <v>8220</v>
      </c>
    </row>
    <row r="2759" spans="1:3" hidden="1" x14ac:dyDescent="0.2">
      <c r="A2759" t="s">
        <v>8401</v>
      </c>
      <c r="B2759" s="14" t="str">
        <v>false</v>
      </c>
      <c r="C2759" t="s">
        <v>8220</v>
      </c>
    </row>
    <row r="2760" spans="1:3" hidden="1" x14ac:dyDescent="0.2">
      <c r="A2760" t="s">
        <v>8401</v>
      </c>
      <c r="B2760" s="14" t="str">
        <v>false</v>
      </c>
      <c r="C2760" t="s">
        <v>8220</v>
      </c>
    </row>
    <row r="2761" spans="1:3" hidden="1" x14ac:dyDescent="0.2">
      <c r="A2761" t="s">
        <v>8401</v>
      </c>
      <c r="B2761" s="14" t="str">
        <v>false</v>
      </c>
      <c r="C2761" t="s">
        <v>8220</v>
      </c>
    </row>
    <row r="2762" spans="1:3" hidden="1" x14ac:dyDescent="0.2">
      <c r="A2762" t="s">
        <v>8401</v>
      </c>
      <c r="B2762" s="14" t="str">
        <v>false</v>
      </c>
      <c r="C2762" t="s">
        <v>8220</v>
      </c>
    </row>
    <row r="2763" spans="1:3" hidden="1" x14ac:dyDescent="0.2">
      <c r="A2763" t="s">
        <v>8401</v>
      </c>
      <c r="B2763" s="14" t="str">
        <v>false</v>
      </c>
      <c r="C2763" t="s">
        <v>8220</v>
      </c>
    </row>
    <row r="2764" spans="1:3" hidden="1" x14ac:dyDescent="0.2">
      <c r="A2764" t="s">
        <v>8401</v>
      </c>
      <c r="B2764" s="14" t="str">
        <v>false</v>
      </c>
      <c r="C2764" t="s">
        <v>8220</v>
      </c>
    </row>
    <row r="2765" spans="1:3" hidden="1" x14ac:dyDescent="0.2">
      <c r="A2765" t="s">
        <v>8401</v>
      </c>
      <c r="B2765" s="14" t="str">
        <v>false</v>
      </c>
      <c r="C2765" t="s">
        <v>8220</v>
      </c>
    </row>
    <row r="2766" spans="1:3" hidden="1" x14ac:dyDescent="0.2">
      <c r="A2766" t="s">
        <v>8401</v>
      </c>
      <c r="B2766" s="14" t="str">
        <v>false</v>
      </c>
      <c r="C2766" t="s">
        <v>8220</v>
      </c>
    </row>
    <row r="2767" spans="1:3" hidden="1" x14ac:dyDescent="0.2">
      <c r="A2767" t="s">
        <v>8401</v>
      </c>
      <c r="B2767" s="14" t="str">
        <v>false</v>
      </c>
      <c r="C2767" t="s">
        <v>8220</v>
      </c>
    </row>
    <row r="2768" spans="1:3" hidden="1" x14ac:dyDescent="0.2">
      <c r="A2768" t="s">
        <v>8401</v>
      </c>
      <c r="B2768" s="14" t="str">
        <v>false</v>
      </c>
      <c r="C2768" t="s">
        <v>8220</v>
      </c>
    </row>
    <row r="2769" spans="1:4" hidden="1" x14ac:dyDescent="0.2">
      <c r="A2769" t="s">
        <v>8401</v>
      </c>
      <c r="B2769" s="14" t="str">
        <v>false</v>
      </c>
      <c r="C2769" t="s">
        <v>8220</v>
      </c>
    </row>
    <row r="2770" spans="1:4" hidden="1" x14ac:dyDescent="0.2">
      <c r="A2770" t="s">
        <v>8401</v>
      </c>
      <c r="B2770" s="14" t="str">
        <v>false</v>
      </c>
      <c r="C2770" t="s">
        <v>8220</v>
      </c>
    </row>
    <row r="2771" spans="1:4" hidden="1" x14ac:dyDescent="0.2">
      <c r="A2771" t="s">
        <v>8401</v>
      </c>
      <c r="B2771" s="14" t="str">
        <v>false</v>
      </c>
      <c r="C2771" t="s">
        <v>8220</v>
      </c>
    </row>
    <row r="2772" spans="1:4" hidden="1" x14ac:dyDescent="0.2">
      <c r="A2772" t="s">
        <v>8401</v>
      </c>
      <c r="B2772" s="14" t="str">
        <v>false</v>
      </c>
      <c r="C2772" t="s">
        <v>8220</v>
      </c>
    </row>
    <row r="2773" spans="1:4" hidden="1" x14ac:dyDescent="0.2">
      <c r="A2773" t="s">
        <v>8401</v>
      </c>
      <c r="B2773" s="14" t="str">
        <v>false</v>
      </c>
      <c r="C2773" t="s">
        <v>8220</v>
      </c>
    </row>
    <row r="2774" spans="1:4" hidden="1" x14ac:dyDescent="0.2">
      <c r="A2774" t="s">
        <v>8401</v>
      </c>
      <c r="B2774" s="14" t="str">
        <v>false</v>
      </c>
      <c r="C2774" t="s">
        <v>8220</v>
      </c>
    </row>
    <row r="2775" spans="1:4" hidden="1" x14ac:dyDescent="0.2">
      <c r="A2775" t="s">
        <v>8401</v>
      </c>
      <c r="B2775" s="14" t="str">
        <v>false</v>
      </c>
      <c r="C2775" t="s">
        <v>8220</v>
      </c>
    </row>
    <row r="2776" spans="1:4" hidden="1" x14ac:dyDescent="0.2">
      <c r="A2776" t="s">
        <v>8401</v>
      </c>
      <c r="B2776" s="14" t="str">
        <v>false</v>
      </c>
      <c r="C2776" t="s">
        <v>8220</v>
      </c>
    </row>
    <row r="2777" spans="1:4" hidden="1" x14ac:dyDescent="0.2">
      <c r="A2777" t="s">
        <v>8401</v>
      </c>
      <c r="B2777" s="14" t="str">
        <v>false</v>
      </c>
      <c r="C2777" t="s">
        <v>8220</v>
      </c>
    </row>
    <row r="2778" spans="1:4" hidden="1" x14ac:dyDescent="0.2">
      <c r="A2778" t="s">
        <v>8401</v>
      </c>
      <c r="B2778" s="14" t="str">
        <v>false</v>
      </c>
      <c r="C2778" t="s">
        <v>8220</v>
      </c>
    </row>
    <row r="2779" spans="1:4" hidden="1" x14ac:dyDescent="0.2">
      <c r="A2779" t="s">
        <v>8401</v>
      </c>
      <c r="B2779" s="14" t="str">
        <v>false</v>
      </c>
      <c r="C2779" t="s">
        <v>8220</v>
      </c>
    </row>
    <row r="2780" spans="1:4" hidden="1" x14ac:dyDescent="0.2">
      <c r="A2780" t="s">
        <v>8401</v>
      </c>
      <c r="B2780" s="14" t="str">
        <v>false</v>
      </c>
      <c r="C2780" t="s">
        <v>8220</v>
      </c>
    </row>
    <row r="2781" spans="1:4" hidden="1" x14ac:dyDescent="0.2">
      <c r="A2781" t="s">
        <v>8401</v>
      </c>
      <c r="B2781" s="14" t="str">
        <v>false</v>
      </c>
      <c r="C2781" t="s">
        <v>8220</v>
      </c>
    </row>
    <row r="2782" spans="1:4" hidden="1" x14ac:dyDescent="0.2">
      <c r="A2782" t="s">
        <v>8401</v>
      </c>
      <c r="B2782" s="14" t="str">
        <v>false</v>
      </c>
      <c r="C2782" t="s">
        <v>8220</v>
      </c>
    </row>
    <row r="2783" spans="1:4" x14ac:dyDescent="0.2">
      <c r="A2783" t="s">
        <v>8401</v>
      </c>
      <c r="B2783" s="14">
        <v>28</v>
      </c>
      <c r="C2783" t="s">
        <v>8220</v>
      </c>
      <c r="D2783" s="14" t="e" cm="1" vm="1">
        <f t="array" aca="1" ref="D2783" ca="1">IF(Kickstarter!G2783:G6896 = "failed",Kickstarter!N2783:N6896,"false")</f>
        <v>#VALUE!</v>
      </c>
    </row>
    <row r="2784" spans="1:4" x14ac:dyDescent="0.2">
      <c r="A2784" t="s">
        <v>8401</v>
      </c>
      <c r="B2784" s="14">
        <v>18</v>
      </c>
      <c r="C2784" t="s">
        <v>8220</v>
      </c>
      <c r="D2784" s="14" t="e" cm="1" vm="1">
        <f t="array" aca="1" ref="D2784" ca="1">IF(Kickstarter!G2784:G6897 = "failed",Kickstarter!N2784:N6897,"false")</f>
        <v>#VALUE!</v>
      </c>
    </row>
    <row r="2785" spans="1:4" x14ac:dyDescent="0.2">
      <c r="A2785" t="s">
        <v>8401</v>
      </c>
      <c r="B2785" s="14">
        <v>61</v>
      </c>
      <c r="C2785" t="s">
        <v>8220</v>
      </c>
      <c r="D2785" s="14" t="e" cm="1" vm="1">
        <f t="array" aca="1" ref="D2785" ca="1">IF(Kickstarter!G2785:G6898 = "failed",Kickstarter!N2785:N6898,"false")</f>
        <v>#VALUE!</v>
      </c>
    </row>
    <row r="2786" spans="1:4" x14ac:dyDescent="0.2">
      <c r="A2786" t="s">
        <v>8401</v>
      </c>
      <c r="B2786" s="14">
        <v>108</v>
      </c>
      <c r="C2786" t="s">
        <v>8220</v>
      </c>
      <c r="D2786" s="14" t="e" cm="1" vm="1">
        <f t="array" aca="1" ref="D2786" ca="1">IF(Kickstarter!G2786:G6899 = "failed",Kickstarter!N2786:N6899,"false")</f>
        <v>#VALUE!</v>
      </c>
    </row>
    <row r="2787" spans="1:4" x14ac:dyDescent="0.2">
      <c r="A2787" t="s">
        <v>8401</v>
      </c>
      <c r="B2787" s="14">
        <v>142</v>
      </c>
      <c r="C2787" t="s">
        <v>8220</v>
      </c>
      <c r="D2787" s="14" t="e" cm="1" vm="1">
        <f t="array" aca="1" ref="D2787" ca="1">IF(Kickstarter!G2787:G6900 = "failed",Kickstarter!N2787:N6900,"false")</f>
        <v>#VALUE!</v>
      </c>
    </row>
    <row r="2788" spans="1:4" x14ac:dyDescent="0.2">
      <c r="A2788" t="s">
        <v>8401</v>
      </c>
      <c r="B2788" s="14">
        <v>74</v>
      </c>
      <c r="C2788" t="s">
        <v>8220</v>
      </c>
      <c r="D2788" s="14" t="e" cm="1" vm="1">
        <f t="array" aca="1" ref="D2788" ca="1">IF(Kickstarter!G2788:G6901 = "failed",Kickstarter!N2788:N6901,"false")</f>
        <v>#VALUE!</v>
      </c>
    </row>
    <row r="2789" spans="1:4" x14ac:dyDescent="0.2">
      <c r="A2789" t="s">
        <v>8401</v>
      </c>
      <c r="B2789" s="14">
        <v>38</v>
      </c>
      <c r="C2789" t="s">
        <v>8220</v>
      </c>
      <c r="D2789" s="14" t="e" cm="1" vm="1">
        <f t="array" aca="1" ref="D2789" ca="1">IF(Kickstarter!G2789:G6902 = "failed",Kickstarter!N2789:N6902,"false")</f>
        <v>#VALUE!</v>
      </c>
    </row>
    <row r="2790" spans="1:4" x14ac:dyDescent="0.2">
      <c r="A2790" t="s">
        <v>8401</v>
      </c>
      <c r="B2790" s="14">
        <v>20</v>
      </c>
      <c r="C2790" t="s">
        <v>8220</v>
      </c>
      <c r="D2790" s="14" t="e" cm="1" vm="1">
        <f t="array" aca="1" ref="D2790" ca="1">IF(Kickstarter!G2790:G6903 = "failed",Kickstarter!N2790:N6903,"false")</f>
        <v>#VALUE!</v>
      </c>
    </row>
    <row r="2791" spans="1:4" x14ac:dyDescent="0.2">
      <c r="A2791" t="s">
        <v>8401</v>
      </c>
      <c r="B2791" s="14">
        <v>24</v>
      </c>
      <c r="C2791" t="s">
        <v>8220</v>
      </c>
      <c r="D2791" s="14" t="e" cm="1" vm="1">
        <f t="array" aca="1" ref="D2791" ca="1">IF(Kickstarter!G2791:G6904 = "failed",Kickstarter!N2791:N6904,"false")</f>
        <v>#VALUE!</v>
      </c>
    </row>
    <row r="2792" spans="1:4" x14ac:dyDescent="0.2">
      <c r="A2792" t="s">
        <v>8401</v>
      </c>
      <c r="B2792" s="14">
        <v>66</v>
      </c>
      <c r="C2792" t="s">
        <v>8220</v>
      </c>
      <c r="D2792" s="14" t="e" cm="1" vm="1">
        <f t="array" aca="1" ref="D2792" ca="1">IF(Kickstarter!G2792:G6905 = "failed",Kickstarter!N2792:N6905,"false")</f>
        <v>#VALUE!</v>
      </c>
    </row>
    <row r="2793" spans="1:4" x14ac:dyDescent="0.2">
      <c r="A2793" t="s">
        <v>8401</v>
      </c>
      <c r="B2793" s="14">
        <v>28</v>
      </c>
      <c r="C2793" t="s">
        <v>8220</v>
      </c>
      <c r="D2793" s="14" t="e" cm="1" vm="1">
        <f t="array" aca="1" ref="D2793" ca="1">IF(Kickstarter!G2793:G6906 = "failed",Kickstarter!N2793:N6906,"false")</f>
        <v>#VALUE!</v>
      </c>
    </row>
    <row r="2794" spans="1:4" x14ac:dyDescent="0.2">
      <c r="A2794" t="s">
        <v>8401</v>
      </c>
      <c r="B2794" s="14">
        <v>24</v>
      </c>
      <c r="C2794" t="s">
        <v>8220</v>
      </c>
      <c r="D2794" s="14" t="e" cm="1" vm="1">
        <f t="array" aca="1" ref="D2794" ca="1">IF(Kickstarter!G2794:G6907 = "failed",Kickstarter!N2794:N6907,"false")</f>
        <v>#VALUE!</v>
      </c>
    </row>
    <row r="2795" spans="1:4" x14ac:dyDescent="0.2">
      <c r="A2795" t="s">
        <v>8401</v>
      </c>
      <c r="B2795" s="14">
        <v>73</v>
      </c>
      <c r="C2795" t="s">
        <v>8220</v>
      </c>
      <c r="D2795" s="14" t="e" cm="1" vm="1">
        <f t="array" aca="1" ref="D2795" ca="1">IF(Kickstarter!G2795:G6908 = "failed",Kickstarter!N2795:N6908,"false")</f>
        <v>#VALUE!</v>
      </c>
    </row>
    <row r="2796" spans="1:4" x14ac:dyDescent="0.2">
      <c r="A2796" t="s">
        <v>8401</v>
      </c>
      <c r="B2796" s="14">
        <v>3</v>
      </c>
      <c r="C2796" t="s">
        <v>8220</v>
      </c>
      <c r="D2796" s="14" t="e" cm="1" vm="1">
        <f t="array" aca="1" ref="D2796" ca="1">IF(Kickstarter!G2796:G6909 = "failed",Kickstarter!N2796:N6909,"false")</f>
        <v>#VALUE!</v>
      </c>
    </row>
    <row r="2797" spans="1:4" x14ac:dyDescent="0.2">
      <c r="A2797" t="s">
        <v>8401</v>
      </c>
      <c r="B2797" s="14">
        <v>20</v>
      </c>
      <c r="C2797" t="s">
        <v>8220</v>
      </c>
      <c r="D2797" s="14" t="e" cm="1" vm="1">
        <f t="array" aca="1" ref="D2797" ca="1">IF(Kickstarter!G2797:G6910 = "failed",Kickstarter!N2797:N6910,"false")</f>
        <v>#VALUE!</v>
      </c>
    </row>
    <row r="2798" spans="1:4" x14ac:dyDescent="0.2">
      <c r="A2798" t="s">
        <v>8401</v>
      </c>
      <c r="B2798" s="14">
        <v>21</v>
      </c>
      <c r="C2798" t="s">
        <v>8220</v>
      </c>
      <c r="D2798" s="14" t="e" cm="1" vm="1">
        <f t="array" aca="1" ref="D2798" ca="1">IF(Kickstarter!G2798:G6911 = "failed",Kickstarter!N2798:N6911,"false")</f>
        <v>#VALUE!</v>
      </c>
    </row>
    <row r="2799" spans="1:4" x14ac:dyDescent="0.2">
      <c r="A2799" t="s">
        <v>8401</v>
      </c>
      <c r="B2799" s="14">
        <v>94</v>
      </c>
      <c r="C2799" t="s">
        <v>8220</v>
      </c>
      <c r="D2799" s="14" t="e" cm="1" vm="1">
        <f t="array" aca="1" ref="D2799" ca="1">IF(Kickstarter!G2799:G6912 = "failed",Kickstarter!N2799:N6912,"false")</f>
        <v>#VALUE!</v>
      </c>
    </row>
    <row r="2800" spans="1:4" x14ac:dyDescent="0.2">
      <c r="A2800" t="s">
        <v>8401</v>
      </c>
      <c r="B2800" s="14">
        <v>139</v>
      </c>
      <c r="C2800" t="s">
        <v>8220</v>
      </c>
      <c r="D2800" s="14" t="e" cm="1" vm="1">
        <f t="array" aca="1" ref="D2800" ca="1">IF(Kickstarter!G2800:G6913 = "failed",Kickstarter!N2800:N6913,"false")</f>
        <v>#VALUE!</v>
      </c>
    </row>
    <row r="2801" spans="1:4" x14ac:dyDescent="0.2">
      <c r="A2801" t="s">
        <v>8401</v>
      </c>
      <c r="B2801" s="14">
        <v>130</v>
      </c>
      <c r="C2801" t="s">
        <v>8220</v>
      </c>
      <c r="D2801" s="14" t="e" cm="1" vm="1">
        <f t="array" aca="1" ref="D2801" ca="1">IF(Kickstarter!G2801:G6914 = "failed",Kickstarter!N2801:N6914,"false")</f>
        <v>#VALUE!</v>
      </c>
    </row>
    <row r="2802" spans="1:4" x14ac:dyDescent="0.2">
      <c r="A2802" t="s">
        <v>8401</v>
      </c>
      <c r="B2802" s="14">
        <v>31</v>
      </c>
      <c r="C2802" t="s">
        <v>8220</v>
      </c>
      <c r="D2802" s="14" t="e" cm="1" vm="1">
        <f t="array" aca="1" ref="D2802" ca="1">IF(Kickstarter!G2802:G6915 = "failed",Kickstarter!N2802:N6915,"false")</f>
        <v>#VALUE!</v>
      </c>
    </row>
    <row r="2803" spans="1:4" x14ac:dyDescent="0.2">
      <c r="A2803" t="s">
        <v>8401</v>
      </c>
      <c r="B2803" s="14">
        <v>13</v>
      </c>
      <c r="C2803" t="s">
        <v>8220</v>
      </c>
      <c r="D2803" s="14" t="e" cm="1" vm="1">
        <f t="array" aca="1" ref="D2803" ca="1">IF(Kickstarter!G2803:G6916 = "failed",Kickstarter!N2803:N6916,"false")</f>
        <v>#VALUE!</v>
      </c>
    </row>
    <row r="2804" spans="1:4" x14ac:dyDescent="0.2">
      <c r="A2804" t="s">
        <v>8401</v>
      </c>
      <c r="B2804" s="14">
        <v>90</v>
      </c>
      <c r="C2804" t="s">
        <v>8220</v>
      </c>
      <c r="D2804" s="14" t="e" cm="1" vm="1">
        <f t="array" aca="1" ref="D2804" ca="1">IF(Kickstarter!G2804:G6917 = "failed",Kickstarter!N2804:N6917,"false")</f>
        <v>#VALUE!</v>
      </c>
    </row>
    <row r="2805" spans="1:4" x14ac:dyDescent="0.2">
      <c r="A2805" t="s">
        <v>8401</v>
      </c>
      <c r="B2805" s="14">
        <v>141</v>
      </c>
      <c r="C2805" t="s">
        <v>8220</v>
      </c>
      <c r="D2805" s="14" t="e" cm="1" vm="1">
        <f t="array" aca="1" ref="D2805" ca="1">IF(Kickstarter!G2805:G6918 = "failed",Kickstarter!N2805:N6918,"false")</f>
        <v>#VALUE!</v>
      </c>
    </row>
    <row r="2806" spans="1:4" x14ac:dyDescent="0.2">
      <c r="A2806" t="s">
        <v>8401</v>
      </c>
      <c r="B2806" s="14">
        <v>23</v>
      </c>
      <c r="C2806" t="s">
        <v>8220</v>
      </c>
      <c r="D2806" s="14" t="e" cm="1" vm="1">
        <f t="array" aca="1" ref="D2806" ca="1">IF(Kickstarter!G2806:G6919 = "failed",Kickstarter!N2806:N6919,"false")</f>
        <v>#VALUE!</v>
      </c>
    </row>
    <row r="2807" spans="1:4" x14ac:dyDescent="0.2">
      <c r="A2807" t="s">
        <v>8401</v>
      </c>
      <c r="B2807" s="14">
        <v>18</v>
      </c>
      <c r="C2807" t="s">
        <v>8220</v>
      </c>
      <c r="D2807" s="14" t="e" cm="1" vm="1">
        <f t="array" aca="1" ref="D2807" ca="1">IF(Kickstarter!G2807:G6920 = "failed",Kickstarter!N2807:N6920,"false")</f>
        <v>#VALUE!</v>
      </c>
    </row>
    <row r="2808" spans="1:4" x14ac:dyDescent="0.2">
      <c r="A2808" t="s">
        <v>8401</v>
      </c>
      <c r="B2808" s="14">
        <v>76</v>
      </c>
      <c r="C2808" t="s">
        <v>8220</v>
      </c>
      <c r="D2808" s="14" t="e" cm="1" vm="1">
        <f t="array" aca="1" ref="D2808" ca="1">IF(Kickstarter!G2808:G6921 = "failed",Kickstarter!N2808:N6921,"false")</f>
        <v>#VALUE!</v>
      </c>
    </row>
    <row r="2809" spans="1:4" x14ac:dyDescent="0.2">
      <c r="A2809" t="s">
        <v>8401</v>
      </c>
      <c r="B2809" s="14">
        <v>93</v>
      </c>
      <c r="C2809" t="s">
        <v>8220</v>
      </c>
      <c r="D2809" s="14" t="e" cm="1" vm="1">
        <f t="array" aca="1" ref="D2809" ca="1">IF(Kickstarter!G2809:G6922 = "failed",Kickstarter!N2809:N6922,"false")</f>
        <v>#VALUE!</v>
      </c>
    </row>
    <row r="2810" spans="1:4" x14ac:dyDescent="0.2">
      <c r="A2810" t="s">
        <v>8401</v>
      </c>
      <c r="B2810" s="14">
        <v>69</v>
      </c>
      <c r="C2810" t="s">
        <v>8220</v>
      </c>
      <c r="D2810" s="14" t="e" cm="1" vm="1">
        <f t="array" aca="1" ref="D2810" ca="1">IF(Kickstarter!G2810:G6923 = "failed",Kickstarter!N2810:N6923,"false")</f>
        <v>#VALUE!</v>
      </c>
    </row>
    <row r="2811" spans="1:4" x14ac:dyDescent="0.2">
      <c r="A2811" t="s">
        <v>8401</v>
      </c>
      <c r="B2811" s="14">
        <v>21</v>
      </c>
      <c r="C2811" t="s">
        <v>8220</v>
      </c>
      <c r="D2811" s="14" t="e" cm="1" vm="1">
        <f t="array" aca="1" ref="D2811" ca="1">IF(Kickstarter!G2811:G6924 = "failed",Kickstarter!N2811:N6924,"false")</f>
        <v>#VALUE!</v>
      </c>
    </row>
    <row r="2812" spans="1:4" x14ac:dyDescent="0.2">
      <c r="A2812" t="s">
        <v>8401</v>
      </c>
      <c r="B2812" s="14">
        <v>57</v>
      </c>
      <c r="C2812" t="s">
        <v>8220</v>
      </c>
      <c r="D2812" s="14" t="e" cm="1" vm="1">
        <f t="array" aca="1" ref="D2812" ca="1">IF(Kickstarter!G2812:G6925 = "failed",Kickstarter!N2812:N6925,"false")</f>
        <v>#VALUE!</v>
      </c>
    </row>
    <row r="2813" spans="1:4" x14ac:dyDescent="0.2">
      <c r="A2813" t="s">
        <v>8401</v>
      </c>
      <c r="B2813" s="14">
        <v>108</v>
      </c>
      <c r="C2813" t="s">
        <v>8220</v>
      </c>
      <c r="D2813" s="14" t="e" cm="1" vm="1">
        <f t="array" aca="1" ref="D2813" ca="1">IF(Kickstarter!G2813:G6926 = "failed",Kickstarter!N2813:N6926,"false")</f>
        <v>#VALUE!</v>
      </c>
    </row>
    <row r="2814" spans="1:4" x14ac:dyDescent="0.2">
      <c r="A2814" t="s">
        <v>8401</v>
      </c>
      <c r="B2814" s="14">
        <v>83</v>
      </c>
      <c r="C2814" t="s">
        <v>8220</v>
      </c>
      <c r="D2814" s="14" t="e" cm="1" vm="1">
        <f t="array" aca="1" ref="D2814" ca="1">IF(Kickstarter!G2814:G6927 = "failed",Kickstarter!N2814:N6927,"false")</f>
        <v>#VALUE!</v>
      </c>
    </row>
    <row r="2815" spans="1:4" x14ac:dyDescent="0.2">
      <c r="A2815" t="s">
        <v>8401</v>
      </c>
      <c r="B2815" s="14">
        <v>96</v>
      </c>
      <c r="C2815" t="s">
        <v>8220</v>
      </c>
      <c r="D2815" s="14" t="e" cm="1" vm="1">
        <f t="array" aca="1" ref="D2815" ca="1">IF(Kickstarter!G2815:G6928 = "failed",Kickstarter!N2815:N6928,"false")</f>
        <v>#VALUE!</v>
      </c>
    </row>
    <row r="2816" spans="1:4" x14ac:dyDescent="0.2">
      <c r="A2816" t="s">
        <v>8401</v>
      </c>
      <c r="B2816" s="14">
        <v>64</v>
      </c>
      <c r="C2816" t="s">
        <v>8220</v>
      </c>
      <c r="D2816" s="14" t="e" cm="1" vm="1">
        <f t="array" aca="1" ref="D2816" ca="1">IF(Kickstarter!G2816:G6929 = "failed",Kickstarter!N2816:N6929,"false")</f>
        <v>#VALUE!</v>
      </c>
    </row>
    <row r="2817" spans="1:4" x14ac:dyDescent="0.2">
      <c r="A2817" t="s">
        <v>8401</v>
      </c>
      <c r="B2817" s="14">
        <v>14</v>
      </c>
      <c r="C2817" t="s">
        <v>8220</v>
      </c>
      <c r="D2817" s="14" t="e" cm="1" vm="1">
        <f t="array" aca="1" ref="D2817" ca="1">IF(Kickstarter!G2817:G6930 = "failed",Kickstarter!N2817:N6930,"false")</f>
        <v>#VALUE!</v>
      </c>
    </row>
    <row r="2818" spans="1:4" x14ac:dyDescent="0.2">
      <c r="A2818" t="s">
        <v>8401</v>
      </c>
      <c r="B2818" s="14">
        <v>169</v>
      </c>
      <c r="C2818" t="s">
        <v>8220</v>
      </c>
      <c r="D2818" s="14" t="e" cm="1" vm="1">
        <f t="array" aca="1" ref="D2818" ca="1">IF(Kickstarter!G2818:G6931 = "failed",Kickstarter!N2818:N6931,"false")</f>
        <v>#VALUE!</v>
      </c>
    </row>
    <row r="2819" spans="1:4" x14ac:dyDescent="0.2">
      <c r="A2819" t="s">
        <v>8401</v>
      </c>
      <c r="B2819" s="14">
        <v>33</v>
      </c>
      <c r="C2819" t="s">
        <v>8220</v>
      </c>
      <c r="D2819" s="14" t="e" cm="1" vm="1">
        <f t="array" aca="1" ref="D2819" ca="1">IF(Kickstarter!G2819:G6932 = "failed",Kickstarter!N2819:N6932,"false")</f>
        <v>#VALUE!</v>
      </c>
    </row>
    <row r="2820" spans="1:4" x14ac:dyDescent="0.2">
      <c r="A2820" t="s">
        <v>8401</v>
      </c>
      <c r="B2820" s="14">
        <v>102</v>
      </c>
      <c r="C2820" t="s">
        <v>8220</v>
      </c>
      <c r="D2820" s="14" t="e" cm="1" vm="1">
        <f t="array" aca="1" ref="D2820" ca="1">IF(Kickstarter!G2820:G6933 = "failed",Kickstarter!N2820:N6933,"false")</f>
        <v>#VALUE!</v>
      </c>
    </row>
    <row r="2821" spans="1:4" x14ac:dyDescent="0.2">
      <c r="A2821" t="s">
        <v>8401</v>
      </c>
      <c r="B2821" s="14">
        <v>104</v>
      </c>
      <c r="C2821" t="s">
        <v>8220</v>
      </c>
      <c r="D2821" s="14" t="e" cm="1" vm="1">
        <f t="array" aca="1" ref="D2821" ca="1">IF(Kickstarter!G2821:G6934 = "failed",Kickstarter!N2821:N6934,"false")</f>
        <v>#VALUE!</v>
      </c>
    </row>
    <row r="2822" spans="1:4" x14ac:dyDescent="0.2">
      <c r="A2822" t="s">
        <v>8401</v>
      </c>
      <c r="B2822" s="14">
        <v>20</v>
      </c>
      <c r="C2822" t="s">
        <v>8220</v>
      </c>
      <c r="D2822" s="14" t="e" cm="1" vm="1">
        <f t="array" aca="1" ref="D2822" ca="1">IF(Kickstarter!G2822:G6935 = "failed",Kickstarter!N2822:N6935,"false")</f>
        <v>#VALUE!</v>
      </c>
    </row>
    <row r="2823" spans="1:4" x14ac:dyDescent="0.2">
      <c r="A2823" t="s">
        <v>8401</v>
      </c>
      <c r="B2823" s="14">
        <v>35</v>
      </c>
      <c r="C2823" t="s">
        <v>8220</v>
      </c>
      <c r="D2823" s="14" t="e" cm="1" vm="1">
        <f t="array" aca="1" ref="D2823" ca="1">IF(Kickstarter!G2823:G6936 = "failed",Kickstarter!N2823:N6936,"false")</f>
        <v>#VALUE!</v>
      </c>
    </row>
    <row r="2824" spans="1:4" x14ac:dyDescent="0.2">
      <c r="A2824" t="s">
        <v>8401</v>
      </c>
      <c r="B2824" s="14">
        <v>94</v>
      </c>
      <c r="C2824" t="s">
        <v>8220</v>
      </c>
      <c r="D2824" s="14" t="e" cm="1" vm="1">
        <f t="array" aca="1" ref="D2824" ca="1">IF(Kickstarter!G2824:G6937 = "failed",Kickstarter!N2824:N6937,"false")</f>
        <v>#VALUE!</v>
      </c>
    </row>
    <row r="2825" spans="1:4" x14ac:dyDescent="0.2">
      <c r="A2825" t="s">
        <v>8401</v>
      </c>
      <c r="B2825" s="14">
        <v>14</v>
      </c>
      <c r="C2825" t="s">
        <v>8220</v>
      </c>
      <c r="D2825" s="14" t="e" cm="1" vm="1">
        <f t="array" aca="1" ref="D2825" ca="1">IF(Kickstarter!G2825:G6938 = "failed",Kickstarter!N2825:N6938,"false")</f>
        <v>#VALUE!</v>
      </c>
    </row>
    <row r="2826" spans="1:4" x14ac:dyDescent="0.2">
      <c r="A2826" t="s">
        <v>8401</v>
      </c>
      <c r="B2826" s="14">
        <v>15</v>
      </c>
      <c r="C2826" t="s">
        <v>8220</v>
      </c>
      <c r="D2826" s="14" t="e" cm="1" vm="1">
        <f t="array" aca="1" ref="D2826" ca="1">IF(Kickstarter!G2826:G6939 = "failed",Kickstarter!N2826:N6939,"false")</f>
        <v>#VALUE!</v>
      </c>
    </row>
    <row r="2827" spans="1:4" x14ac:dyDescent="0.2">
      <c r="A2827" t="s">
        <v>8401</v>
      </c>
      <c r="B2827" s="14">
        <v>51</v>
      </c>
      <c r="C2827" t="s">
        <v>8220</v>
      </c>
      <c r="D2827" s="14" t="e" cm="1" vm="1">
        <f t="array" aca="1" ref="D2827" ca="1">IF(Kickstarter!G2827:G6940 = "failed",Kickstarter!N2827:N6940,"false")</f>
        <v>#VALUE!</v>
      </c>
    </row>
    <row r="2828" spans="1:4" x14ac:dyDescent="0.2">
      <c r="A2828" t="s">
        <v>8401</v>
      </c>
      <c r="B2828" s="14">
        <v>19</v>
      </c>
      <c r="C2828" t="s">
        <v>8220</v>
      </c>
      <c r="D2828" s="14" t="e" cm="1" vm="1">
        <f t="array" aca="1" ref="D2828" ca="1">IF(Kickstarter!G2828:G6941 = "failed",Kickstarter!N2828:N6941,"false")</f>
        <v>#VALUE!</v>
      </c>
    </row>
    <row r="2829" spans="1:4" x14ac:dyDescent="0.2">
      <c r="A2829" t="s">
        <v>8401</v>
      </c>
      <c r="B2829" s="14">
        <v>23</v>
      </c>
      <c r="C2829" t="s">
        <v>8220</v>
      </c>
      <c r="D2829" s="14" t="e" cm="1" vm="1">
        <f t="array" aca="1" ref="D2829" ca="1">IF(Kickstarter!G2829:G6942 = "failed",Kickstarter!N2829:N6942,"false")</f>
        <v>#VALUE!</v>
      </c>
    </row>
    <row r="2830" spans="1:4" x14ac:dyDescent="0.2">
      <c r="A2830" t="s">
        <v>8401</v>
      </c>
      <c r="B2830" s="14">
        <v>97</v>
      </c>
      <c r="C2830" t="s">
        <v>8220</v>
      </c>
      <c r="D2830" s="14" t="e" cm="1" vm="1">
        <f t="array" aca="1" ref="D2830" ca="1">IF(Kickstarter!G2830:G6943 = "failed",Kickstarter!N2830:N6943,"false")</f>
        <v>#VALUE!</v>
      </c>
    </row>
    <row r="2831" spans="1:4" x14ac:dyDescent="0.2">
      <c r="A2831" t="s">
        <v>8401</v>
      </c>
      <c r="B2831" s="14">
        <v>76</v>
      </c>
      <c r="C2831" t="s">
        <v>8220</v>
      </c>
      <c r="D2831" s="14" t="e" cm="1" vm="1">
        <f t="array" aca="1" ref="D2831" ca="1">IF(Kickstarter!G2831:G6944 = "failed",Kickstarter!N2831:N6944,"false")</f>
        <v>#VALUE!</v>
      </c>
    </row>
    <row r="2832" spans="1:4" x14ac:dyDescent="0.2">
      <c r="A2832" t="s">
        <v>8401</v>
      </c>
      <c r="B2832" s="14">
        <v>11</v>
      </c>
      <c r="C2832" t="s">
        <v>8220</v>
      </c>
      <c r="D2832" s="14" t="e" cm="1" vm="1">
        <f t="array" aca="1" ref="D2832" ca="1">IF(Kickstarter!G2832:G6945 = "failed",Kickstarter!N2832:N6945,"false")</f>
        <v>#VALUE!</v>
      </c>
    </row>
    <row r="2833" spans="1:4" x14ac:dyDescent="0.2">
      <c r="A2833" t="s">
        <v>8401</v>
      </c>
      <c r="B2833" s="14">
        <v>52</v>
      </c>
      <c r="C2833" t="s">
        <v>8220</v>
      </c>
      <c r="D2833" s="14" t="e" cm="1" vm="1">
        <f t="array" aca="1" ref="D2833" ca="1">IF(Kickstarter!G2833:G6946 = "failed",Kickstarter!N2833:N6946,"false")</f>
        <v>#VALUE!</v>
      </c>
    </row>
    <row r="2834" spans="1:4" x14ac:dyDescent="0.2">
      <c r="A2834" t="s">
        <v>8401</v>
      </c>
      <c r="B2834" s="14">
        <v>95</v>
      </c>
      <c r="C2834" t="s">
        <v>8220</v>
      </c>
      <c r="D2834" s="14" t="e" cm="1" vm="1">
        <f t="array" aca="1" ref="D2834" ca="1">IF(Kickstarter!G2834:G6947 = "failed",Kickstarter!N2834:N6947,"false")</f>
        <v>#VALUE!</v>
      </c>
    </row>
    <row r="2835" spans="1:4" x14ac:dyDescent="0.2">
      <c r="A2835" t="s">
        <v>8401</v>
      </c>
      <c r="B2835" s="14">
        <v>35</v>
      </c>
      <c r="C2835" t="s">
        <v>8220</v>
      </c>
      <c r="D2835" s="14" t="e" cm="1" vm="1">
        <f t="array" aca="1" ref="D2835" ca="1">IF(Kickstarter!G2835:G6948 = "failed",Kickstarter!N2835:N6948,"false")</f>
        <v>#VALUE!</v>
      </c>
    </row>
    <row r="2836" spans="1:4" x14ac:dyDescent="0.2">
      <c r="A2836" t="s">
        <v>8401</v>
      </c>
      <c r="B2836" s="14">
        <v>21</v>
      </c>
      <c r="C2836" t="s">
        <v>8220</v>
      </c>
      <c r="D2836" s="14" t="e" cm="1" vm="1">
        <f t="array" aca="1" ref="D2836" ca="1">IF(Kickstarter!G2836:G6949 = "failed",Kickstarter!N2836:N6949,"false")</f>
        <v>#VALUE!</v>
      </c>
    </row>
    <row r="2837" spans="1:4" x14ac:dyDescent="0.2">
      <c r="A2837" t="s">
        <v>8401</v>
      </c>
      <c r="B2837" s="14">
        <v>93</v>
      </c>
      <c r="C2837" t="s">
        <v>8220</v>
      </c>
      <c r="D2837" s="14" t="e" cm="1" vm="1">
        <f t="array" aca="1" ref="D2837" ca="1">IF(Kickstarter!G2837:G6950 = "failed",Kickstarter!N2837:N6950,"false")</f>
        <v>#VALUE!</v>
      </c>
    </row>
    <row r="2838" spans="1:4" x14ac:dyDescent="0.2">
      <c r="A2838" t="s">
        <v>8401</v>
      </c>
      <c r="B2838" s="14">
        <v>11</v>
      </c>
      <c r="C2838" t="s">
        <v>8220</v>
      </c>
      <c r="D2838" s="14" t="e" cm="1" vm="1">
        <f t="array" aca="1" ref="D2838" ca="1">IF(Kickstarter!G2838:G6951 = "failed",Kickstarter!N2838:N6951,"false")</f>
        <v>#VALUE!</v>
      </c>
    </row>
    <row r="2839" spans="1:4" x14ac:dyDescent="0.2">
      <c r="A2839" t="s">
        <v>8401</v>
      </c>
      <c r="B2839" s="14">
        <v>21</v>
      </c>
      <c r="C2839" t="s">
        <v>8220</v>
      </c>
      <c r="D2839" s="14" t="e" cm="1" vm="1">
        <f t="array" aca="1" ref="D2839" ca="1">IF(Kickstarter!G2839:G6952 = "failed",Kickstarter!N2839:N6952,"false")</f>
        <v>#VALUE!</v>
      </c>
    </row>
    <row r="2840" spans="1:4" x14ac:dyDescent="0.2">
      <c r="A2840" t="s">
        <v>8401</v>
      </c>
      <c r="B2840" s="14">
        <v>54</v>
      </c>
      <c r="C2840" t="s">
        <v>8220</v>
      </c>
      <c r="D2840" s="14" t="e" cm="1" vm="1">
        <f t="array" aca="1" ref="D2840" ca="1">IF(Kickstarter!G2840:G6953 = "failed",Kickstarter!N2840:N6953,"false")</f>
        <v>#VALUE!</v>
      </c>
    </row>
    <row r="2841" spans="1:4" x14ac:dyDescent="0.2">
      <c r="A2841" t="s">
        <v>8401</v>
      </c>
      <c r="B2841" s="14">
        <v>31</v>
      </c>
      <c r="C2841" t="s">
        <v>8220</v>
      </c>
      <c r="D2841" s="14" t="e" cm="1" vm="1">
        <f t="array" aca="1" ref="D2841" ca="1">IF(Kickstarter!G2841:G6954 = "failed",Kickstarter!N2841:N6954,"false")</f>
        <v>#VALUE!</v>
      </c>
    </row>
    <row r="2842" spans="1:4" x14ac:dyDescent="0.2">
      <c r="A2842" t="s">
        <v>8401</v>
      </c>
      <c r="B2842" s="14">
        <v>132</v>
      </c>
      <c r="C2842" t="s">
        <v>8220</v>
      </c>
      <c r="D2842" s="14" t="e" cm="1" vm="1">
        <f t="array" aca="1" ref="D2842" ca="1">IF(Kickstarter!G2842:G6955 = "failed",Kickstarter!N2842:N6955,"false")</f>
        <v>#VALUE!</v>
      </c>
    </row>
    <row r="2843" spans="1:4" hidden="1" x14ac:dyDescent="0.2">
      <c r="A2843" t="s">
        <v>8401</v>
      </c>
      <c r="B2843" s="14" t="str">
        <v>false</v>
      </c>
      <c r="C2843" t="s">
        <v>8220</v>
      </c>
    </row>
    <row r="2844" spans="1:4" hidden="1" x14ac:dyDescent="0.2">
      <c r="A2844" t="s">
        <v>8401</v>
      </c>
      <c r="B2844" s="14" t="str">
        <v>false</v>
      </c>
      <c r="C2844" t="s">
        <v>8220</v>
      </c>
    </row>
    <row r="2845" spans="1:4" hidden="1" x14ac:dyDescent="0.2">
      <c r="A2845" t="s">
        <v>8401</v>
      </c>
      <c r="B2845" s="14" t="str">
        <v>false</v>
      </c>
      <c r="C2845" t="s">
        <v>8220</v>
      </c>
    </row>
    <row r="2846" spans="1:4" hidden="1" x14ac:dyDescent="0.2">
      <c r="A2846" t="s">
        <v>8401</v>
      </c>
      <c r="B2846" s="14" t="str">
        <v>false</v>
      </c>
      <c r="C2846" t="s">
        <v>8220</v>
      </c>
    </row>
    <row r="2847" spans="1:4" hidden="1" x14ac:dyDescent="0.2">
      <c r="A2847" t="s">
        <v>8401</v>
      </c>
      <c r="B2847" s="14" t="str">
        <v>false</v>
      </c>
      <c r="C2847" t="s">
        <v>8220</v>
      </c>
    </row>
    <row r="2848" spans="1:4" hidden="1" x14ac:dyDescent="0.2">
      <c r="A2848" t="s">
        <v>8401</v>
      </c>
      <c r="B2848" s="14" t="str">
        <v>false</v>
      </c>
      <c r="C2848" t="s">
        <v>8220</v>
      </c>
    </row>
    <row r="2849" spans="1:3" hidden="1" x14ac:dyDescent="0.2">
      <c r="A2849" t="s">
        <v>8401</v>
      </c>
      <c r="B2849" s="14" t="str">
        <v>false</v>
      </c>
      <c r="C2849" t="s">
        <v>8220</v>
      </c>
    </row>
    <row r="2850" spans="1:3" hidden="1" x14ac:dyDescent="0.2">
      <c r="A2850" t="s">
        <v>8401</v>
      </c>
      <c r="B2850" s="14" t="str">
        <v>false</v>
      </c>
      <c r="C2850" t="s">
        <v>8220</v>
      </c>
    </row>
    <row r="2851" spans="1:3" hidden="1" x14ac:dyDescent="0.2">
      <c r="A2851" t="s">
        <v>8401</v>
      </c>
      <c r="B2851" s="14" t="str">
        <v>false</v>
      </c>
      <c r="C2851" t="s">
        <v>8220</v>
      </c>
    </row>
    <row r="2852" spans="1:3" hidden="1" x14ac:dyDescent="0.2">
      <c r="A2852" t="s">
        <v>8401</v>
      </c>
      <c r="B2852" s="14" t="str">
        <v>false</v>
      </c>
      <c r="C2852" t="s">
        <v>8220</v>
      </c>
    </row>
    <row r="2853" spans="1:3" hidden="1" x14ac:dyDescent="0.2">
      <c r="A2853" t="s">
        <v>8401</v>
      </c>
      <c r="B2853" s="14" t="str">
        <v>false</v>
      </c>
      <c r="C2853" t="s">
        <v>8220</v>
      </c>
    </row>
    <row r="2854" spans="1:3" hidden="1" x14ac:dyDescent="0.2">
      <c r="A2854" t="s">
        <v>8401</v>
      </c>
      <c r="B2854" s="14" t="str">
        <v>false</v>
      </c>
      <c r="C2854" t="s">
        <v>8220</v>
      </c>
    </row>
    <row r="2855" spans="1:3" hidden="1" x14ac:dyDescent="0.2">
      <c r="A2855" t="s">
        <v>8401</v>
      </c>
      <c r="B2855" s="14" t="str">
        <v>false</v>
      </c>
      <c r="C2855" t="s">
        <v>8220</v>
      </c>
    </row>
    <row r="2856" spans="1:3" hidden="1" x14ac:dyDescent="0.2">
      <c r="A2856" t="s">
        <v>8401</v>
      </c>
      <c r="B2856" s="14" t="str">
        <v>false</v>
      </c>
      <c r="C2856" t="s">
        <v>8220</v>
      </c>
    </row>
    <row r="2857" spans="1:3" hidden="1" x14ac:dyDescent="0.2">
      <c r="A2857" t="s">
        <v>8401</v>
      </c>
      <c r="B2857" s="14" t="str">
        <v>false</v>
      </c>
      <c r="C2857" t="s">
        <v>8220</v>
      </c>
    </row>
    <row r="2858" spans="1:3" hidden="1" x14ac:dyDescent="0.2">
      <c r="A2858" t="s">
        <v>8401</v>
      </c>
      <c r="B2858" s="14" t="str">
        <v>false</v>
      </c>
      <c r="C2858" t="s">
        <v>8220</v>
      </c>
    </row>
    <row r="2859" spans="1:3" hidden="1" x14ac:dyDescent="0.2">
      <c r="A2859" t="s">
        <v>8401</v>
      </c>
      <c r="B2859" s="14" t="str">
        <v>false</v>
      </c>
      <c r="C2859" t="s">
        <v>8220</v>
      </c>
    </row>
    <row r="2860" spans="1:3" hidden="1" x14ac:dyDescent="0.2">
      <c r="A2860" t="s">
        <v>8401</v>
      </c>
      <c r="B2860" s="14" t="str">
        <v>false</v>
      </c>
      <c r="C2860" t="s">
        <v>8220</v>
      </c>
    </row>
    <row r="2861" spans="1:3" hidden="1" x14ac:dyDescent="0.2">
      <c r="A2861" t="s">
        <v>8401</v>
      </c>
      <c r="B2861" s="14" t="str">
        <v>false</v>
      </c>
      <c r="C2861" t="s">
        <v>8220</v>
      </c>
    </row>
    <row r="2862" spans="1:3" hidden="1" x14ac:dyDescent="0.2">
      <c r="A2862" t="s">
        <v>8401</v>
      </c>
      <c r="B2862" s="14" t="str">
        <v>false</v>
      </c>
      <c r="C2862" t="s">
        <v>8220</v>
      </c>
    </row>
    <row r="2863" spans="1:3" hidden="1" x14ac:dyDescent="0.2">
      <c r="A2863" t="s">
        <v>8401</v>
      </c>
      <c r="B2863" s="14" t="str">
        <v>false</v>
      </c>
      <c r="C2863" t="s">
        <v>8220</v>
      </c>
    </row>
    <row r="2864" spans="1:3" hidden="1" x14ac:dyDescent="0.2">
      <c r="A2864" t="s">
        <v>8401</v>
      </c>
      <c r="B2864" s="14" t="str">
        <v>false</v>
      </c>
      <c r="C2864" t="s">
        <v>8220</v>
      </c>
    </row>
    <row r="2865" spans="1:3" hidden="1" x14ac:dyDescent="0.2">
      <c r="A2865" t="s">
        <v>8401</v>
      </c>
      <c r="B2865" s="14" t="str">
        <v>false</v>
      </c>
      <c r="C2865" t="s">
        <v>8220</v>
      </c>
    </row>
    <row r="2866" spans="1:3" hidden="1" x14ac:dyDescent="0.2">
      <c r="A2866" t="s">
        <v>8401</v>
      </c>
      <c r="B2866" s="14" t="str">
        <v>false</v>
      </c>
      <c r="C2866" t="s">
        <v>8220</v>
      </c>
    </row>
    <row r="2867" spans="1:3" hidden="1" x14ac:dyDescent="0.2">
      <c r="A2867" t="s">
        <v>8401</v>
      </c>
      <c r="B2867" s="14" t="str">
        <v>false</v>
      </c>
      <c r="C2867" t="s">
        <v>8220</v>
      </c>
    </row>
    <row r="2868" spans="1:3" hidden="1" x14ac:dyDescent="0.2">
      <c r="A2868" t="s">
        <v>8401</v>
      </c>
      <c r="B2868" s="14" t="str">
        <v>false</v>
      </c>
      <c r="C2868" t="s">
        <v>8220</v>
      </c>
    </row>
    <row r="2869" spans="1:3" hidden="1" x14ac:dyDescent="0.2">
      <c r="A2869" t="s">
        <v>8401</v>
      </c>
      <c r="B2869" s="14" t="str">
        <v>false</v>
      </c>
      <c r="C2869" t="s">
        <v>8220</v>
      </c>
    </row>
    <row r="2870" spans="1:3" hidden="1" x14ac:dyDescent="0.2">
      <c r="A2870" t="s">
        <v>8401</v>
      </c>
      <c r="B2870" s="14" t="str">
        <v>false</v>
      </c>
      <c r="C2870" t="s">
        <v>8220</v>
      </c>
    </row>
    <row r="2871" spans="1:3" hidden="1" x14ac:dyDescent="0.2">
      <c r="A2871" t="s">
        <v>8401</v>
      </c>
      <c r="B2871" s="14" t="str">
        <v>false</v>
      </c>
      <c r="C2871" t="s">
        <v>8220</v>
      </c>
    </row>
    <row r="2872" spans="1:3" hidden="1" x14ac:dyDescent="0.2">
      <c r="A2872" t="s">
        <v>8401</v>
      </c>
      <c r="B2872" s="14" t="str">
        <v>false</v>
      </c>
      <c r="C2872" t="s">
        <v>8220</v>
      </c>
    </row>
    <row r="2873" spans="1:3" hidden="1" x14ac:dyDescent="0.2">
      <c r="A2873" t="s">
        <v>8401</v>
      </c>
      <c r="B2873" s="14" t="str">
        <v>false</v>
      </c>
      <c r="C2873" t="s">
        <v>8220</v>
      </c>
    </row>
    <row r="2874" spans="1:3" hidden="1" x14ac:dyDescent="0.2">
      <c r="A2874" t="s">
        <v>8401</v>
      </c>
      <c r="B2874" s="14" t="str">
        <v>false</v>
      </c>
      <c r="C2874" t="s">
        <v>8220</v>
      </c>
    </row>
    <row r="2875" spans="1:3" hidden="1" x14ac:dyDescent="0.2">
      <c r="A2875" t="s">
        <v>8401</v>
      </c>
      <c r="B2875" s="14" t="str">
        <v>false</v>
      </c>
      <c r="C2875" t="s">
        <v>8220</v>
      </c>
    </row>
    <row r="2876" spans="1:3" hidden="1" x14ac:dyDescent="0.2">
      <c r="A2876" t="s">
        <v>8401</v>
      </c>
      <c r="B2876" s="14" t="str">
        <v>false</v>
      </c>
      <c r="C2876" t="s">
        <v>8220</v>
      </c>
    </row>
    <row r="2877" spans="1:3" hidden="1" x14ac:dyDescent="0.2">
      <c r="A2877" t="s">
        <v>8401</v>
      </c>
      <c r="B2877" s="14" t="str">
        <v>false</v>
      </c>
      <c r="C2877" t="s">
        <v>8220</v>
      </c>
    </row>
    <row r="2878" spans="1:3" hidden="1" x14ac:dyDescent="0.2">
      <c r="A2878" t="s">
        <v>8401</v>
      </c>
      <c r="B2878" s="14" t="str">
        <v>false</v>
      </c>
      <c r="C2878" t="s">
        <v>8220</v>
      </c>
    </row>
    <row r="2879" spans="1:3" hidden="1" x14ac:dyDescent="0.2">
      <c r="A2879" t="s">
        <v>8401</v>
      </c>
      <c r="B2879" s="14" t="str">
        <v>false</v>
      </c>
      <c r="C2879" t="s">
        <v>8220</v>
      </c>
    </row>
    <row r="2880" spans="1:3" hidden="1" x14ac:dyDescent="0.2">
      <c r="A2880" t="s">
        <v>8401</v>
      </c>
      <c r="B2880" s="14" t="str">
        <v>false</v>
      </c>
      <c r="C2880" t="s">
        <v>8220</v>
      </c>
    </row>
    <row r="2881" spans="1:3" hidden="1" x14ac:dyDescent="0.2">
      <c r="A2881" t="s">
        <v>8401</v>
      </c>
      <c r="B2881" s="14" t="str">
        <v>false</v>
      </c>
      <c r="C2881" t="s">
        <v>8220</v>
      </c>
    </row>
    <row r="2882" spans="1:3" hidden="1" x14ac:dyDescent="0.2">
      <c r="A2882" t="s">
        <v>8401</v>
      </c>
      <c r="B2882" s="14" t="str">
        <v>false</v>
      </c>
      <c r="C2882" t="s">
        <v>8220</v>
      </c>
    </row>
    <row r="2883" spans="1:3" hidden="1" x14ac:dyDescent="0.2">
      <c r="A2883" t="s">
        <v>8401</v>
      </c>
      <c r="B2883" s="14" t="str">
        <v>false</v>
      </c>
      <c r="C2883" t="s">
        <v>8220</v>
      </c>
    </row>
    <row r="2884" spans="1:3" hidden="1" x14ac:dyDescent="0.2">
      <c r="A2884" t="s">
        <v>8401</v>
      </c>
      <c r="B2884" s="14" t="str">
        <v>false</v>
      </c>
      <c r="C2884" t="s">
        <v>8220</v>
      </c>
    </row>
    <row r="2885" spans="1:3" hidden="1" x14ac:dyDescent="0.2">
      <c r="A2885" t="s">
        <v>8401</v>
      </c>
      <c r="B2885" s="14" t="str">
        <v>false</v>
      </c>
      <c r="C2885" t="s">
        <v>8220</v>
      </c>
    </row>
    <row r="2886" spans="1:3" hidden="1" x14ac:dyDescent="0.2">
      <c r="A2886" t="s">
        <v>8401</v>
      </c>
      <c r="B2886" s="14" t="str">
        <v>false</v>
      </c>
      <c r="C2886" t="s">
        <v>8220</v>
      </c>
    </row>
    <row r="2887" spans="1:3" hidden="1" x14ac:dyDescent="0.2">
      <c r="A2887" t="s">
        <v>8401</v>
      </c>
      <c r="B2887" s="14" t="str">
        <v>false</v>
      </c>
      <c r="C2887" t="s">
        <v>8220</v>
      </c>
    </row>
    <row r="2888" spans="1:3" hidden="1" x14ac:dyDescent="0.2">
      <c r="A2888" t="s">
        <v>8401</v>
      </c>
      <c r="B2888" s="14" t="str">
        <v>false</v>
      </c>
      <c r="C2888" t="s">
        <v>8220</v>
      </c>
    </row>
    <row r="2889" spans="1:3" hidden="1" x14ac:dyDescent="0.2">
      <c r="A2889" t="s">
        <v>8401</v>
      </c>
      <c r="B2889" s="14" t="str">
        <v>false</v>
      </c>
      <c r="C2889" t="s">
        <v>8220</v>
      </c>
    </row>
    <row r="2890" spans="1:3" hidden="1" x14ac:dyDescent="0.2">
      <c r="A2890" t="s">
        <v>8401</v>
      </c>
      <c r="B2890" s="14" t="str">
        <v>false</v>
      </c>
      <c r="C2890" t="s">
        <v>8220</v>
      </c>
    </row>
    <row r="2891" spans="1:3" hidden="1" x14ac:dyDescent="0.2">
      <c r="A2891" t="s">
        <v>8401</v>
      </c>
      <c r="B2891" s="14" t="str">
        <v>false</v>
      </c>
      <c r="C2891" t="s">
        <v>8220</v>
      </c>
    </row>
    <row r="2892" spans="1:3" hidden="1" x14ac:dyDescent="0.2">
      <c r="A2892" t="s">
        <v>8401</v>
      </c>
      <c r="B2892" s="14" t="str">
        <v>false</v>
      </c>
      <c r="C2892" t="s">
        <v>8220</v>
      </c>
    </row>
    <row r="2893" spans="1:3" hidden="1" x14ac:dyDescent="0.2">
      <c r="A2893" t="s">
        <v>8401</v>
      </c>
      <c r="B2893" s="14" t="str">
        <v>false</v>
      </c>
      <c r="C2893" t="s">
        <v>8220</v>
      </c>
    </row>
    <row r="2894" spans="1:3" hidden="1" x14ac:dyDescent="0.2">
      <c r="A2894" t="s">
        <v>8401</v>
      </c>
      <c r="B2894" s="14" t="str">
        <v>false</v>
      </c>
      <c r="C2894" t="s">
        <v>8220</v>
      </c>
    </row>
    <row r="2895" spans="1:3" hidden="1" x14ac:dyDescent="0.2">
      <c r="A2895" t="s">
        <v>8401</v>
      </c>
      <c r="B2895" s="14" t="str">
        <v>false</v>
      </c>
      <c r="C2895" t="s">
        <v>8220</v>
      </c>
    </row>
    <row r="2896" spans="1:3" hidden="1" x14ac:dyDescent="0.2">
      <c r="A2896" t="s">
        <v>8401</v>
      </c>
      <c r="B2896" s="14" t="str">
        <v>false</v>
      </c>
      <c r="C2896" t="s">
        <v>8220</v>
      </c>
    </row>
    <row r="2897" spans="1:3" hidden="1" x14ac:dyDescent="0.2">
      <c r="A2897" t="s">
        <v>8401</v>
      </c>
      <c r="B2897" s="14" t="str">
        <v>false</v>
      </c>
      <c r="C2897" t="s">
        <v>8220</v>
      </c>
    </row>
    <row r="2898" spans="1:3" hidden="1" x14ac:dyDescent="0.2">
      <c r="A2898" t="s">
        <v>8401</v>
      </c>
      <c r="B2898" s="14" t="str">
        <v>false</v>
      </c>
      <c r="C2898" t="s">
        <v>8220</v>
      </c>
    </row>
    <row r="2899" spans="1:3" hidden="1" x14ac:dyDescent="0.2">
      <c r="A2899" t="s">
        <v>8401</v>
      </c>
      <c r="B2899" s="14" t="str">
        <v>false</v>
      </c>
      <c r="C2899" t="s">
        <v>8220</v>
      </c>
    </row>
    <row r="2900" spans="1:3" hidden="1" x14ac:dyDescent="0.2">
      <c r="A2900" t="s">
        <v>8401</v>
      </c>
      <c r="B2900" s="14" t="str">
        <v>false</v>
      </c>
      <c r="C2900" t="s">
        <v>8220</v>
      </c>
    </row>
    <row r="2901" spans="1:3" hidden="1" x14ac:dyDescent="0.2">
      <c r="A2901" t="s">
        <v>8401</v>
      </c>
      <c r="B2901" s="14" t="str">
        <v>false</v>
      </c>
      <c r="C2901" t="s">
        <v>8220</v>
      </c>
    </row>
    <row r="2902" spans="1:3" hidden="1" x14ac:dyDescent="0.2">
      <c r="A2902" t="s">
        <v>8401</v>
      </c>
      <c r="B2902" s="14" t="str">
        <v>false</v>
      </c>
      <c r="C2902" t="s">
        <v>8220</v>
      </c>
    </row>
    <row r="2903" spans="1:3" hidden="1" x14ac:dyDescent="0.2">
      <c r="A2903" t="s">
        <v>8401</v>
      </c>
      <c r="B2903" s="14" t="str">
        <v>false</v>
      </c>
      <c r="C2903" t="s">
        <v>8220</v>
      </c>
    </row>
    <row r="2904" spans="1:3" hidden="1" x14ac:dyDescent="0.2">
      <c r="A2904" t="s">
        <v>8401</v>
      </c>
      <c r="B2904" s="14" t="str">
        <v>false</v>
      </c>
      <c r="C2904" t="s">
        <v>8220</v>
      </c>
    </row>
    <row r="2905" spans="1:3" hidden="1" x14ac:dyDescent="0.2">
      <c r="A2905" t="s">
        <v>8401</v>
      </c>
      <c r="B2905" s="14" t="str">
        <v>false</v>
      </c>
      <c r="C2905" t="s">
        <v>8220</v>
      </c>
    </row>
    <row r="2906" spans="1:3" hidden="1" x14ac:dyDescent="0.2">
      <c r="A2906" t="s">
        <v>8401</v>
      </c>
      <c r="B2906" s="14" t="str">
        <v>false</v>
      </c>
      <c r="C2906" t="s">
        <v>8220</v>
      </c>
    </row>
    <row r="2907" spans="1:3" hidden="1" x14ac:dyDescent="0.2">
      <c r="A2907" t="s">
        <v>8401</v>
      </c>
      <c r="B2907" s="14" t="str">
        <v>false</v>
      </c>
      <c r="C2907" t="s">
        <v>8220</v>
      </c>
    </row>
    <row r="2908" spans="1:3" hidden="1" x14ac:dyDescent="0.2">
      <c r="A2908" t="s">
        <v>8401</v>
      </c>
      <c r="B2908" s="14" t="str">
        <v>false</v>
      </c>
      <c r="C2908" t="s">
        <v>8220</v>
      </c>
    </row>
    <row r="2909" spans="1:3" hidden="1" x14ac:dyDescent="0.2">
      <c r="A2909" t="s">
        <v>8401</v>
      </c>
      <c r="B2909" s="14" t="str">
        <v>false</v>
      </c>
      <c r="C2909" t="s">
        <v>8220</v>
      </c>
    </row>
    <row r="2910" spans="1:3" hidden="1" x14ac:dyDescent="0.2">
      <c r="A2910" t="s">
        <v>8401</v>
      </c>
      <c r="B2910" s="14" t="str">
        <v>false</v>
      </c>
      <c r="C2910" t="s">
        <v>8220</v>
      </c>
    </row>
    <row r="2911" spans="1:3" hidden="1" x14ac:dyDescent="0.2">
      <c r="A2911" t="s">
        <v>8401</v>
      </c>
      <c r="B2911" s="14" t="str">
        <v>false</v>
      </c>
      <c r="C2911" t="s">
        <v>8220</v>
      </c>
    </row>
    <row r="2912" spans="1:3" hidden="1" x14ac:dyDescent="0.2">
      <c r="A2912" t="s">
        <v>8401</v>
      </c>
      <c r="B2912" s="14" t="str">
        <v>false</v>
      </c>
      <c r="C2912" t="s">
        <v>8220</v>
      </c>
    </row>
    <row r="2913" spans="1:4" hidden="1" x14ac:dyDescent="0.2">
      <c r="A2913" t="s">
        <v>8401</v>
      </c>
      <c r="B2913" s="14" t="str">
        <v>false</v>
      </c>
      <c r="C2913" t="s">
        <v>8220</v>
      </c>
    </row>
    <row r="2914" spans="1:4" hidden="1" x14ac:dyDescent="0.2">
      <c r="A2914" t="s">
        <v>8401</v>
      </c>
      <c r="B2914" s="14" t="str">
        <v>false</v>
      </c>
      <c r="C2914" t="s">
        <v>8220</v>
      </c>
    </row>
    <row r="2915" spans="1:4" hidden="1" x14ac:dyDescent="0.2">
      <c r="A2915" t="s">
        <v>8401</v>
      </c>
      <c r="B2915" s="14" t="str">
        <v>false</v>
      </c>
      <c r="C2915" t="s">
        <v>8220</v>
      </c>
    </row>
    <row r="2916" spans="1:4" hidden="1" x14ac:dyDescent="0.2">
      <c r="A2916" t="s">
        <v>8401</v>
      </c>
      <c r="B2916" s="14" t="str">
        <v>false</v>
      </c>
      <c r="C2916" t="s">
        <v>8220</v>
      </c>
    </row>
    <row r="2917" spans="1:4" hidden="1" x14ac:dyDescent="0.2">
      <c r="A2917" t="s">
        <v>8401</v>
      </c>
      <c r="B2917" s="14" t="str">
        <v>false</v>
      </c>
      <c r="C2917" t="s">
        <v>8220</v>
      </c>
    </row>
    <row r="2918" spans="1:4" hidden="1" x14ac:dyDescent="0.2">
      <c r="A2918" t="s">
        <v>8401</v>
      </c>
      <c r="B2918" s="14" t="str">
        <v>false</v>
      </c>
      <c r="C2918" t="s">
        <v>8220</v>
      </c>
    </row>
    <row r="2919" spans="1:4" hidden="1" x14ac:dyDescent="0.2">
      <c r="A2919" t="s">
        <v>8401</v>
      </c>
      <c r="B2919" s="14" t="str">
        <v>false</v>
      </c>
      <c r="C2919" t="s">
        <v>8220</v>
      </c>
    </row>
    <row r="2920" spans="1:4" hidden="1" x14ac:dyDescent="0.2">
      <c r="A2920" t="s">
        <v>8401</v>
      </c>
      <c r="B2920" s="14" t="str">
        <v>false</v>
      </c>
      <c r="C2920" t="s">
        <v>8220</v>
      </c>
    </row>
    <row r="2921" spans="1:4" hidden="1" x14ac:dyDescent="0.2">
      <c r="A2921" t="s">
        <v>8401</v>
      </c>
      <c r="B2921" s="14" t="str">
        <v>false</v>
      </c>
      <c r="C2921" t="s">
        <v>8220</v>
      </c>
    </row>
    <row r="2922" spans="1:4" hidden="1" x14ac:dyDescent="0.2">
      <c r="A2922" t="s">
        <v>8401</v>
      </c>
      <c r="B2922" s="14" t="str">
        <v>false</v>
      </c>
      <c r="C2922" t="s">
        <v>8220</v>
      </c>
    </row>
    <row r="2923" spans="1:4" x14ac:dyDescent="0.2">
      <c r="A2923" t="s">
        <v>8401</v>
      </c>
      <c r="B2923" s="14">
        <v>3</v>
      </c>
      <c r="C2923" t="s">
        <v>8220</v>
      </c>
      <c r="D2923" s="14" t="e" cm="1" vm="1">
        <f t="array" aca="1" ref="D2923" ca="1">IF(Kickstarter!G2923:G7036 = "failed",Kickstarter!N2923:N7036,"false")</f>
        <v>#VALUE!</v>
      </c>
    </row>
    <row r="2924" spans="1:4" x14ac:dyDescent="0.2">
      <c r="A2924" t="s">
        <v>8401</v>
      </c>
      <c r="B2924" s="14">
        <v>6</v>
      </c>
      <c r="C2924" t="s">
        <v>8220</v>
      </c>
      <c r="D2924" s="14" t="e" cm="1" vm="1">
        <f t="array" aca="1" ref="D2924" ca="1">IF(Kickstarter!G2924:G7037 = "failed",Kickstarter!N2924:N7037,"false")</f>
        <v>#VALUE!</v>
      </c>
    </row>
    <row r="2925" spans="1:4" x14ac:dyDescent="0.2">
      <c r="A2925" t="s">
        <v>8401</v>
      </c>
      <c r="B2925" s="14">
        <v>10</v>
      </c>
      <c r="C2925" t="s">
        <v>8220</v>
      </c>
      <c r="D2925" s="14" t="e" cm="1" vm="1">
        <f t="array" aca="1" ref="D2925" ca="1">IF(Kickstarter!G2925:G7038 = "failed",Kickstarter!N2925:N7038,"false")</f>
        <v>#VALUE!</v>
      </c>
    </row>
    <row r="2926" spans="1:4" x14ac:dyDescent="0.2">
      <c r="A2926" t="s">
        <v>8401</v>
      </c>
      <c r="B2926" s="14">
        <v>147</v>
      </c>
      <c r="C2926" t="s">
        <v>8220</v>
      </c>
      <c r="D2926" s="14" t="e" cm="1" vm="1">
        <f t="array" aca="1" ref="D2926" ca="1">IF(Kickstarter!G2926:G7039 = "failed",Kickstarter!N2926:N7039,"false")</f>
        <v>#VALUE!</v>
      </c>
    </row>
    <row r="2927" spans="1:4" x14ac:dyDescent="0.2">
      <c r="A2927" t="s">
        <v>8401</v>
      </c>
      <c r="B2927" s="14">
        <v>199</v>
      </c>
      <c r="C2927" t="s">
        <v>8220</v>
      </c>
      <c r="D2927" s="14" t="e" cm="1" vm="1">
        <f t="array" aca="1" ref="D2927" ca="1">IF(Kickstarter!G2927:G7040 = "failed",Kickstarter!N2927:N7040,"false")</f>
        <v>#VALUE!</v>
      </c>
    </row>
    <row r="2928" spans="1:4" x14ac:dyDescent="0.2">
      <c r="A2928" t="s">
        <v>8401</v>
      </c>
      <c r="B2928" s="14">
        <v>50</v>
      </c>
      <c r="C2928" t="s">
        <v>8220</v>
      </c>
      <c r="D2928" s="14" t="e" cm="1" vm="1">
        <f t="array" aca="1" ref="D2928" ca="1">IF(Kickstarter!G2928:G7041 = "failed",Kickstarter!N2928:N7041,"false")</f>
        <v>#VALUE!</v>
      </c>
    </row>
    <row r="2929" spans="1:4" x14ac:dyDescent="0.2">
      <c r="A2929" t="s">
        <v>8401</v>
      </c>
      <c r="B2929" s="14">
        <v>21</v>
      </c>
      <c r="C2929" t="s">
        <v>8220</v>
      </c>
      <c r="D2929" s="14" t="e" cm="1" vm="1">
        <f t="array" aca="1" ref="D2929" ca="1">IF(Kickstarter!G2929:G7042 = "failed",Kickstarter!N2929:N7042,"false")</f>
        <v>#VALUE!</v>
      </c>
    </row>
    <row r="2930" spans="1:4" x14ac:dyDescent="0.2">
      <c r="A2930" t="s">
        <v>8401</v>
      </c>
      <c r="B2930" s="14">
        <v>24</v>
      </c>
      <c r="C2930" t="s">
        <v>8220</v>
      </c>
      <c r="D2930" s="14" t="e" cm="1" vm="1">
        <f t="array" aca="1" ref="D2930" ca="1">IF(Kickstarter!G2930:G7043 = "failed",Kickstarter!N2930:N7043,"false")</f>
        <v>#VALUE!</v>
      </c>
    </row>
    <row r="2931" spans="1:4" x14ac:dyDescent="0.2">
      <c r="A2931" t="s">
        <v>8401</v>
      </c>
      <c r="B2931" s="14">
        <v>32</v>
      </c>
      <c r="C2931" t="s">
        <v>8220</v>
      </c>
      <c r="D2931" s="14" t="e" cm="1" vm="1">
        <f t="array" aca="1" ref="D2931" ca="1">IF(Kickstarter!G2931:G7044 = "failed",Kickstarter!N2931:N7044,"false")</f>
        <v>#VALUE!</v>
      </c>
    </row>
    <row r="2932" spans="1:4" x14ac:dyDescent="0.2">
      <c r="A2932" t="s">
        <v>8401</v>
      </c>
      <c r="B2932" s="14">
        <v>62</v>
      </c>
      <c r="C2932" t="s">
        <v>8220</v>
      </c>
      <c r="D2932" s="14" t="e" cm="1" vm="1">
        <f t="array" aca="1" ref="D2932" ca="1">IF(Kickstarter!G2932:G7045 = "failed",Kickstarter!N2932:N7045,"false")</f>
        <v>#VALUE!</v>
      </c>
    </row>
    <row r="2933" spans="1:4" x14ac:dyDescent="0.2">
      <c r="A2933" t="s">
        <v>8401</v>
      </c>
      <c r="B2933" s="14">
        <v>9</v>
      </c>
      <c r="C2933" t="s">
        <v>8220</v>
      </c>
      <c r="D2933" s="14" t="e" cm="1" vm="1">
        <f t="array" aca="1" ref="D2933" ca="1">IF(Kickstarter!G2933:G7046 = "failed",Kickstarter!N2933:N7046,"false")</f>
        <v>#VALUE!</v>
      </c>
    </row>
    <row r="2934" spans="1:4" x14ac:dyDescent="0.2">
      <c r="A2934" t="s">
        <v>8401</v>
      </c>
      <c r="B2934" s="14">
        <v>38</v>
      </c>
      <c r="C2934" t="s">
        <v>8220</v>
      </c>
      <c r="D2934" s="14" t="e" cm="1" vm="1">
        <f t="array" aca="1" ref="D2934" ca="1">IF(Kickstarter!G2934:G7047 = "failed",Kickstarter!N2934:N7047,"false")</f>
        <v>#VALUE!</v>
      </c>
    </row>
    <row r="2935" spans="1:4" x14ac:dyDescent="0.2">
      <c r="A2935" t="s">
        <v>8401</v>
      </c>
      <c r="B2935" s="14">
        <v>54</v>
      </c>
      <c r="C2935" t="s">
        <v>8220</v>
      </c>
      <c r="D2935" s="14" t="e" cm="1" vm="1">
        <f t="array" aca="1" ref="D2935" ca="1">IF(Kickstarter!G2935:G7048 = "failed",Kickstarter!N2935:N7048,"false")</f>
        <v>#VALUE!</v>
      </c>
    </row>
    <row r="2936" spans="1:4" x14ac:dyDescent="0.2">
      <c r="A2936" t="s">
        <v>8401</v>
      </c>
      <c r="B2936" s="14">
        <v>37</v>
      </c>
      <c r="C2936" t="s">
        <v>8220</v>
      </c>
      <c r="D2936" s="14" t="e" cm="1" vm="1">
        <f t="array" aca="1" ref="D2936" ca="1">IF(Kickstarter!G2936:G7049 = "failed",Kickstarter!N2936:N7049,"false")</f>
        <v>#VALUE!</v>
      </c>
    </row>
    <row r="2937" spans="1:4" x14ac:dyDescent="0.2">
      <c r="A2937" t="s">
        <v>8401</v>
      </c>
      <c r="B2937" s="14">
        <v>39</v>
      </c>
      <c r="C2937" t="s">
        <v>8220</v>
      </c>
      <c r="D2937" s="14" t="e" cm="1" vm="1">
        <f t="array" aca="1" ref="D2937" ca="1">IF(Kickstarter!G2937:G7050 = "failed",Kickstarter!N2937:N7050,"false")</f>
        <v>#VALUE!</v>
      </c>
    </row>
    <row r="2938" spans="1:4" x14ac:dyDescent="0.2">
      <c r="A2938" t="s">
        <v>8401</v>
      </c>
      <c r="B2938" s="14">
        <v>34</v>
      </c>
      <c r="C2938" t="s">
        <v>8220</v>
      </c>
      <c r="D2938" s="14" t="e" cm="1" vm="1">
        <f t="array" aca="1" ref="D2938" ca="1">IF(Kickstarter!G2938:G7051 = "failed",Kickstarter!N2938:N7051,"false")</f>
        <v>#VALUE!</v>
      </c>
    </row>
    <row r="2939" spans="1:4" x14ac:dyDescent="0.2">
      <c r="A2939" t="s">
        <v>8401</v>
      </c>
      <c r="B2939" s="14">
        <v>55</v>
      </c>
      <c r="C2939" t="s">
        <v>8220</v>
      </c>
      <c r="D2939" s="14" t="e" cm="1" vm="1">
        <f t="array" aca="1" ref="D2939" ca="1">IF(Kickstarter!G2939:G7052 = "failed",Kickstarter!N2939:N7052,"false")</f>
        <v>#VALUE!</v>
      </c>
    </row>
    <row r="2940" spans="1:4" x14ac:dyDescent="0.2">
      <c r="A2940" t="s">
        <v>8401</v>
      </c>
      <c r="B2940" s="14">
        <v>32</v>
      </c>
      <c r="C2940" t="s">
        <v>8220</v>
      </c>
      <c r="D2940" s="14" t="e" cm="1" vm="1">
        <f t="array" aca="1" ref="D2940" ca="1">IF(Kickstarter!G2940:G7053 = "failed",Kickstarter!N2940:N7053,"false")</f>
        <v>#VALUE!</v>
      </c>
    </row>
    <row r="2941" spans="1:4" x14ac:dyDescent="0.2">
      <c r="A2941" t="s">
        <v>8401</v>
      </c>
      <c r="B2941" s="14">
        <v>25</v>
      </c>
      <c r="C2941" t="s">
        <v>8220</v>
      </c>
      <c r="D2941" s="14" t="e" cm="1" vm="1">
        <f t="array" aca="1" ref="D2941" ca="1">IF(Kickstarter!G2941:G7054 = "failed",Kickstarter!N2941:N7054,"false")</f>
        <v>#VALUE!</v>
      </c>
    </row>
    <row r="2942" spans="1:4" x14ac:dyDescent="0.2">
      <c r="A2942" t="s">
        <v>8401</v>
      </c>
      <c r="B2942" s="14">
        <v>33</v>
      </c>
      <c r="C2942" t="s">
        <v>8220</v>
      </c>
      <c r="D2942" s="14" t="e" cm="1" vm="1">
        <f t="array" aca="1" ref="D2942" ca="1">IF(Kickstarter!G2942:G7055 = "failed",Kickstarter!N2942:N7055,"false")</f>
        <v>#VALUE!</v>
      </c>
    </row>
    <row r="2943" spans="1:4" hidden="1" x14ac:dyDescent="0.2">
      <c r="A2943" t="s">
        <v>8401</v>
      </c>
      <c r="B2943" s="14" t="str">
        <v>false</v>
      </c>
      <c r="C2943" t="s">
        <v>8220</v>
      </c>
    </row>
    <row r="2944" spans="1:4" hidden="1" x14ac:dyDescent="0.2">
      <c r="A2944" t="s">
        <v>8401</v>
      </c>
      <c r="B2944" s="14" t="str">
        <v>false</v>
      </c>
      <c r="C2944" t="s">
        <v>8220</v>
      </c>
    </row>
    <row r="2945" spans="1:3" hidden="1" x14ac:dyDescent="0.2">
      <c r="A2945" t="s">
        <v>8401</v>
      </c>
      <c r="B2945" s="14" t="str">
        <v>false</v>
      </c>
      <c r="C2945" t="s">
        <v>8220</v>
      </c>
    </row>
    <row r="2946" spans="1:3" hidden="1" x14ac:dyDescent="0.2">
      <c r="A2946" t="s">
        <v>8401</v>
      </c>
      <c r="B2946" s="14" t="str">
        <v>false</v>
      </c>
      <c r="C2946" t="s">
        <v>8220</v>
      </c>
    </row>
    <row r="2947" spans="1:3" hidden="1" x14ac:dyDescent="0.2">
      <c r="A2947" t="s">
        <v>8401</v>
      </c>
      <c r="B2947" s="14" t="str">
        <v>false</v>
      </c>
      <c r="C2947" t="s">
        <v>8220</v>
      </c>
    </row>
    <row r="2948" spans="1:3" hidden="1" x14ac:dyDescent="0.2">
      <c r="A2948" t="s">
        <v>8401</v>
      </c>
      <c r="B2948" s="14" t="str">
        <v>false</v>
      </c>
      <c r="C2948" t="s">
        <v>8220</v>
      </c>
    </row>
    <row r="2949" spans="1:3" hidden="1" x14ac:dyDescent="0.2">
      <c r="A2949" t="s">
        <v>8401</v>
      </c>
      <c r="B2949" s="14" t="str">
        <v>false</v>
      </c>
      <c r="C2949" t="s">
        <v>8220</v>
      </c>
    </row>
    <row r="2950" spans="1:3" hidden="1" x14ac:dyDescent="0.2">
      <c r="A2950" t="s">
        <v>8401</v>
      </c>
      <c r="B2950" s="14" t="str">
        <v>false</v>
      </c>
      <c r="C2950" t="s">
        <v>8220</v>
      </c>
    </row>
    <row r="2951" spans="1:3" hidden="1" x14ac:dyDescent="0.2">
      <c r="A2951" t="s">
        <v>8401</v>
      </c>
      <c r="B2951" s="14" t="str">
        <v>false</v>
      </c>
      <c r="C2951" t="s">
        <v>8220</v>
      </c>
    </row>
    <row r="2952" spans="1:3" hidden="1" x14ac:dyDescent="0.2">
      <c r="A2952" t="s">
        <v>8401</v>
      </c>
      <c r="B2952" s="14" t="str">
        <v>false</v>
      </c>
      <c r="C2952" t="s">
        <v>8220</v>
      </c>
    </row>
    <row r="2953" spans="1:3" hidden="1" x14ac:dyDescent="0.2">
      <c r="A2953" t="s">
        <v>8401</v>
      </c>
      <c r="B2953" s="14" t="str">
        <v>false</v>
      </c>
      <c r="C2953" t="s">
        <v>8220</v>
      </c>
    </row>
    <row r="2954" spans="1:3" hidden="1" x14ac:dyDescent="0.2">
      <c r="A2954" t="s">
        <v>8401</v>
      </c>
      <c r="B2954" s="14" t="str">
        <v>false</v>
      </c>
      <c r="C2954" t="s">
        <v>8220</v>
      </c>
    </row>
    <row r="2955" spans="1:3" hidden="1" x14ac:dyDescent="0.2">
      <c r="A2955" t="s">
        <v>8401</v>
      </c>
      <c r="B2955" s="14" t="str">
        <v>false</v>
      </c>
      <c r="C2955" t="s">
        <v>8220</v>
      </c>
    </row>
    <row r="2956" spans="1:3" hidden="1" x14ac:dyDescent="0.2">
      <c r="A2956" t="s">
        <v>8401</v>
      </c>
      <c r="B2956" s="14" t="str">
        <v>false</v>
      </c>
      <c r="C2956" t="s">
        <v>8220</v>
      </c>
    </row>
    <row r="2957" spans="1:3" hidden="1" x14ac:dyDescent="0.2">
      <c r="A2957" t="s">
        <v>8401</v>
      </c>
      <c r="B2957" s="14" t="str">
        <v>false</v>
      </c>
      <c r="C2957" t="s">
        <v>8220</v>
      </c>
    </row>
    <row r="2958" spans="1:3" hidden="1" x14ac:dyDescent="0.2">
      <c r="A2958" t="s">
        <v>8401</v>
      </c>
      <c r="B2958" s="14" t="str">
        <v>false</v>
      </c>
      <c r="C2958" t="s">
        <v>8220</v>
      </c>
    </row>
    <row r="2959" spans="1:3" hidden="1" x14ac:dyDescent="0.2">
      <c r="A2959" t="s">
        <v>8401</v>
      </c>
      <c r="B2959" s="14" t="str">
        <v>false</v>
      </c>
      <c r="C2959" t="s">
        <v>8220</v>
      </c>
    </row>
    <row r="2960" spans="1:3" hidden="1" x14ac:dyDescent="0.2">
      <c r="A2960" t="s">
        <v>8401</v>
      </c>
      <c r="B2960" s="14" t="str">
        <v>false</v>
      </c>
      <c r="C2960" t="s">
        <v>8220</v>
      </c>
    </row>
    <row r="2961" spans="1:4" hidden="1" x14ac:dyDescent="0.2">
      <c r="A2961" t="s">
        <v>8401</v>
      </c>
      <c r="B2961" s="14" t="str">
        <v>false</v>
      </c>
      <c r="C2961" t="s">
        <v>8220</v>
      </c>
    </row>
    <row r="2962" spans="1:4" hidden="1" x14ac:dyDescent="0.2">
      <c r="A2962" t="s">
        <v>8401</v>
      </c>
      <c r="B2962" s="14" t="str">
        <v>false</v>
      </c>
      <c r="C2962" t="s">
        <v>8220</v>
      </c>
    </row>
    <row r="2963" spans="1:4" x14ac:dyDescent="0.2">
      <c r="A2963" t="s">
        <v>8401</v>
      </c>
      <c r="B2963" s="14">
        <v>108</v>
      </c>
      <c r="C2963" t="s">
        <v>8220</v>
      </c>
      <c r="D2963" s="14" t="e" cm="1" vm="1">
        <f t="array" aca="1" ref="D2963" ca="1">IF(Kickstarter!G2963:G7076 = "failed",Kickstarter!N2963:N7076,"false")</f>
        <v>#VALUE!</v>
      </c>
    </row>
    <row r="2964" spans="1:4" x14ac:dyDescent="0.2">
      <c r="A2964" t="s">
        <v>8401</v>
      </c>
      <c r="B2964" s="14">
        <v>20</v>
      </c>
      <c r="C2964" t="s">
        <v>8220</v>
      </c>
      <c r="D2964" s="14" t="e" cm="1" vm="1">
        <f t="array" aca="1" ref="D2964" ca="1">IF(Kickstarter!G2964:G7077 = "failed",Kickstarter!N2964:N7077,"false")</f>
        <v>#VALUE!</v>
      </c>
    </row>
    <row r="2965" spans="1:4" x14ac:dyDescent="0.2">
      <c r="A2965" t="s">
        <v>8401</v>
      </c>
      <c r="B2965" s="14">
        <v>98</v>
      </c>
      <c r="C2965" t="s">
        <v>8220</v>
      </c>
      <c r="D2965" s="14" t="e" cm="1" vm="1">
        <f t="array" aca="1" ref="D2965" ca="1">IF(Kickstarter!G2965:G7078 = "failed",Kickstarter!N2965:N7078,"false")</f>
        <v>#VALUE!</v>
      </c>
    </row>
    <row r="2966" spans="1:4" x14ac:dyDescent="0.2">
      <c r="A2966" t="s">
        <v>8401</v>
      </c>
      <c r="B2966" s="14">
        <v>196</v>
      </c>
      <c r="C2966" t="s">
        <v>8220</v>
      </c>
      <c r="D2966" s="14" t="e" cm="1" vm="1">
        <f t="array" aca="1" ref="D2966" ca="1">IF(Kickstarter!G2966:G7079 = "failed",Kickstarter!N2966:N7079,"false")</f>
        <v>#VALUE!</v>
      </c>
    </row>
    <row r="2967" spans="1:4" x14ac:dyDescent="0.2">
      <c r="A2967" t="s">
        <v>8401</v>
      </c>
      <c r="B2967" s="14">
        <v>39</v>
      </c>
      <c r="C2967" t="s">
        <v>8220</v>
      </c>
      <c r="D2967" s="14" t="e" cm="1" vm="1">
        <f t="array" aca="1" ref="D2967" ca="1">IF(Kickstarter!G2967:G7080 = "failed",Kickstarter!N2967:N7080,"false")</f>
        <v>#VALUE!</v>
      </c>
    </row>
    <row r="2968" spans="1:4" x14ac:dyDescent="0.2">
      <c r="A2968" t="s">
        <v>8401</v>
      </c>
      <c r="B2968" s="14">
        <v>128</v>
      </c>
      <c r="C2968" t="s">
        <v>8220</v>
      </c>
      <c r="D2968" s="14" t="e" cm="1" vm="1">
        <f t="array" aca="1" ref="D2968" ca="1">IF(Kickstarter!G2968:G7081 = "failed",Kickstarter!N2968:N7081,"false")</f>
        <v>#VALUE!</v>
      </c>
    </row>
    <row r="2969" spans="1:4" x14ac:dyDescent="0.2">
      <c r="A2969" t="s">
        <v>8401</v>
      </c>
      <c r="B2969" s="14">
        <v>71</v>
      </c>
      <c r="C2969" t="s">
        <v>8220</v>
      </c>
      <c r="D2969" s="14" t="e" cm="1" vm="1">
        <f t="array" aca="1" ref="D2969" ca="1">IF(Kickstarter!G2969:G7082 = "failed",Kickstarter!N2969:N7082,"false")</f>
        <v>#VALUE!</v>
      </c>
    </row>
    <row r="2970" spans="1:4" x14ac:dyDescent="0.2">
      <c r="A2970" t="s">
        <v>8401</v>
      </c>
      <c r="B2970" s="14">
        <v>47</v>
      </c>
      <c r="C2970" t="s">
        <v>8220</v>
      </c>
      <c r="D2970" s="14" t="e" cm="1" vm="1">
        <f t="array" aca="1" ref="D2970" ca="1">IF(Kickstarter!G2970:G7083 = "failed",Kickstarter!N2970:N7083,"false")</f>
        <v>#VALUE!</v>
      </c>
    </row>
    <row r="2971" spans="1:4" x14ac:dyDescent="0.2">
      <c r="A2971" t="s">
        <v>8401</v>
      </c>
      <c r="B2971" s="14">
        <v>17</v>
      </c>
      <c r="C2971" t="s">
        <v>8220</v>
      </c>
      <c r="D2971" s="14" t="e" cm="1" vm="1">
        <f t="array" aca="1" ref="D2971" ca="1">IF(Kickstarter!G2971:G7084 = "failed",Kickstarter!N2971:N7084,"false")</f>
        <v>#VALUE!</v>
      </c>
    </row>
    <row r="2972" spans="1:4" x14ac:dyDescent="0.2">
      <c r="A2972" t="s">
        <v>8401</v>
      </c>
      <c r="B2972" s="14">
        <v>91</v>
      </c>
      <c r="C2972" t="s">
        <v>8220</v>
      </c>
      <c r="D2972" s="14" t="e" cm="1" vm="1">
        <f t="array" aca="1" ref="D2972" ca="1">IF(Kickstarter!G2972:G7085 = "failed",Kickstarter!N2972:N7085,"false")</f>
        <v>#VALUE!</v>
      </c>
    </row>
    <row r="2973" spans="1:4" x14ac:dyDescent="0.2">
      <c r="A2973" t="s">
        <v>8401</v>
      </c>
      <c r="B2973" s="14">
        <v>43</v>
      </c>
      <c r="C2973" t="s">
        <v>8220</v>
      </c>
      <c r="D2973" s="14" t="e" cm="1" vm="1">
        <f t="array" aca="1" ref="D2973" ca="1">IF(Kickstarter!G2973:G7086 = "failed",Kickstarter!N2973:N7086,"false")</f>
        <v>#VALUE!</v>
      </c>
    </row>
    <row r="2974" spans="1:4" x14ac:dyDescent="0.2">
      <c r="A2974" t="s">
        <v>8401</v>
      </c>
      <c r="B2974" s="14">
        <v>17</v>
      </c>
      <c r="C2974" t="s">
        <v>8220</v>
      </c>
      <c r="D2974" s="14" t="e" cm="1" vm="1">
        <f t="array" aca="1" ref="D2974" ca="1">IF(Kickstarter!G2974:G7087 = "failed",Kickstarter!N2974:N7087,"false")</f>
        <v>#VALUE!</v>
      </c>
    </row>
    <row r="2975" spans="1:4" x14ac:dyDescent="0.2">
      <c r="A2975" t="s">
        <v>8401</v>
      </c>
      <c r="B2975" s="14">
        <v>33</v>
      </c>
      <c r="C2975" t="s">
        <v>8220</v>
      </c>
      <c r="D2975" s="14" t="e" cm="1" vm="1">
        <f t="array" aca="1" ref="D2975" ca="1">IF(Kickstarter!G2975:G7088 = "failed",Kickstarter!N2975:N7088,"false")</f>
        <v>#VALUE!</v>
      </c>
    </row>
    <row r="2976" spans="1:4" x14ac:dyDescent="0.2">
      <c r="A2976" t="s">
        <v>8401</v>
      </c>
      <c r="B2976" s="14">
        <v>87</v>
      </c>
      <c r="C2976" t="s">
        <v>8220</v>
      </c>
      <c r="D2976" s="14" t="e" cm="1" vm="1">
        <f t="array" aca="1" ref="D2976" ca="1">IF(Kickstarter!G2976:G7089 = "failed",Kickstarter!N2976:N7089,"false")</f>
        <v>#VALUE!</v>
      </c>
    </row>
    <row r="2977" spans="1:4" x14ac:dyDescent="0.2">
      <c r="A2977" t="s">
        <v>8401</v>
      </c>
      <c r="B2977" s="14">
        <v>113</v>
      </c>
      <c r="C2977" t="s">
        <v>8220</v>
      </c>
      <c r="D2977" s="14" t="e" cm="1" vm="1">
        <f t="array" aca="1" ref="D2977" ca="1">IF(Kickstarter!G2977:G7090 = "failed",Kickstarter!N2977:N7090,"false")</f>
        <v>#VALUE!</v>
      </c>
    </row>
    <row r="2978" spans="1:4" x14ac:dyDescent="0.2">
      <c r="A2978" t="s">
        <v>8401</v>
      </c>
      <c r="B2978" s="14">
        <v>14</v>
      </c>
      <c r="C2978" t="s">
        <v>8220</v>
      </c>
      <c r="D2978" s="14" t="e" cm="1" vm="1">
        <f t="array" aca="1" ref="D2978" ca="1">IF(Kickstarter!G2978:G7091 = "failed",Kickstarter!N2978:N7091,"false")</f>
        <v>#VALUE!</v>
      </c>
    </row>
    <row r="2979" spans="1:4" x14ac:dyDescent="0.2">
      <c r="A2979" t="s">
        <v>8401</v>
      </c>
      <c r="B2979" s="14">
        <v>30</v>
      </c>
      <c r="C2979" t="s">
        <v>8220</v>
      </c>
      <c r="D2979" s="14" t="e" cm="1" vm="1">
        <f t="array" aca="1" ref="D2979" ca="1">IF(Kickstarter!G2979:G7092 = "failed",Kickstarter!N2979:N7092,"false")</f>
        <v>#VALUE!</v>
      </c>
    </row>
    <row r="2980" spans="1:4" x14ac:dyDescent="0.2">
      <c r="A2980" t="s">
        <v>8401</v>
      </c>
      <c r="B2980" s="14">
        <v>16</v>
      </c>
      <c r="C2980" t="s">
        <v>8220</v>
      </c>
      <c r="D2980" s="14" t="e" cm="1" vm="1">
        <f t="array" aca="1" ref="D2980" ca="1">IF(Kickstarter!G2980:G7093 = "failed",Kickstarter!N2980:N7093,"false")</f>
        <v>#VALUE!</v>
      </c>
    </row>
    <row r="2981" spans="1:4" x14ac:dyDescent="0.2">
      <c r="A2981" t="s">
        <v>8401</v>
      </c>
      <c r="B2981" s="14">
        <v>46</v>
      </c>
      <c r="C2981" t="s">
        <v>8220</v>
      </c>
      <c r="D2981" s="14" t="e" cm="1" vm="1">
        <f t="array" aca="1" ref="D2981" ca="1">IF(Kickstarter!G2981:G7094 = "failed",Kickstarter!N2981:N7094,"false")</f>
        <v>#VALUE!</v>
      </c>
    </row>
    <row r="2982" spans="1:4" x14ac:dyDescent="0.2">
      <c r="A2982" t="s">
        <v>8401</v>
      </c>
      <c r="B2982" s="14">
        <v>24</v>
      </c>
      <c r="C2982" t="s">
        <v>8220</v>
      </c>
      <c r="D2982" s="14" t="e" cm="1" vm="1">
        <f t="array" aca="1" ref="D2982" ca="1">IF(Kickstarter!G2982:G7095 = "failed",Kickstarter!N2982:N7095,"false")</f>
        <v>#VALUE!</v>
      </c>
    </row>
    <row r="2983" spans="1:4" x14ac:dyDescent="0.2">
      <c r="A2983" t="s">
        <v>8401</v>
      </c>
      <c r="B2983" s="14">
        <v>97</v>
      </c>
      <c r="C2983" t="s">
        <v>8220</v>
      </c>
      <c r="D2983" s="14" t="e" cm="1" vm="1">
        <f t="array" aca="1" ref="D2983" ca="1">IF(Kickstarter!G2983:G7096 = "failed",Kickstarter!N2983:N7096,"false")</f>
        <v>#VALUE!</v>
      </c>
    </row>
    <row r="2984" spans="1:4" x14ac:dyDescent="0.2">
      <c r="A2984" t="s">
        <v>8401</v>
      </c>
      <c r="B2984" s="14">
        <v>59</v>
      </c>
      <c r="C2984" t="s">
        <v>8220</v>
      </c>
      <c r="D2984" s="14" t="e" cm="1" vm="1">
        <f t="array" aca="1" ref="D2984" ca="1">IF(Kickstarter!G2984:G7097 = "failed",Kickstarter!N2984:N7097,"false")</f>
        <v>#VALUE!</v>
      </c>
    </row>
    <row r="2985" spans="1:4" x14ac:dyDescent="0.2">
      <c r="A2985" t="s">
        <v>8401</v>
      </c>
      <c r="B2985" s="14">
        <v>1095</v>
      </c>
      <c r="C2985" t="s">
        <v>8220</v>
      </c>
      <c r="D2985" s="14" t="e" cm="1" vm="1">
        <f t="array" aca="1" ref="D2985" ca="1">IF(Kickstarter!G2985:G7098 = "failed",Kickstarter!N2985:N7098,"false")</f>
        <v>#VALUE!</v>
      </c>
    </row>
    <row r="2986" spans="1:4" x14ac:dyDescent="0.2">
      <c r="A2986" t="s">
        <v>8401</v>
      </c>
      <c r="B2986" s="14">
        <v>218</v>
      </c>
      <c r="C2986" t="s">
        <v>8220</v>
      </c>
      <c r="D2986" s="14" t="e" cm="1" vm="1">
        <f t="array" aca="1" ref="D2986" ca="1">IF(Kickstarter!G2986:G7099 = "failed",Kickstarter!N2986:N7099,"false")</f>
        <v>#VALUE!</v>
      </c>
    </row>
    <row r="2987" spans="1:4" x14ac:dyDescent="0.2">
      <c r="A2987" t="s">
        <v>8401</v>
      </c>
      <c r="B2987" s="14">
        <v>111</v>
      </c>
      <c r="C2987" t="s">
        <v>8220</v>
      </c>
      <c r="D2987" s="14" t="e" cm="1" vm="1">
        <f t="array" aca="1" ref="D2987" ca="1">IF(Kickstarter!G2987:G7100 = "failed",Kickstarter!N2987:N7100,"false")</f>
        <v>#VALUE!</v>
      </c>
    </row>
    <row r="2988" spans="1:4" x14ac:dyDescent="0.2">
      <c r="A2988" t="s">
        <v>8401</v>
      </c>
      <c r="B2988" s="14">
        <v>56</v>
      </c>
      <c r="C2988" t="s">
        <v>8220</v>
      </c>
      <c r="D2988" s="14" t="e" cm="1" vm="1">
        <f t="array" aca="1" ref="D2988" ca="1">IF(Kickstarter!G2988:G7101 = "failed",Kickstarter!N2988:N7101,"false")</f>
        <v>#VALUE!</v>
      </c>
    </row>
    <row r="2989" spans="1:4" x14ac:dyDescent="0.2">
      <c r="A2989" t="s">
        <v>8401</v>
      </c>
      <c r="B2989" s="14">
        <v>265</v>
      </c>
      <c r="C2989" t="s">
        <v>8220</v>
      </c>
      <c r="D2989" s="14" t="e" cm="1" vm="1">
        <f t="array" aca="1" ref="D2989" ca="1">IF(Kickstarter!G2989:G7102 = "failed",Kickstarter!N2989:N7102,"false")</f>
        <v>#VALUE!</v>
      </c>
    </row>
    <row r="2990" spans="1:4" x14ac:dyDescent="0.2">
      <c r="A2990" t="s">
        <v>8401</v>
      </c>
      <c r="B2990" s="14">
        <v>28</v>
      </c>
      <c r="C2990" t="s">
        <v>8220</v>
      </c>
      <c r="D2990" s="14" t="e" cm="1" vm="1">
        <f t="array" aca="1" ref="D2990" ca="1">IF(Kickstarter!G2990:G7103 = "failed",Kickstarter!N2990:N7103,"false")</f>
        <v>#VALUE!</v>
      </c>
    </row>
    <row r="2991" spans="1:4" x14ac:dyDescent="0.2">
      <c r="A2991" t="s">
        <v>8401</v>
      </c>
      <c r="B2991" s="14">
        <v>364</v>
      </c>
      <c r="C2991" t="s">
        <v>8220</v>
      </c>
      <c r="D2991" s="14" t="e" cm="1" vm="1">
        <f t="array" aca="1" ref="D2991" ca="1">IF(Kickstarter!G2991:G7104 = "failed",Kickstarter!N2991:N7104,"false")</f>
        <v>#VALUE!</v>
      </c>
    </row>
    <row r="2992" spans="1:4" x14ac:dyDescent="0.2">
      <c r="A2992" t="s">
        <v>8401</v>
      </c>
      <c r="B2992" s="14">
        <v>27</v>
      </c>
      <c r="C2992" t="s">
        <v>8220</v>
      </c>
      <c r="D2992" s="14" t="e" cm="1" vm="1">
        <f t="array" aca="1" ref="D2992" ca="1">IF(Kickstarter!G2992:G7105 = "failed",Kickstarter!N2992:N7105,"false")</f>
        <v>#VALUE!</v>
      </c>
    </row>
    <row r="2993" spans="1:4" x14ac:dyDescent="0.2">
      <c r="A2993" t="s">
        <v>8401</v>
      </c>
      <c r="B2993" s="14">
        <v>93</v>
      </c>
      <c r="C2993" t="s">
        <v>8220</v>
      </c>
      <c r="D2993" s="14" t="e" cm="1" vm="1">
        <f t="array" aca="1" ref="D2993" ca="1">IF(Kickstarter!G2993:G7106 = "failed",Kickstarter!N2993:N7106,"false")</f>
        <v>#VALUE!</v>
      </c>
    </row>
    <row r="2994" spans="1:4" x14ac:dyDescent="0.2">
      <c r="A2994" t="s">
        <v>8401</v>
      </c>
      <c r="B2994" s="14">
        <v>64</v>
      </c>
      <c r="C2994" t="s">
        <v>8220</v>
      </c>
      <c r="D2994" s="14" t="e" cm="1" vm="1">
        <f t="array" aca="1" ref="D2994" ca="1">IF(Kickstarter!G2994:G7107 = "failed",Kickstarter!N2994:N7107,"false")</f>
        <v>#VALUE!</v>
      </c>
    </row>
    <row r="2995" spans="1:4" x14ac:dyDescent="0.2">
      <c r="A2995" t="s">
        <v>8401</v>
      </c>
      <c r="B2995" s="14">
        <v>22</v>
      </c>
      <c r="C2995" t="s">
        <v>8220</v>
      </c>
      <c r="D2995" s="14" t="e" cm="1" vm="1">
        <f t="array" aca="1" ref="D2995" ca="1">IF(Kickstarter!G2995:G7108 = "failed",Kickstarter!N2995:N7108,"false")</f>
        <v>#VALUE!</v>
      </c>
    </row>
    <row r="2996" spans="1:4" x14ac:dyDescent="0.2">
      <c r="A2996" t="s">
        <v>8401</v>
      </c>
      <c r="B2996" s="14">
        <v>59</v>
      </c>
      <c r="C2996" t="s">
        <v>8220</v>
      </c>
      <c r="D2996" s="14" t="e" cm="1" vm="1">
        <f t="array" aca="1" ref="D2996" ca="1">IF(Kickstarter!G2996:G7109 = "failed",Kickstarter!N2996:N7109,"false")</f>
        <v>#VALUE!</v>
      </c>
    </row>
    <row r="2997" spans="1:4" x14ac:dyDescent="0.2">
      <c r="A2997" t="s">
        <v>8401</v>
      </c>
      <c r="B2997" s="14">
        <v>249</v>
      </c>
      <c r="C2997" t="s">
        <v>8220</v>
      </c>
      <c r="D2997" s="14" t="e" cm="1" vm="1">
        <f t="array" aca="1" ref="D2997" ca="1">IF(Kickstarter!G2997:G7110 = "failed",Kickstarter!N2997:N7110,"false")</f>
        <v>#VALUE!</v>
      </c>
    </row>
    <row r="2998" spans="1:4" x14ac:dyDescent="0.2">
      <c r="A2998" t="s">
        <v>8401</v>
      </c>
      <c r="B2998" s="14">
        <v>392</v>
      </c>
      <c r="C2998" t="s">
        <v>8220</v>
      </c>
      <c r="D2998" s="14" t="e" cm="1" vm="1">
        <f t="array" aca="1" ref="D2998" ca="1">IF(Kickstarter!G2998:G7111 = "failed",Kickstarter!N2998:N7111,"false")</f>
        <v>#VALUE!</v>
      </c>
    </row>
    <row r="2999" spans="1:4" x14ac:dyDescent="0.2">
      <c r="A2999" t="s">
        <v>8401</v>
      </c>
      <c r="B2999" s="14">
        <v>115</v>
      </c>
      <c r="C2999" t="s">
        <v>8220</v>
      </c>
      <c r="D2999" s="14" t="e" cm="1" vm="1">
        <f t="array" aca="1" ref="D2999" ca="1">IF(Kickstarter!G2999:G7112 = "failed",Kickstarter!N2999:N7112,"false")</f>
        <v>#VALUE!</v>
      </c>
    </row>
    <row r="3000" spans="1:4" x14ac:dyDescent="0.2">
      <c r="A3000" t="s">
        <v>8401</v>
      </c>
      <c r="B3000" s="14">
        <v>433</v>
      </c>
      <c r="C3000" t="s">
        <v>8220</v>
      </c>
      <c r="D3000" s="14" t="e" cm="1" vm="1">
        <f t="array" aca="1" ref="D3000" ca="1">IF(Kickstarter!G3000:G7113 = "failed",Kickstarter!N3000:N7113,"false")</f>
        <v>#VALUE!</v>
      </c>
    </row>
    <row r="3001" spans="1:4" x14ac:dyDescent="0.2">
      <c r="A3001" t="s">
        <v>8401</v>
      </c>
      <c r="B3001" s="14">
        <v>20</v>
      </c>
      <c r="C3001" t="s">
        <v>8220</v>
      </c>
      <c r="D3001" s="14" t="e" cm="1" vm="1">
        <f t="array" aca="1" ref="D3001" ca="1">IF(Kickstarter!G3001:G7114 = "failed",Kickstarter!N3001:N7114,"false")</f>
        <v>#VALUE!</v>
      </c>
    </row>
    <row r="3002" spans="1:4" x14ac:dyDescent="0.2">
      <c r="A3002" t="s">
        <v>8401</v>
      </c>
      <c r="B3002" s="14">
        <v>8</v>
      </c>
      <c r="C3002" t="s">
        <v>8220</v>
      </c>
      <c r="D3002" s="14" t="e" cm="1" vm="1">
        <f t="array" aca="1" ref="D3002" ca="1">IF(Kickstarter!G3002:G7115 = "failed",Kickstarter!N3002:N7115,"false")</f>
        <v>#VALUE!</v>
      </c>
    </row>
    <row r="3003" spans="1:4" x14ac:dyDescent="0.2">
      <c r="A3003" t="s">
        <v>8401</v>
      </c>
      <c r="B3003" s="14">
        <v>175</v>
      </c>
      <c r="C3003" t="s">
        <v>8220</v>
      </c>
      <c r="D3003" s="14" t="e" cm="1" vm="1">
        <f t="array" aca="1" ref="D3003" ca="1">IF(Kickstarter!G3003:G7116 = "failed",Kickstarter!N3003:N7116,"false")</f>
        <v>#VALUE!</v>
      </c>
    </row>
    <row r="3004" spans="1:4" x14ac:dyDescent="0.2">
      <c r="A3004" t="s">
        <v>8401</v>
      </c>
      <c r="B3004" s="14">
        <v>104</v>
      </c>
      <c r="C3004" t="s">
        <v>8220</v>
      </c>
      <c r="D3004" s="14" t="e" cm="1" vm="1">
        <f t="array" aca="1" ref="D3004" ca="1">IF(Kickstarter!G3004:G7117 = "failed",Kickstarter!N3004:N7117,"false")</f>
        <v>#VALUE!</v>
      </c>
    </row>
    <row r="3005" spans="1:4" x14ac:dyDescent="0.2">
      <c r="A3005" t="s">
        <v>8401</v>
      </c>
      <c r="B3005" s="14">
        <v>17</v>
      </c>
      <c r="C3005" t="s">
        <v>8220</v>
      </c>
      <c r="D3005" s="14" t="e" cm="1" vm="1">
        <f t="array" aca="1" ref="D3005" ca="1">IF(Kickstarter!G3005:G7118 = "failed",Kickstarter!N3005:N7118,"false")</f>
        <v>#VALUE!</v>
      </c>
    </row>
    <row r="3006" spans="1:4" x14ac:dyDescent="0.2">
      <c r="A3006" t="s">
        <v>8401</v>
      </c>
      <c r="B3006" s="14">
        <v>277</v>
      </c>
      <c r="C3006" t="s">
        <v>8220</v>
      </c>
      <c r="D3006" s="14" t="e" cm="1" vm="1">
        <f t="array" aca="1" ref="D3006" ca="1">IF(Kickstarter!G3006:G7119 = "failed",Kickstarter!N3006:N7119,"false")</f>
        <v>#VALUE!</v>
      </c>
    </row>
    <row r="3007" spans="1:4" x14ac:dyDescent="0.2">
      <c r="A3007" t="s">
        <v>8401</v>
      </c>
      <c r="B3007" s="14">
        <v>118</v>
      </c>
      <c r="C3007" t="s">
        <v>8220</v>
      </c>
      <c r="D3007" s="14" t="e" cm="1" vm="1">
        <f t="array" aca="1" ref="D3007" ca="1">IF(Kickstarter!G3007:G7120 = "failed",Kickstarter!N3007:N7120,"false")</f>
        <v>#VALUE!</v>
      </c>
    </row>
    <row r="3008" spans="1:4" x14ac:dyDescent="0.2">
      <c r="A3008" t="s">
        <v>8401</v>
      </c>
      <c r="B3008" s="14">
        <v>97</v>
      </c>
      <c r="C3008" t="s">
        <v>8220</v>
      </c>
      <c r="D3008" s="14" t="e" cm="1" vm="1">
        <f t="array" aca="1" ref="D3008" ca="1">IF(Kickstarter!G3008:G7121 = "failed",Kickstarter!N3008:N7121,"false")</f>
        <v>#VALUE!</v>
      </c>
    </row>
    <row r="3009" spans="1:4" x14ac:dyDescent="0.2">
      <c r="A3009" t="s">
        <v>8401</v>
      </c>
      <c r="B3009" s="14">
        <v>20</v>
      </c>
      <c r="C3009" t="s">
        <v>8220</v>
      </c>
      <c r="D3009" s="14" t="e" cm="1" vm="1">
        <f t="array" aca="1" ref="D3009" ca="1">IF(Kickstarter!G3009:G7122 = "failed",Kickstarter!N3009:N7122,"false")</f>
        <v>#VALUE!</v>
      </c>
    </row>
    <row r="3010" spans="1:4" x14ac:dyDescent="0.2">
      <c r="A3010" t="s">
        <v>8401</v>
      </c>
      <c r="B3010" s="14">
        <v>26</v>
      </c>
      <c r="C3010" t="s">
        <v>8220</v>
      </c>
      <c r="D3010" s="14" t="e" cm="1" vm="1">
        <f t="array" aca="1" ref="D3010" ca="1">IF(Kickstarter!G3010:G7123 = "failed",Kickstarter!N3010:N7123,"false")</f>
        <v>#VALUE!</v>
      </c>
    </row>
    <row r="3011" spans="1:4" x14ac:dyDescent="0.2">
      <c r="A3011" t="s">
        <v>8401</v>
      </c>
      <c r="B3011" s="14">
        <v>128</v>
      </c>
      <c r="C3011" t="s">
        <v>8220</v>
      </c>
      <c r="D3011" s="14" t="e" cm="1" vm="1">
        <f t="array" aca="1" ref="D3011" ca="1">IF(Kickstarter!G3011:G7124 = "failed",Kickstarter!N3011:N7124,"false")</f>
        <v>#VALUE!</v>
      </c>
    </row>
    <row r="3012" spans="1:4" x14ac:dyDescent="0.2">
      <c r="A3012" t="s">
        <v>8401</v>
      </c>
      <c r="B3012" s="14">
        <v>15</v>
      </c>
      <c r="C3012" t="s">
        <v>8220</v>
      </c>
      <c r="D3012" s="14" t="e" cm="1" vm="1">
        <f t="array" aca="1" ref="D3012" ca="1">IF(Kickstarter!G3012:G7125 = "failed",Kickstarter!N3012:N7125,"false")</f>
        <v>#VALUE!</v>
      </c>
    </row>
    <row r="3013" spans="1:4" x14ac:dyDescent="0.2">
      <c r="A3013" t="s">
        <v>8401</v>
      </c>
      <c r="B3013" s="14">
        <v>25</v>
      </c>
      <c r="C3013" t="s">
        <v>8220</v>
      </c>
      <c r="D3013" s="14" t="e" cm="1" vm="1">
        <f t="array" aca="1" ref="D3013" ca="1">IF(Kickstarter!G3013:G7126 = "failed",Kickstarter!N3013:N7126,"false")</f>
        <v>#VALUE!</v>
      </c>
    </row>
    <row r="3014" spans="1:4" x14ac:dyDescent="0.2">
      <c r="A3014" t="s">
        <v>8401</v>
      </c>
      <c r="B3014" s="14">
        <v>55</v>
      </c>
      <c r="C3014" t="s">
        <v>8220</v>
      </c>
      <c r="D3014" s="14" t="e" cm="1" vm="1">
        <f t="array" aca="1" ref="D3014" ca="1">IF(Kickstarter!G3014:G7127 = "failed",Kickstarter!N3014:N7127,"false")</f>
        <v>#VALUE!</v>
      </c>
    </row>
    <row r="3015" spans="1:4" x14ac:dyDescent="0.2">
      <c r="A3015" t="s">
        <v>8401</v>
      </c>
      <c r="B3015" s="14">
        <v>107</v>
      </c>
      <c r="C3015" t="s">
        <v>8220</v>
      </c>
      <c r="D3015" s="14" t="e" cm="1" vm="1">
        <f t="array" aca="1" ref="D3015" ca="1">IF(Kickstarter!G3015:G7128 = "failed",Kickstarter!N3015:N7128,"false")</f>
        <v>#VALUE!</v>
      </c>
    </row>
    <row r="3016" spans="1:4" x14ac:dyDescent="0.2">
      <c r="A3016" t="s">
        <v>8401</v>
      </c>
      <c r="B3016" s="14">
        <v>557</v>
      </c>
      <c r="C3016" t="s">
        <v>8220</v>
      </c>
      <c r="D3016" s="14" t="e" cm="1" vm="1">
        <f t="array" aca="1" ref="D3016" ca="1">IF(Kickstarter!G3016:G7129 = "failed",Kickstarter!N3016:N7129,"false")</f>
        <v>#VALUE!</v>
      </c>
    </row>
    <row r="3017" spans="1:4" x14ac:dyDescent="0.2">
      <c r="A3017" t="s">
        <v>8401</v>
      </c>
      <c r="B3017" s="14">
        <v>40</v>
      </c>
      <c r="C3017" t="s">
        <v>8220</v>
      </c>
      <c r="D3017" s="14" t="e" cm="1" vm="1">
        <f t="array" aca="1" ref="D3017" ca="1">IF(Kickstarter!G3017:G7130 = "failed",Kickstarter!N3017:N7130,"false")</f>
        <v>#VALUE!</v>
      </c>
    </row>
    <row r="3018" spans="1:4" x14ac:dyDescent="0.2">
      <c r="A3018" t="s">
        <v>8401</v>
      </c>
      <c r="B3018" s="14">
        <v>36</v>
      </c>
      <c r="C3018" t="s">
        <v>8220</v>
      </c>
      <c r="D3018" s="14" t="e" cm="1" vm="1">
        <f t="array" aca="1" ref="D3018" ca="1">IF(Kickstarter!G3018:G7131 = "failed",Kickstarter!N3018:N7131,"false")</f>
        <v>#VALUE!</v>
      </c>
    </row>
    <row r="3019" spans="1:4" x14ac:dyDescent="0.2">
      <c r="A3019" t="s">
        <v>8401</v>
      </c>
      <c r="B3019" s="14">
        <v>159</v>
      </c>
      <c r="C3019" t="s">
        <v>8220</v>
      </c>
      <c r="D3019" s="14" t="e" cm="1" vm="1">
        <f t="array" aca="1" ref="D3019" ca="1">IF(Kickstarter!G3019:G7132 = "failed",Kickstarter!N3019:N7132,"false")</f>
        <v>#VALUE!</v>
      </c>
    </row>
    <row r="3020" spans="1:4" x14ac:dyDescent="0.2">
      <c r="A3020" t="s">
        <v>8401</v>
      </c>
      <c r="B3020" s="14">
        <v>41</v>
      </c>
      <c r="C3020" t="s">
        <v>8220</v>
      </c>
      <c r="D3020" s="14" t="e" cm="1" vm="1">
        <f t="array" aca="1" ref="D3020" ca="1">IF(Kickstarter!G3020:G7133 = "failed",Kickstarter!N3020:N7133,"false")</f>
        <v>#VALUE!</v>
      </c>
    </row>
    <row r="3021" spans="1:4" x14ac:dyDescent="0.2">
      <c r="A3021" t="s">
        <v>8401</v>
      </c>
      <c r="B3021" s="14">
        <v>226</v>
      </c>
      <c r="C3021" t="s">
        <v>8220</v>
      </c>
      <c r="D3021" s="14" t="e" cm="1" vm="1">
        <f t="array" aca="1" ref="D3021" ca="1">IF(Kickstarter!G3021:G7134 = "failed",Kickstarter!N3021:N7134,"false")</f>
        <v>#VALUE!</v>
      </c>
    </row>
    <row r="3022" spans="1:4" x14ac:dyDescent="0.2">
      <c r="A3022" t="s">
        <v>8401</v>
      </c>
      <c r="B3022" s="14">
        <v>30</v>
      </c>
      <c r="C3022" t="s">
        <v>8220</v>
      </c>
      <c r="D3022" s="14" t="e" cm="1" vm="1">
        <f t="array" aca="1" ref="D3022" ca="1">IF(Kickstarter!G3022:G7135 = "failed",Kickstarter!N3022:N7135,"false")</f>
        <v>#VALUE!</v>
      </c>
    </row>
    <row r="3023" spans="1:4" x14ac:dyDescent="0.2">
      <c r="A3023" t="s">
        <v>8401</v>
      </c>
      <c r="B3023" s="14">
        <v>103</v>
      </c>
      <c r="C3023" t="s">
        <v>8220</v>
      </c>
      <c r="D3023" s="14" t="e" cm="1" vm="1">
        <f t="array" aca="1" ref="D3023" ca="1">IF(Kickstarter!G3023:G7136 = "failed",Kickstarter!N3023:N7136,"false")</f>
        <v>#VALUE!</v>
      </c>
    </row>
    <row r="3024" spans="1:4" x14ac:dyDescent="0.2">
      <c r="A3024" t="s">
        <v>8401</v>
      </c>
      <c r="B3024" s="14">
        <v>62</v>
      </c>
      <c r="C3024" t="s">
        <v>8220</v>
      </c>
      <c r="D3024" s="14" t="e" cm="1" vm="1">
        <f t="array" aca="1" ref="D3024" ca="1">IF(Kickstarter!G3024:G7137 = "failed",Kickstarter!N3024:N7137,"false")</f>
        <v>#VALUE!</v>
      </c>
    </row>
    <row r="3025" spans="1:4" x14ac:dyDescent="0.2">
      <c r="A3025" t="s">
        <v>8401</v>
      </c>
      <c r="B3025" s="14">
        <v>6</v>
      </c>
      <c r="C3025" t="s">
        <v>8220</v>
      </c>
      <c r="D3025" s="14" t="e" cm="1" vm="1">
        <f t="array" aca="1" ref="D3025" ca="1">IF(Kickstarter!G3025:G7138 = "failed",Kickstarter!N3025:N7138,"false")</f>
        <v>#VALUE!</v>
      </c>
    </row>
    <row r="3026" spans="1:4" x14ac:dyDescent="0.2">
      <c r="A3026" t="s">
        <v>8401</v>
      </c>
      <c r="B3026" s="14">
        <v>182</v>
      </c>
      <c r="C3026" t="s">
        <v>8220</v>
      </c>
      <c r="D3026" s="14" t="e" cm="1" vm="1">
        <f t="array" aca="1" ref="D3026" ca="1">IF(Kickstarter!G3026:G7139 = "failed",Kickstarter!N3026:N7139,"false")</f>
        <v>#VALUE!</v>
      </c>
    </row>
    <row r="3027" spans="1:4" x14ac:dyDescent="0.2">
      <c r="A3027" t="s">
        <v>8401</v>
      </c>
      <c r="B3027" s="14">
        <v>145</v>
      </c>
      <c r="C3027" t="s">
        <v>8220</v>
      </c>
      <c r="D3027" s="14" t="e" cm="1" vm="1">
        <f t="array" aca="1" ref="D3027" ca="1">IF(Kickstarter!G3027:G7140 = "failed",Kickstarter!N3027:N7140,"false")</f>
        <v>#VALUE!</v>
      </c>
    </row>
    <row r="3028" spans="1:4" x14ac:dyDescent="0.2">
      <c r="A3028" t="s">
        <v>8401</v>
      </c>
      <c r="B3028" s="14">
        <v>25</v>
      </c>
      <c r="C3028" t="s">
        <v>8220</v>
      </c>
      <c r="D3028" s="14" t="e" cm="1" vm="1">
        <f t="array" aca="1" ref="D3028" ca="1">IF(Kickstarter!G3028:G7141 = "failed",Kickstarter!N3028:N7141,"false")</f>
        <v>#VALUE!</v>
      </c>
    </row>
    <row r="3029" spans="1:4" x14ac:dyDescent="0.2">
      <c r="A3029" t="s">
        <v>8401</v>
      </c>
      <c r="B3029" s="14">
        <v>320</v>
      </c>
      <c r="C3029" t="s">
        <v>8220</v>
      </c>
      <c r="D3029" s="14" t="e" cm="1" vm="1">
        <f t="array" aca="1" ref="D3029" ca="1">IF(Kickstarter!G3029:G7142 = "failed",Kickstarter!N3029:N7142,"false")</f>
        <v>#VALUE!</v>
      </c>
    </row>
    <row r="3030" spans="1:4" x14ac:dyDescent="0.2">
      <c r="A3030" t="s">
        <v>8401</v>
      </c>
      <c r="B3030" s="14">
        <v>99</v>
      </c>
      <c r="C3030" t="s">
        <v>8220</v>
      </c>
      <c r="D3030" s="14" t="e" cm="1" vm="1">
        <f t="array" aca="1" ref="D3030" ca="1">IF(Kickstarter!G3030:G7143 = "failed",Kickstarter!N3030:N7143,"false")</f>
        <v>#VALUE!</v>
      </c>
    </row>
    <row r="3031" spans="1:4" x14ac:dyDescent="0.2">
      <c r="A3031" t="s">
        <v>8401</v>
      </c>
      <c r="B3031" s="14">
        <v>348</v>
      </c>
      <c r="C3031" t="s">
        <v>8220</v>
      </c>
      <c r="D3031" s="14" t="e" cm="1" vm="1">
        <f t="array" aca="1" ref="D3031" ca="1">IF(Kickstarter!G3031:G7144 = "failed",Kickstarter!N3031:N7144,"false")</f>
        <v>#VALUE!</v>
      </c>
    </row>
    <row r="3032" spans="1:4" x14ac:dyDescent="0.2">
      <c r="A3032" t="s">
        <v>8401</v>
      </c>
      <c r="B3032" s="14">
        <v>41</v>
      </c>
      <c r="C3032" t="s">
        <v>8220</v>
      </c>
      <c r="D3032" s="14" t="e" cm="1" vm="1">
        <f t="array" aca="1" ref="D3032" ca="1">IF(Kickstarter!G3032:G7145 = "failed",Kickstarter!N3032:N7145,"false")</f>
        <v>#VALUE!</v>
      </c>
    </row>
    <row r="3033" spans="1:4" x14ac:dyDescent="0.2">
      <c r="A3033" t="s">
        <v>8401</v>
      </c>
      <c r="B3033" s="14">
        <v>29</v>
      </c>
      <c r="C3033" t="s">
        <v>8220</v>
      </c>
      <c r="D3033" s="14" t="e" cm="1" vm="1">
        <f t="array" aca="1" ref="D3033" ca="1">IF(Kickstarter!G3033:G7146 = "failed",Kickstarter!N3033:N7146,"false")</f>
        <v>#VALUE!</v>
      </c>
    </row>
    <row r="3034" spans="1:4" x14ac:dyDescent="0.2">
      <c r="A3034" t="s">
        <v>8401</v>
      </c>
      <c r="B3034" s="14">
        <v>25</v>
      </c>
      <c r="C3034" t="s">
        <v>8220</v>
      </c>
      <c r="D3034" s="14" t="e" cm="1" vm="1">
        <f t="array" aca="1" ref="D3034" ca="1">IF(Kickstarter!G3034:G7147 = "failed",Kickstarter!N3034:N7147,"false")</f>
        <v>#VALUE!</v>
      </c>
    </row>
    <row r="3035" spans="1:4" x14ac:dyDescent="0.2">
      <c r="A3035" t="s">
        <v>8401</v>
      </c>
      <c r="B3035" s="14">
        <v>23</v>
      </c>
      <c r="C3035" t="s">
        <v>8220</v>
      </c>
      <c r="D3035" s="14" t="e" cm="1" vm="1">
        <f t="array" aca="1" ref="D3035" ca="1">IF(Kickstarter!G3035:G7148 = "failed",Kickstarter!N3035:N7148,"false")</f>
        <v>#VALUE!</v>
      </c>
    </row>
    <row r="3036" spans="1:4" x14ac:dyDescent="0.2">
      <c r="A3036" t="s">
        <v>8401</v>
      </c>
      <c r="B3036" s="14">
        <v>1260</v>
      </c>
      <c r="C3036" t="s">
        <v>8220</v>
      </c>
      <c r="D3036" s="14" t="e" cm="1" vm="1">
        <f t="array" aca="1" ref="D3036" ca="1">IF(Kickstarter!G3036:G7149 = "failed",Kickstarter!N3036:N7149,"false")</f>
        <v>#VALUE!</v>
      </c>
    </row>
    <row r="3037" spans="1:4" x14ac:dyDescent="0.2">
      <c r="A3037" t="s">
        <v>8401</v>
      </c>
      <c r="B3037" s="14">
        <v>307</v>
      </c>
      <c r="C3037" t="s">
        <v>8220</v>
      </c>
      <c r="D3037" s="14" t="e" cm="1" vm="1">
        <f t="array" aca="1" ref="D3037" ca="1">IF(Kickstarter!G3037:G7150 = "failed",Kickstarter!N3037:N7150,"false")</f>
        <v>#VALUE!</v>
      </c>
    </row>
    <row r="3038" spans="1:4" x14ac:dyDescent="0.2">
      <c r="A3038" t="s">
        <v>8401</v>
      </c>
      <c r="B3038" s="14">
        <v>329</v>
      </c>
      <c r="C3038" t="s">
        <v>8220</v>
      </c>
      <c r="D3038" s="14" t="e" cm="1" vm="1">
        <f t="array" aca="1" ref="D3038" ca="1">IF(Kickstarter!G3038:G7151 = "failed",Kickstarter!N3038:N7151,"false")</f>
        <v>#VALUE!</v>
      </c>
    </row>
    <row r="3039" spans="1:4" x14ac:dyDescent="0.2">
      <c r="A3039" t="s">
        <v>8401</v>
      </c>
      <c r="B3039" s="14">
        <v>32</v>
      </c>
      <c r="C3039" t="s">
        <v>8220</v>
      </c>
      <c r="D3039" s="14" t="e" cm="1" vm="1">
        <f t="array" aca="1" ref="D3039" ca="1">IF(Kickstarter!G3039:G7152 = "failed",Kickstarter!N3039:N7152,"false")</f>
        <v>#VALUE!</v>
      </c>
    </row>
    <row r="3040" spans="1:4" x14ac:dyDescent="0.2">
      <c r="A3040" t="s">
        <v>8401</v>
      </c>
      <c r="B3040" s="14">
        <v>27</v>
      </c>
      <c r="C3040" t="s">
        <v>8220</v>
      </c>
      <c r="D3040" s="14" t="e" cm="1" vm="1">
        <f t="array" aca="1" ref="D3040" ca="1">IF(Kickstarter!G3040:G7153 = "failed",Kickstarter!N3040:N7153,"false")</f>
        <v>#VALUE!</v>
      </c>
    </row>
    <row r="3041" spans="1:4" x14ac:dyDescent="0.2">
      <c r="A3041" t="s">
        <v>8401</v>
      </c>
      <c r="B3041" s="14">
        <v>236</v>
      </c>
      <c r="C3041" t="s">
        <v>8220</v>
      </c>
      <c r="D3041" s="14" t="e" cm="1" vm="1">
        <f t="array" aca="1" ref="D3041" ca="1">IF(Kickstarter!G3041:G7154 = "failed",Kickstarter!N3041:N7154,"false")</f>
        <v>#VALUE!</v>
      </c>
    </row>
    <row r="3042" spans="1:4" x14ac:dyDescent="0.2">
      <c r="A3042" t="s">
        <v>8401</v>
      </c>
      <c r="B3042" s="14">
        <v>42</v>
      </c>
      <c r="C3042" t="s">
        <v>8220</v>
      </c>
      <c r="D3042" s="14" t="e" cm="1" vm="1">
        <f t="array" aca="1" ref="D3042" ca="1">IF(Kickstarter!G3042:G7155 = "failed",Kickstarter!N3042:N7155,"false")</f>
        <v>#VALUE!</v>
      </c>
    </row>
    <row r="3043" spans="1:4" x14ac:dyDescent="0.2">
      <c r="A3043" t="s">
        <v>8401</v>
      </c>
      <c r="B3043" s="14">
        <v>95</v>
      </c>
      <c r="C3043" t="s">
        <v>8220</v>
      </c>
      <c r="D3043" s="14" t="e" cm="1" vm="1">
        <f t="array" aca="1" ref="D3043" ca="1">IF(Kickstarter!G3043:G7156 = "failed",Kickstarter!N3043:N7156,"false")</f>
        <v>#VALUE!</v>
      </c>
    </row>
    <row r="3044" spans="1:4" x14ac:dyDescent="0.2">
      <c r="A3044" t="s">
        <v>8401</v>
      </c>
      <c r="B3044" s="14">
        <v>37</v>
      </c>
      <c r="C3044" t="s">
        <v>8220</v>
      </c>
      <c r="D3044" s="14" t="e" cm="1" vm="1">
        <f t="array" aca="1" ref="D3044" ca="1">IF(Kickstarter!G3044:G7157 = "failed",Kickstarter!N3044:N7157,"false")</f>
        <v>#VALUE!</v>
      </c>
    </row>
    <row r="3045" spans="1:4" x14ac:dyDescent="0.2">
      <c r="A3045" t="s">
        <v>8401</v>
      </c>
      <c r="B3045" s="14">
        <v>128</v>
      </c>
      <c r="C3045" t="s">
        <v>8220</v>
      </c>
      <c r="D3045" s="14" t="e" cm="1" vm="1">
        <f t="array" aca="1" ref="D3045" ca="1">IF(Kickstarter!G3045:G7158 = "failed",Kickstarter!N3045:N7158,"false")</f>
        <v>#VALUE!</v>
      </c>
    </row>
    <row r="3046" spans="1:4" x14ac:dyDescent="0.2">
      <c r="A3046" t="s">
        <v>8401</v>
      </c>
      <c r="B3046" s="14">
        <v>156</v>
      </c>
      <c r="C3046" t="s">
        <v>8220</v>
      </c>
      <c r="D3046" s="14" t="e" cm="1" vm="1">
        <f t="array" aca="1" ref="D3046" ca="1">IF(Kickstarter!G3046:G7159 = "failed",Kickstarter!N3046:N7159,"false")</f>
        <v>#VALUE!</v>
      </c>
    </row>
    <row r="3047" spans="1:4" x14ac:dyDescent="0.2">
      <c r="A3047" t="s">
        <v>8401</v>
      </c>
      <c r="B3047" s="14">
        <v>64</v>
      </c>
      <c r="C3047" t="s">
        <v>8220</v>
      </c>
      <c r="D3047" s="14" t="e" cm="1" vm="1">
        <f t="array" aca="1" ref="D3047" ca="1">IF(Kickstarter!G3047:G7160 = "failed",Kickstarter!N3047:N7160,"false")</f>
        <v>#VALUE!</v>
      </c>
    </row>
    <row r="3048" spans="1:4" x14ac:dyDescent="0.2">
      <c r="A3048" t="s">
        <v>8401</v>
      </c>
      <c r="B3048" s="14">
        <v>58</v>
      </c>
      <c r="C3048" t="s">
        <v>8220</v>
      </c>
      <c r="D3048" s="14" t="e" cm="1" vm="1">
        <f t="array" aca="1" ref="D3048" ca="1">IF(Kickstarter!G3048:G7161 = "failed",Kickstarter!N3048:N7161,"false")</f>
        <v>#VALUE!</v>
      </c>
    </row>
    <row r="3049" spans="1:4" x14ac:dyDescent="0.2">
      <c r="A3049" t="s">
        <v>8401</v>
      </c>
      <c r="B3049" s="14">
        <v>20</v>
      </c>
      <c r="C3049" t="s">
        <v>8220</v>
      </c>
      <c r="D3049" s="14" t="e" cm="1" vm="1">
        <f t="array" aca="1" ref="D3049" ca="1">IF(Kickstarter!G3049:G7162 = "failed",Kickstarter!N3049:N7162,"false")</f>
        <v>#VALUE!</v>
      </c>
    </row>
    <row r="3050" spans="1:4" x14ac:dyDescent="0.2">
      <c r="A3050" t="s">
        <v>8401</v>
      </c>
      <c r="B3050" s="14">
        <v>47</v>
      </c>
      <c r="C3050" t="s">
        <v>8220</v>
      </c>
      <c r="D3050" s="14" t="e" cm="1" vm="1">
        <f t="array" aca="1" ref="D3050" ca="1">IF(Kickstarter!G3050:G7163 = "failed",Kickstarter!N3050:N7163,"false")</f>
        <v>#VALUE!</v>
      </c>
    </row>
    <row r="3051" spans="1:4" x14ac:dyDescent="0.2">
      <c r="A3051" t="s">
        <v>8401</v>
      </c>
      <c r="B3051" s="14">
        <v>54</v>
      </c>
      <c r="C3051" t="s">
        <v>8220</v>
      </c>
      <c r="D3051" s="14" t="e" cm="1" vm="1">
        <f t="array" aca="1" ref="D3051" ca="1">IF(Kickstarter!G3051:G7164 = "failed",Kickstarter!N3051:N7164,"false")</f>
        <v>#VALUE!</v>
      </c>
    </row>
    <row r="3052" spans="1:4" x14ac:dyDescent="0.2">
      <c r="A3052" t="s">
        <v>8401</v>
      </c>
      <c r="B3052" s="14">
        <v>9</v>
      </c>
      <c r="C3052" t="s">
        <v>8220</v>
      </c>
      <c r="D3052" s="14" t="e" cm="1" vm="1">
        <f t="array" aca="1" ref="D3052" ca="1">IF(Kickstarter!G3052:G7165 = "failed",Kickstarter!N3052:N7165,"false")</f>
        <v>#VALUE!</v>
      </c>
    </row>
    <row r="3053" spans="1:4" hidden="1" x14ac:dyDescent="0.2">
      <c r="A3053" t="s">
        <v>8401</v>
      </c>
      <c r="B3053" s="14" t="str">
        <v>false</v>
      </c>
      <c r="C3053" t="s">
        <v>8220</v>
      </c>
    </row>
    <row r="3054" spans="1:4" hidden="1" x14ac:dyDescent="0.2">
      <c r="A3054" t="s">
        <v>8401</v>
      </c>
      <c r="B3054" s="14" t="str">
        <v>false</v>
      </c>
      <c r="C3054" t="s">
        <v>8220</v>
      </c>
    </row>
    <row r="3055" spans="1:4" hidden="1" x14ac:dyDescent="0.2">
      <c r="A3055" t="s">
        <v>8401</v>
      </c>
      <c r="B3055" s="14" t="str">
        <v>false</v>
      </c>
      <c r="C3055" t="s">
        <v>8220</v>
      </c>
    </row>
    <row r="3056" spans="1:4" hidden="1" x14ac:dyDescent="0.2">
      <c r="A3056" t="s">
        <v>8401</v>
      </c>
      <c r="B3056" s="14" t="str">
        <v>false</v>
      </c>
      <c r="C3056" t="s">
        <v>8220</v>
      </c>
    </row>
    <row r="3057" spans="1:3" hidden="1" x14ac:dyDescent="0.2">
      <c r="A3057" t="s">
        <v>8401</v>
      </c>
      <c r="B3057" s="14" t="str">
        <v>false</v>
      </c>
      <c r="C3057" t="s">
        <v>8220</v>
      </c>
    </row>
    <row r="3058" spans="1:3" hidden="1" x14ac:dyDescent="0.2">
      <c r="A3058" t="s">
        <v>8401</v>
      </c>
      <c r="B3058" s="14" t="str">
        <v>false</v>
      </c>
      <c r="C3058" t="s">
        <v>8220</v>
      </c>
    </row>
    <row r="3059" spans="1:3" hidden="1" x14ac:dyDescent="0.2">
      <c r="A3059" t="s">
        <v>8401</v>
      </c>
      <c r="B3059" s="14" t="str">
        <v>false</v>
      </c>
      <c r="C3059" t="s">
        <v>8220</v>
      </c>
    </row>
    <row r="3060" spans="1:3" hidden="1" x14ac:dyDescent="0.2">
      <c r="A3060" t="s">
        <v>8401</v>
      </c>
      <c r="B3060" s="14" t="str">
        <v>false</v>
      </c>
      <c r="C3060" t="s">
        <v>8220</v>
      </c>
    </row>
    <row r="3061" spans="1:3" hidden="1" x14ac:dyDescent="0.2">
      <c r="A3061" t="s">
        <v>8401</v>
      </c>
      <c r="B3061" s="14" t="str">
        <v>false</v>
      </c>
      <c r="C3061" t="s">
        <v>8220</v>
      </c>
    </row>
    <row r="3062" spans="1:3" hidden="1" x14ac:dyDescent="0.2">
      <c r="A3062" t="s">
        <v>8401</v>
      </c>
      <c r="B3062" s="14" t="str">
        <v>false</v>
      </c>
      <c r="C3062" t="s">
        <v>8220</v>
      </c>
    </row>
    <row r="3063" spans="1:3" hidden="1" x14ac:dyDescent="0.2">
      <c r="A3063" t="s">
        <v>8401</v>
      </c>
      <c r="B3063" s="14" t="str">
        <v>false</v>
      </c>
      <c r="C3063" t="s">
        <v>8220</v>
      </c>
    </row>
    <row r="3064" spans="1:3" hidden="1" x14ac:dyDescent="0.2">
      <c r="A3064" t="s">
        <v>8401</v>
      </c>
      <c r="B3064" s="14" t="str">
        <v>false</v>
      </c>
      <c r="C3064" t="s">
        <v>8220</v>
      </c>
    </row>
    <row r="3065" spans="1:3" hidden="1" x14ac:dyDescent="0.2">
      <c r="A3065" t="s">
        <v>8401</v>
      </c>
      <c r="B3065" s="14" t="str">
        <v>false</v>
      </c>
      <c r="C3065" t="s">
        <v>8220</v>
      </c>
    </row>
    <row r="3066" spans="1:3" hidden="1" x14ac:dyDescent="0.2">
      <c r="A3066" t="s">
        <v>8401</v>
      </c>
      <c r="B3066" s="14" t="str">
        <v>false</v>
      </c>
      <c r="C3066" t="s">
        <v>8220</v>
      </c>
    </row>
    <row r="3067" spans="1:3" hidden="1" x14ac:dyDescent="0.2">
      <c r="A3067" t="s">
        <v>8401</v>
      </c>
      <c r="B3067" s="14" t="str">
        <v>false</v>
      </c>
      <c r="C3067" t="s">
        <v>8220</v>
      </c>
    </row>
    <row r="3068" spans="1:3" hidden="1" x14ac:dyDescent="0.2">
      <c r="A3068" t="s">
        <v>8401</v>
      </c>
      <c r="B3068" s="14" t="str">
        <v>false</v>
      </c>
      <c r="C3068" t="s">
        <v>8220</v>
      </c>
    </row>
    <row r="3069" spans="1:3" hidden="1" x14ac:dyDescent="0.2">
      <c r="A3069" t="s">
        <v>8401</v>
      </c>
      <c r="B3069" s="14" t="str">
        <v>false</v>
      </c>
      <c r="C3069" t="s">
        <v>8220</v>
      </c>
    </row>
    <row r="3070" spans="1:3" hidden="1" x14ac:dyDescent="0.2">
      <c r="A3070" t="s">
        <v>8401</v>
      </c>
      <c r="B3070" s="14" t="str">
        <v>false</v>
      </c>
      <c r="C3070" t="s">
        <v>8220</v>
      </c>
    </row>
    <row r="3071" spans="1:3" hidden="1" x14ac:dyDescent="0.2">
      <c r="A3071" t="s">
        <v>8401</v>
      </c>
      <c r="B3071" s="14" t="str">
        <v>false</v>
      </c>
      <c r="C3071" t="s">
        <v>8220</v>
      </c>
    </row>
    <row r="3072" spans="1:3" hidden="1" x14ac:dyDescent="0.2">
      <c r="A3072" t="s">
        <v>8401</v>
      </c>
      <c r="B3072" s="14" t="str">
        <v>false</v>
      </c>
      <c r="C3072" t="s">
        <v>8220</v>
      </c>
    </row>
    <row r="3073" spans="1:3" hidden="1" x14ac:dyDescent="0.2">
      <c r="A3073" t="s">
        <v>8401</v>
      </c>
      <c r="B3073" s="14" t="str">
        <v>false</v>
      </c>
      <c r="C3073" t="s">
        <v>8220</v>
      </c>
    </row>
    <row r="3074" spans="1:3" hidden="1" x14ac:dyDescent="0.2">
      <c r="A3074" t="s">
        <v>8401</v>
      </c>
      <c r="B3074" s="14" t="str">
        <v>false</v>
      </c>
      <c r="C3074" t="s">
        <v>8220</v>
      </c>
    </row>
    <row r="3075" spans="1:3" hidden="1" x14ac:dyDescent="0.2">
      <c r="A3075" t="s">
        <v>8401</v>
      </c>
      <c r="B3075" s="14" t="str">
        <v>false</v>
      </c>
      <c r="C3075" t="s">
        <v>8220</v>
      </c>
    </row>
    <row r="3076" spans="1:3" hidden="1" x14ac:dyDescent="0.2">
      <c r="A3076" t="s">
        <v>8401</v>
      </c>
      <c r="B3076" s="14" t="str">
        <v>false</v>
      </c>
      <c r="C3076" t="s">
        <v>8220</v>
      </c>
    </row>
    <row r="3077" spans="1:3" hidden="1" x14ac:dyDescent="0.2">
      <c r="A3077" t="s">
        <v>8401</v>
      </c>
      <c r="B3077" s="14" t="str">
        <v>false</v>
      </c>
      <c r="C3077" t="s">
        <v>8220</v>
      </c>
    </row>
    <row r="3078" spans="1:3" hidden="1" x14ac:dyDescent="0.2">
      <c r="A3078" t="s">
        <v>8401</v>
      </c>
      <c r="B3078" s="14" t="str">
        <v>false</v>
      </c>
      <c r="C3078" t="s">
        <v>8220</v>
      </c>
    </row>
    <row r="3079" spans="1:3" hidden="1" x14ac:dyDescent="0.2">
      <c r="A3079" t="s">
        <v>8401</v>
      </c>
      <c r="B3079" s="14" t="str">
        <v>false</v>
      </c>
      <c r="C3079" t="s">
        <v>8220</v>
      </c>
    </row>
    <row r="3080" spans="1:3" hidden="1" x14ac:dyDescent="0.2">
      <c r="A3080" t="s">
        <v>8401</v>
      </c>
      <c r="B3080" s="14" t="str">
        <v>false</v>
      </c>
      <c r="C3080" t="s">
        <v>8220</v>
      </c>
    </row>
    <row r="3081" spans="1:3" hidden="1" x14ac:dyDescent="0.2">
      <c r="A3081" t="s">
        <v>8401</v>
      </c>
      <c r="B3081" s="14" t="str">
        <v>false</v>
      </c>
      <c r="C3081" t="s">
        <v>8220</v>
      </c>
    </row>
    <row r="3082" spans="1:3" hidden="1" x14ac:dyDescent="0.2">
      <c r="A3082" t="s">
        <v>8401</v>
      </c>
      <c r="B3082" s="14" t="str">
        <v>false</v>
      </c>
      <c r="C3082" t="s">
        <v>8220</v>
      </c>
    </row>
    <row r="3083" spans="1:3" hidden="1" x14ac:dyDescent="0.2">
      <c r="A3083" t="s">
        <v>8401</v>
      </c>
      <c r="B3083" s="14" t="str">
        <v>false</v>
      </c>
      <c r="C3083" t="s">
        <v>8220</v>
      </c>
    </row>
    <row r="3084" spans="1:3" hidden="1" x14ac:dyDescent="0.2">
      <c r="A3084" t="s">
        <v>8401</v>
      </c>
      <c r="B3084" s="14" t="str">
        <v>false</v>
      </c>
      <c r="C3084" t="s">
        <v>8220</v>
      </c>
    </row>
    <row r="3085" spans="1:3" hidden="1" x14ac:dyDescent="0.2">
      <c r="A3085" t="s">
        <v>8401</v>
      </c>
      <c r="B3085" s="14" t="str">
        <v>false</v>
      </c>
      <c r="C3085" t="s">
        <v>8220</v>
      </c>
    </row>
    <row r="3086" spans="1:3" hidden="1" x14ac:dyDescent="0.2">
      <c r="A3086" t="s">
        <v>8401</v>
      </c>
      <c r="B3086" s="14" t="str">
        <v>false</v>
      </c>
      <c r="C3086" t="s">
        <v>8220</v>
      </c>
    </row>
    <row r="3087" spans="1:3" hidden="1" x14ac:dyDescent="0.2">
      <c r="A3087" t="s">
        <v>8401</v>
      </c>
      <c r="B3087" s="14" t="str">
        <v>false</v>
      </c>
      <c r="C3087" t="s">
        <v>8220</v>
      </c>
    </row>
    <row r="3088" spans="1:3" hidden="1" x14ac:dyDescent="0.2">
      <c r="A3088" t="s">
        <v>8401</v>
      </c>
      <c r="B3088" s="14" t="str">
        <v>false</v>
      </c>
      <c r="C3088" t="s">
        <v>8220</v>
      </c>
    </row>
    <row r="3089" spans="1:3" hidden="1" x14ac:dyDescent="0.2">
      <c r="A3089" t="s">
        <v>8401</v>
      </c>
      <c r="B3089" s="14" t="str">
        <v>false</v>
      </c>
      <c r="C3089" t="s">
        <v>8220</v>
      </c>
    </row>
    <row r="3090" spans="1:3" hidden="1" x14ac:dyDescent="0.2">
      <c r="A3090" t="s">
        <v>8401</v>
      </c>
      <c r="B3090" s="14" t="str">
        <v>false</v>
      </c>
      <c r="C3090" t="s">
        <v>8220</v>
      </c>
    </row>
    <row r="3091" spans="1:3" hidden="1" x14ac:dyDescent="0.2">
      <c r="A3091" t="s">
        <v>8401</v>
      </c>
      <c r="B3091" s="14" t="str">
        <v>false</v>
      </c>
      <c r="C3091" t="s">
        <v>8220</v>
      </c>
    </row>
    <row r="3092" spans="1:3" hidden="1" x14ac:dyDescent="0.2">
      <c r="A3092" t="s">
        <v>8401</v>
      </c>
      <c r="B3092" s="14" t="str">
        <v>false</v>
      </c>
      <c r="C3092" t="s">
        <v>8220</v>
      </c>
    </row>
    <row r="3093" spans="1:3" hidden="1" x14ac:dyDescent="0.2">
      <c r="A3093" t="s">
        <v>8401</v>
      </c>
      <c r="B3093" s="14" t="str">
        <v>false</v>
      </c>
      <c r="C3093" t="s">
        <v>8220</v>
      </c>
    </row>
    <row r="3094" spans="1:3" hidden="1" x14ac:dyDescent="0.2">
      <c r="A3094" t="s">
        <v>8401</v>
      </c>
      <c r="B3094" s="14" t="str">
        <v>false</v>
      </c>
      <c r="C3094" t="s">
        <v>8220</v>
      </c>
    </row>
    <row r="3095" spans="1:3" hidden="1" x14ac:dyDescent="0.2">
      <c r="A3095" t="s">
        <v>8401</v>
      </c>
      <c r="B3095" s="14" t="str">
        <v>false</v>
      </c>
      <c r="C3095" t="s">
        <v>8220</v>
      </c>
    </row>
    <row r="3096" spans="1:3" hidden="1" x14ac:dyDescent="0.2">
      <c r="A3096" t="s">
        <v>8401</v>
      </c>
      <c r="B3096" s="14" t="str">
        <v>false</v>
      </c>
      <c r="C3096" t="s">
        <v>8220</v>
      </c>
    </row>
    <row r="3097" spans="1:3" hidden="1" x14ac:dyDescent="0.2">
      <c r="A3097" t="s">
        <v>8401</v>
      </c>
      <c r="B3097" s="14" t="str">
        <v>false</v>
      </c>
      <c r="C3097" t="s">
        <v>8220</v>
      </c>
    </row>
    <row r="3098" spans="1:3" hidden="1" x14ac:dyDescent="0.2">
      <c r="A3098" t="s">
        <v>8401</v>
      </c>
      <c r="B3098" s="14" t="str">
        <v>false</v>
      </c>
      <c r="C3098" t="s">
        <v>8220</v>
      </c>
    </row>
    <row r="3099" spans="1:3" hidden="1" x14ac:dyDescent="0.2">
      <c r="A3099" t="s">
        <v>8401</v>
      </c>
      <c r="B3099" s="14" t="str">
        <v>false</v>
      </c>
      <c r="C3099" t="s">
        <v>8220</v>
      </c>
    </row>
    <row r="3100" spans="1:3" hidden="1" x14ac:dyDescent="0.2">
      <c r="A3100" t="s">
        <v>8401</v>
      </c>
      <c r="B3100" s="14" t="str">
        <v>false</v>
      </c>
      <c r="C3100" t="s">
        <v>8220</v>
      </c>
    </row>
    <row r="3101" spans="1:3" hidden="1" x14ac:dyDescent="0.2">
      <c r="A3101" t="s">
        <v>8401</v>
      </c>
      <c r="B3101" s="14" t="str">
        <v>false</v>
      </c>
      <c r="C3101" t="s">
        <v>8220</v>
      </c>
    </row>
    <row r="3102" spans="1:3" hidden="1" x14ac:dyDescent="0.2">
      <c r="A3102" t="s">
        <v>8401</v>
      </c>
      <c r="B3102" s="14" t="str">
        <v>false</v>
      </c>
      <c r="C3102" t="s">
        <v>8220</v>
      </c>
    </row>
    <row r="3103" spans="1:3" hidden="1" x14ac:dyDescent="0.2">
      <c r="A3103" t="s">
        <v>8401</v>
      </c>
      <c r="B3103" s="14" t="str">
        <v>false</v>
      </c>
      <c r="C3103" t="s">
        <v>8220</v>
      </c>
    </row>
    <row r="3104" spans="1:3" hidden="1" x14ac:dyDescent="0.2">
      <c r="A3104" t="s">
        <v>8401</v>
      </c>
      <c r="B3104" s="14" t="str">
        <v>false</v>
      </c>
      <c r="C3104" t="s">
        <v>8220</v>
      </c>
    </row>
    <row r="3105" spans="1:3" hidden="1" x14ac:dyDescent="0.2">
      <c r="A3105" t="s">
        <v>8401</v>
      </c>
      <c r="B3105" s="14" t="str">
        <v>false</v>
      </c>
      <c r="C3105" t="s">
        <v>8220</v>
      </c>
    </row>
    <row r="3106" spans="1:3" hidden="1" x14ac:dyDescent="0.2">
      <c r="A3106" t="s">
        <v>8401</v>
      </c>
      <c r="B3106" s="14" t="str">
        <v>false</v>
      </c>
      <c r="C3106" t="s">
        <v>8220</v>
      </c>
    </row>
    <row r="3107" spans="1:3" hidden="1" x14ac:dyDescent="0.2">
      <c r="A3107" t="s">
        <v>8401</v>
      </c>
      <c r="B3107" s="14" t="str">
        <v>false</v>
      </c>
      <c r="C3107" t="s">
        <v>8220</v>
      </c>
    </row>
    <row r="3108" spans="1:3" hidden="1" x14ac:dyDescent="0.2">
      <c r="A3108" t="s">
        <v>8401</v>
      </c>
      <c r="B3108" s="14" t="str">
        <v>false</v>
      </c>
      <c r="C3108" t="s">
        <v>8220</v>
      </c>
    </row>
    <row r="3109" spans="1:3" hidden="1" x14ac:dyDescent="0.2">
      <c r="A3109" t="s">
        <v>8401</v>
      </c>
      <c r="B3109" s="14" t="str">
        <v>false</v>
      </c>
      <c r="C3109" t="s">
        <v>8220</v>
      </c>
    </row>
    <row r="3110" spans="1:3" hidden="1" x14ac:dyDescent="0.2">
      <c r="A3110" t="s">
        <v>8401</v>
      </c>
      <c r="B3110" s="14" t="str">
        <v>false</v>
      </c>
      <c r="C3110" t="s">
        <v>8220</v>
      </c>
    </row>
    <row r="3111" spans="1:3" hidden="1" x14ac:dyDescent="0.2">
      <c r="A3111" t="s">
        <v>8401</v>
      </c>
      <c r="B3111" s="14" t="str">
        <v>false</v>
      </c>
      <c r="C3111" t="s">
        <v>8220</v>
      </c>
    </row>
    <row r="3112" spans="1:3" hidden="1" x14ac:dyDescent="0.2">
      <c r="A3112" t="s">
        <v>8401</v>
      </c>
      <c r="B3112" s="14" t="str">
        <v>false</v>
      </c>
      <c r="C3112" t="s">
        <v>8220</v>
      </c>
    </row>
    <row r="3113" spans="1:3" hidden="1" x14ac:dyDescent="0.2">
      <c r="A3113" t="s">
        <v>8401</v>
      </c>
      <c r="B3113" s="14" t="str">
        <v>false</v>
      </c>
      <c r="C3113" t="s">
        <v>8220</v>
      </c>
    </row>
    <row r="3114" spans="1:3" hidden="1" x14ac:dyDescent="0.2">
      <c r="A3114" t="s">
        <v>8401</v>
      </c>
      <c r="B3114" s="14" t="str">
        <v>false</v>
      </c>
      <c r="C3114" t="s">
        <v>8220</v>
      </c>
    </row>
    <row r="3115" spans="1:3" hidden="1" x14ac:dyDescent="0.2">
      <c r="A3115" t="s">
        <v>8401</v>
      </c>
      <c r="B3115" s="14" t="str">
        <v>false</v>
      </c>
      <c r="C3115" t="s">
        <v>8220</v>
      </c>
    </row>
    <row r="3116" spans="1:3" hidden="1" x14ac:dyDescent="0.2">
      <c r="A3116" t="s">
        <v>8401</v>
      </c>
      <c r="B3116" s="14" t="str">
        <v>false</v>
      </c>
      <c r="C3116" t="s">
        <v>8220</v>
      </c>
    </row>
    <row r="3117" spans="1:3" hidden="1" x14ac:dyDescent="0.2">
      <c r="A3117" t="s">
        <v>8401</v>
      </c>
      <c r="B3117" s="14" t="str">
        <v>false</v>
      </c>
      <c r="C3117" t="s">
        <v>8220</v>
      </c>
    </row>
    <row r="3118" spans="1:3" hidden="1" x14ac:dyDescent="0.2">
      <c r="A3118" t="s">
        <v>8401</v>
      </c>
      <c r="B3118" s="14" t="str">
        <v>false</v>
      </c>
      <c r="C3118" t="s">
        <v>8220</v>
      </c>
    </row>
    <row r="3119" spans="1:3" hidden="1" x14ac:dyDescent="0.2">
      <c r="A3119" t="s">
        <v>8401</v>
      </c>
      <c r="B3119" s="14" t="str">
        <v>false</v>
      </c>
      <c r="C3119" t="s">
        <v>8220</v>
      </c>
    </row>
    <row r="3120" spans="1:3" hidden="1" x14ac:dyDescent="0.2">
      <c r="A3120" t="s">
        <v>8401</v>
      </c>
      <c r="B3120" s="14" t="str">
        <v>false</v>
      </c>
      <c r="C3120" t="s">
        <v>8220</v>
      </c>
    </row>
    <row r="3121" spans="1:3" hidden="1" x14ac:dyDescent="0.2">
      <c r="A3121" t="s">
        <v>8401</v>
      </c>
      <c r="B3121" s="14" t="str">
        <v>false</v>
      </c>
      <c r="C3121" t="s">
        <v>8220</v>
      </c>
    </row>
    <row r="3122" spans="1:3" hidden="1" x14ac:dyDescent="0.2">
      <c r="A3122" t="s">
        <v>8401</v>
      </c>
      <c r="B3122" s="14" t="str">
        <v>false</v>
      </c>
      <c r="C3122" t="s">
        <v>8220</v>
      </c>
    </row>
    <row r="3123" spans="1:3" hidden="1" x14ac:dyDescent="0.2">
      <c r="A3123" t="s">
        <v>8401</v>
      </c>
      <c r="B3123" s="14" t="str">
        <v>false</v>
      </c>
      <c r="C3123" t="s">
        <v>8220</v>
      </c>
    </row>
    <row r="3124" spans="1:3" hidden="1" x14ac:dyDescent="0.2">
      <c r="A3124" t="s">
        <v>8401</v>
      </c>
      <c r="B3124" s="14" t="str">
        <v>false</v>
      </c>
      <c r="C3124" t="s">
        <v>8220</v>
      </c>
    </row>
    <row r="3125" spans="1:3" hidden="1" x14ac:dyDescent="0.2">
      <c r="A3125" t="s">
        <v>8401</v>
      </c>
      <c r="B3125" s="14" t="str">
        <v>false</v>
      </c>
      <c r="C3125" t="s">
        <v>8220</v>
      </c>
    </row>
    <row r="3126" spans="1:3" hidden="1" x14ac:dyDescent="0.2">
      <c r="A3126" t="s">
        <v>8401</v>
      </c>
      <c r="B3126" s="14" t="str">
        <v>false</v>
      </c>
      <c r="C3126" t="s">
        <v>8220</v>
      </c>
    </row>
    <row r="3127" spans="1:3" hidden="1" x14ac:dyDescent="0.2">
      <c r="A3127" t="s">
        <v>8401</v>
      </c>
      <c r="B3127" s="14" t="str">
        <v>false</v>
      </c>
      <c r="C3127" t="s">
        <v>8220</v>
      </c>
    </row>
    <row r="3128" spans="1:3" hidden="1" x14ac:dyDescent="0.2">
      <c r="A3128" t="s">
        <v>8401</v>
      </c>
      <c r="B3128" s="14" t="str">
        <v>false</v>
      </c>
      <c r="C3128" t="s">
        <v>8220</v>
      </c>
    </row>
    <row r="3129" spans="1:3" hidden="1" x14ac:dyDescent="0.2">
      <c r="A3129" t="s">
        <v>8401</v>
      </c>
      <c r="B3129" s="14" t="str">
        <v>false</v>
      </c>
      <c r="C3129" t="s">
        <v>8220</v>
      </c>
    </row>
    <row r="3130" spans="1:3" hidden="1" x14ac:dyDescent="0.2">
      <c r="A3130" t="s">
        <v>8401</v>
      </c>
      <c r="B3130" s="14" t="str">
        <v>false</v>
      </c>
      <c r="C3130" t="s">
        <v>8220</v>
      </c>
    </row>
    <row r="3131" spans="1:3" hidden="1" x14ac:dyDescent="0.2">
      <c r="A3131" t="s">
        <v>8401</v>
      </c>
      <c r="B3131" s="14" t="str">
        <v>false</v>
      </c>
      <c r="C3131" t="s">
        <v>8220</v>
      </c>
    </row>
    <row r="3132" spans="1:3" hidden="1" x14ac:dyDescent="0.2">
      <c r="A3132" t="s">
        <v>8401</v>
      </c>
      <c r="B3132" s="14" t="str">
        <v>false</v>
      </c>
      <c r="C3132" t="s">
        <v>8220</v>
      </c>
    </row>
    <row r="3133" spans="1:3" hidden="1" x14ac:dyDescent="0.2">
      <c r="A3133" t="s">
        <v>8401</v>
      </c>
      <c r="B3133" s="14" t="str">
        <v>false</v>
      </c>
      <c r="C3133" t="s">
        <v>8220</v>
      </c>
    </row>
    <row r="3134" spans="1:3" hidden="1" x14ac:dyDescent="0.2">
      <c r="A3134" t="s">
        <v>8401</v>
      </c>
      <c r="B3134" s="14" t="str">
        <v>false</v>
      </c>
      <c r="C3134" t="s">
        <v>8220</v>
      </c>
    </row>
    <row r="3135" spans="1:3" hidden="1" x14ac:dyDescent="0.2">
      <c r="A3135" t="s">
        <v>8401</v>
      </c>
      <c r="B3135" s="14" t="str">
        <v>false</v>
      </c>
      <c r="C3135" t="s">
        <v>8220</v>
      </c>
    </row>
    <row r="3136" spans="1:3" hidden="1" x14ac:dyDescent="0.2">
      <c r="A3136" t="s">
        <v>8401</v>
      </c>
      <c r="B3136" s="14" t="str">
        <v>false</v>
      </c>
      <c r="C3136" t="s">
        <v>8220</v>
      </c>
    </row>
    <row r="3137" spans="1:4" hidden="1" x14ac:dyDescent="0.2">
      <c r="A3137" t="s">
        <v>8401</v>
      </c>
      <c r="B3137" s="14" t="str">
        <v>false</v>
      </c>
      <c r="C3137" t="s">
        <v>8220</v>
      </c>
    </row>
    <row r="3138" spans="1:4" hidden="1" x14ac:dyDescent="0.2">
      <c r="A3138" t="s">
        <v>8401</v>
      </c>
      <c r="B3138" s="14" t="str">
        <v>false</v>
      </c>
      <c r="C3138" t="s">
        <v>8220</v>
      </c>
    </row>
    <row r="3139" spans="1:4" hidden="1" x14ac:dyDescent="0.2">
      <c r="A3139" t="s">
        <v>8401</v>
      </c>
      <c r="B3139" s="14" t="str">
        <v>false</v>
      </c>
      <c r="C3139" t="s">
        <v>8220</v>
      </c>
    </row>
    <row r="3140" spans="1:4" hidden="1" x14ac:dyDescent="0.2">
      <c r="A3140" t="s">
        <v>8401</v>
      </c>
      <c r="B3140" s="14" t="str">
        <v>false</v>
      </c>
      <c r="C3140" t="s">
        <v>8220</v>
      </c>
    </row>
    <row r="3141" spans="1:4" hidden="1" x14ac:dyDescent="0.2">
      <c r="A3141" t="s">
        <v>8401</v>
      </c>
      <c r="B3141" s="14" t="str">
        <v>false</v>
      </c>
      <c r="C3141" t="s">
        <v>8220</v>
      </c>
    </row>
    <row r="3142" spans="1:4" hidden="1" x14ac:dyDescent="0.2">
      <c r="A3142" t="s">
        <v>8401</v>
      </c>
      <c r="B3142" s="14" t="str">
        <v>false</v>
      </c>
      <c r="C3142" t="s">
        <v>8220</v>
      </c>
    </row>
    <row r="3143" spans="1:4" hidden="1" x14ac:dyDescent="0.2">
      <c r="A3143" t="s">
        <v>8401</v>
      </c>
      <c r="B3143" s="14" t="str">
        <v>false</v>
      </c>
      <c r="C3143" t="s">
        <v>8220</v>
      </c>
    </row>
    <row r="3144" spans="1:4" hidden="1" x14ac:dyDescent="0.2">
      <c r="A3144" t="s">
        <v>8401</v>
      </c>
      <c r="B3144" s="14" t="str">
        <v>false</v>
      </c>
      <c r="C3144" t="s">
        <v>8220</v>
      </c>
    </row>
    <row r="3145" spans="1:4" hidden="1" x14ac:dyDescent="0.2">
      <c r="A3145" t="s">
        <v>8401</v>
      </c>
      <c r="B3145" s="14" t="str">
        <v>false</v>
      </c>
      <c r="C3145" t="s">
        <v>8220</v>
      </c>
    </row>
    <row r="3146" spans="1:4" hidden="1" x14ac:dyDescent="0.2">
      <c r="A3146" t="s">
        <v>8401</v>
      </c>
      <c r="B3146" s="14" t="str">
        <v>false</v>
      </c>
      <c r="C3146" t="s">
        <v>8220</v>
      </c>
    </row>
    <row r="3147" spans="1:4" hidden="1" x14ac:dyDescent="0.2">
      <c r="A3147" t="s">
        <v>8401</v>
      </c>
      <c r="B3147" s="14" t="str">
        <v>false</v>
      </c>
      <c r="C3147" t="s">
        <v>8220</v>
      </c>
    </row>
    <row r="3148" spans="1:4" hidden="1" x14ac:dyDescent="0.2">
      <c r="A3148" t="s">
        <v>8401</v>
      </c>
      <c r="B3148" s="14" t="str">
        <v>false</v>
      </c>
      <c r="C3148" t="s">
        <v>8220</v>
      </c>
    </row>
    <row r="3149" spans="1:4" x14ac:dyDescent="0.2">
      <c r="A3149" t="s">
        <v>8401</v>
      </c>
      <c r="B3149" s="14">
        <v>213</v>
      </c>
      <c r="C3149" t="s">
        <v>8220</v>
      </c>
      <c r="D3149" s="14" t="e" cm="1" vm="1">
        <f t="array" aca="1" ref="D3149" ca="1">IF(Kickstarter!G3149:G7262 = "failed",Kickstarter!N3149:N7262,"false")</f>
        <v>#VALUE!</v>
      </c>
    </row>
    <row r="3150" spans="1:4" x14ac:dyDescent="0.2">
      <c r="A3150" t="s">
        <v>8401</v>
      </c>
      <c r="B3150" s="14">
        <v>57</v>
      </c>
      <c r="C3150" t="s">
        <v>8220</v>
      </c>
      <c r="D3150" s="14" t="e" cm="1" vm="1">
        <f t="array" aca="1" ref="D3150" ca="1">IF(Kickstarter!G3150:G7263 = "failed",Kickstarter!N3150:N7263,"false")</f>
        <v>#VALUE!</v>
      </c>
    </row>
    <row r="3151" spans="1:4" x14ac:dyDescent="0.2">
      <c r="A3151" t="s">
        <v>8401</v>
      </c>
      <c r="B3151" s="14">
        <v>25</v>
      </c>
      <c r="C3151" t="s">
        <v>8220</v>
      </c>
      <c r="D3151" s="14" t="e" cm="1" vm="1">
        <f t="array" aca="1" ref="D3151" ca="1">IF(Kickstarter!G3151:G7264 = "failed",Kickstarter!N3151:N7264,"false")</f>
        <v>#VALUE!</v>
      </c>
    </row>
    <row r="3152" spans="1:4" x14ac:dyDescent="0.2">
      <c r="A3152" t="s">
        <v>8401</v>
      </c>
      <c r="B3152" s="14">
        <v>104</v>
      </c>
      <c r="C3152" t="s">
        <v>8220</v>
      </c>
      <c r="D3152" s="14" t="e" cm="1" vm="1">
        <f t="array" aca="1" ref="D3152" ca="1">IF(Kickstarter!G3152:G7265 = "failed",Kickstarter!N3152:N7265,"false")</f>
        <v>#VALUE!</v>
      </c>
    </row>
    <row r="3153" spans="1:4" x14ac:dyDescent="0.2">
      <c r="A3153" t="s">
        <v>8401</v>
      </c>
      <c r="B3153" s="14">
        <v>34</v>
      </c>
      <c r="C3153" t="s">
        <v>8220</v>
      </c>
      <c r="D3153" s="14" t="e" cm="1" vm="1">
        <f t="array" aca="1" ref="D3153" ca="1">IF(Kickstarter!G3153:G7266 = "failed",Kickstarter!N3153:N7266,"false")</f>
        <v>#VALUE!</v>
      </c>
    </row>
    <row r="3154" spans="1:4" x14ac:dyDescent="0.2">
      <c r="A3154" t="s">
        <v>8401</v>
      </c>
      <c r="B3154" s="14">
        <v>67</v>
      </c>
      <c r="C3154" t="s">
        <v>8220</v>
      </c>
      <c r="D3154" s="14" t="e" cm="1" vm="1">
        <f t="array" aca="1" ref="D3154" ca="1">IF(Kickstarter!G3154:G7267 = "failed",Kickstarter!N3154:N7267,"false")</f>
        <v>#VALUE!</v>
      </c>
    </row>
    <row r="3155" spans="1:4" x14ac:dyDescent="0.2">
      <c r="A3155" t="s">
        <v>8401</v>
      </c>
      <c r="B3155" s="14">
        <v>241</v>
      </c>
      <c r="C3155" t="s">
        <v>8220</v>
      </c>
      <c r="D3155" s="14" t="e" cm="1" vm="1">
        <f t="array" aca="1" ref="D3155" ca="1">IF(Kickstarter!G3155:G7268 = "failed",Kickstarter!N3155:N7268,"false")</f>
        <v>#VALUE!</v>
      </c>
    </row>
    <row r="3156" spans="1:4" x14ac:dyDescent="0.2">
      <c r="A3156" t="s">
        <v>8401</v>
      </c>
      <c r="B3156" s="14">
        <v>123</v>
      </c>
      <c r="C3156" t="s">
        <v>8220</v>
      </c>
      <c r="D3156" s="14" t="e" cm="1" vm="1">
        <f t="array" aca="1" ref="D3156" ca="1">IF(Kickstarter!G3156:G7269 = "failed",Kickstarter!N3156:N7269,"false")</f>
        <v>#VALUE!</v>
      </c>
    </row>
    <row r="3157" spans="1:4" x14ac:dyDescent="0.2">
      <c r="A3157" t="s">
        <v>8401</v>
      </c>
      <c r="B3157" s="14">
        <v>302</v>
      </c>
      <c r="C3157" t="s">
        <v>8220</v>
      </c>
      <c r="D3157" s="14" t="e" cm="1" vm="1">
        <f t="array" aca="1" ref="D3157" ca="1">IF(Kickstarter!G3157:G7270 = "failed",Kickstarter!N3157:N7270,"false")</f>
        <v>#VALUE!</v>
      </c>
    </row>
    <row r="3158" spans="1:4" x14ac:dyDescent="0.2">
      <c r="A3158" t="s">
        <v>8401</v>
      </c>
      <c r="B3158" s="14">
        <v>89</v>
      </c>
      <c r="C3158" t="s">
        <v>8220</v>
      </c>
      <c r="D3158" s="14" t="e" cm="1" vm="1">
        <f t="array" aca="1" ref="D3158" ca="1">IF(Kickstarter!G3158:G7271 = "failed",Kickstarter!N3158:N7271,"false")</f>
        <v>#VALUE!</v>
      </c>
    </row>
    <row r="3159" spans="1:4" x14ac:dyDescent="0.2">
      <c r="A3159" t="s">
        <v>8401</v>
      </c>
      <c r="B3159" s="14">
        <v>41</v>
      </c>
      <c r="C3159" t="s">
        <v>8220</v>
      </c>
      <c r="D3159" s="14" t="e" cm="1" vm="1">
        <f t="array" aca="1" ref="D3159" ca="1">IF(Kickstarter!G3159:G7272 = "failed",Kickstarter!N3159:N7272,"false")</f>
        <v>#VALUE!</v>
      </c>
    </row>
    <row r="3160" spans="1:4" x14ac:dyDescent="0.2">
      <c r="A3160" t="s">
        <v>8401</v>
      </c>
      <c r="B3160" s="14">
        <v>69</v>
      </c>
      <c r="C3160" t="s">
        <v>8220</v>
      </c>
      <c r="D3160" s="14" t="e" cm="1" vm="1">
        <f t="array" aca="1" ref="D3160" ca="1">IF(Kickstarter!G3160:G7273 = "failed",Kickstarter!N3160:N7273,"false")</f>
        <v>#VALUE!</v>
      </c>
    </row>
    <row r="3161" spans="1:4" x14ac:dyDescent="0.2">
      <c r="A3161" t="s">
        <v>8401</v>
      </c>
      <c r="B3161" s="14">
        <v>52</v>
      </c>
      <c r="C3161" t="s">
        <v>8220</v>
      </c>
      <c r="D3161" s="14" t="e" cm="1" vm="1">
        <f t="array" aca="1" ref="D3161" ca="1">IF(Kickstarter!G3161:G7274 = "failed",Kickstarter!N3161:N7274,"false")</f>
        <v>#VALUE!</v>
      </c>
    </row>
    <row r="3162" spans="1:4" x14ac:dyDescent="0.2">
      <c r="A3162" t="s">
        <v>8401</v>
      </c>
      <c r="B3162" s="14">
        <v>57</v>
      </c>
      <c r="C3162" t="s">
        <v>8220</v>
      </c>
      <c r="D3162" s="14" t="e" cm="1" vm="1">
        <f t="array" aca="1" ref="D3162" ca="1">IF(Kickstarter!G3162:G7275 = "failed",Kickstarter!N3162:N7275,"false")</f>
        <v>#VALUE!</v>
      </c>
    </row>
    <row r="3163" spans="1:4" x14ac:dyDescent="0.2">
      <c r="A3163" t="s">
        <v>8401</v>
      </c>
      <c r="B3163" s="14">
        <v>74</v>
      </c>
      <c r="C3163" t="s">
        <v>8220</v>
      </c>
      <c r="D3163" s="14" t="e" cm="1" vm="1">
        <f t="array" aca="1" ref="D3163" ca="1">IF(Kickstarter!G3163:G7276 = "failed",Kickstarter!N3163:N7276,"false")</f>
        <v>#VALUE!</v>
      </c>
    </row>
    <row r="3164" spans="1:4" x14ac:dyDescent="0.2">
      <c r="A3164" t="s">
        <v>8401</v>
      </c>
      <c r="B3164" s="14">
        <v>63</v>
      </c>
      <c r="C3164" t="s">
        <v>8220</v>
      </c>
      <c r="D3164" s="14" t="e" cm="1" vm="1">
        <f t="array" aca="1" ref="D3164" ca="1">IF(Kickstarter!G3164:G7277 = "failed",Kickstarter!N3164:N7277,"false")</f>
        <v>#VALUE!</v>
      </c>
    </row>
    <row r="3165" spans="1:4" x14ac:dyDescent="0.2">
      <c r="A3165" t="s">
        <v>8401</v>
      </c>
      <c r="B3165" s="14">
        <v>72</v>
      </c>
      <c r="C3165" t="s">
        <v>8220</v>
      </c>
      <c r="D3165" s="14" t="e" cm="1" vm="1">
        <f t="array" aca="1" ref="D3165" ca="1">IF(Kickstarter!G3165:G7278 = "failed",Kickstarter!N3165:N7278,"false")</f>
        <v>#VALUE!</v>
      </c>
    </row>
    <row r="3166" spans="1:4" x14ac:dyDescent="0.2">
      <c r="A3166" t="s">
        <v>8401</v>
      </c>
      <c r="B3166" s="14">
        <v>71</v>
      </c>
      <c r="C3166" t="s">
        <v>8220</v>
      </c>
      <c r="D3166" s="14" t="e" cm="1" vm="1">
        <f t="array" aca="1" ref="D3166" ca="1">IF(Kickstarter!G3166:G7279 = "failed",Kickstarter!N3166:N7279,"false")</f>
        <v>#VALUE!</v>
      </c>
    </row>
    <row r="3167" spans="1:4" x14ac:dyDescent="0.2">
      <c r="A3167" t="s">
        <v>8401</v>
      </c>
      <c r="B3167" s="14">
        <v>21</v>
      </c>
      <c r="C3167" t="s">
        <v>8220</v>
      </c>
      <c r="D3167" s="14" t="e" cm="1" vm="1">
        <f t="array" aca="1" ref="D3167" ca="1">IF(Kickstarter!G3167:G7280 = "failed",Kickstarter!N3167:N7280,"false")</f>
        <v>#VALUE!</v>
      </c>
    </row>
    <row r="3168" spans="1:4" x14ac:dyDescent="0.2">
      <c r="A3168" t="s">
        <v>8401</v>
      </c>
      <c r="B3168" s="14">
        <v>930</v>
      </c>
      <c r="C3168" t="s">
        <v>8220</v>
      </c>
      <c r="D3168" s="14" t="e" cm="1" vm="1">
        <f t="array" aca="1" ref="D3168" ca="1">IF(Kickstarter!G3168:G7281 = "failed",Kickstarter!N3168:N7281,"false")</f>
        <v>#VALUE!</v>
      </c>
    </row>
    <row r="3169" spans="1:4" x14ac:dyDescent="0.2">
      <c r="A3169" t="s">
        <v>8401</v>
      </c>
      <c r="B3169" s="14">
        <v>55</v>
      </c>
      <c r="C3169" t="s">
        <v>8220</v>
      </c>
      <c r="D3169" s="14" t="e" cm="1" vm="1">
        <f t="array" aca="1" ref="D3169" ca="1">IF(Kickstarter!G3169:G7282 = "failed",Kickstarter!N3169:N7282,"false")</f>
        <v>#VALUE!</v>
      </c>
    </row>
    <row r="3170" spans="1:4" x14ac:dyDescent="0.2">
      <c r="A3170" t="s">
        <v>8401</v>
      </c>
      <c r="B3170" s="14">
        <v>61</v>
      </c>
      <c r="C3170" t="s">
        <v>8220</v>
      </c>
      <c r="D3170" s="14" t="e" cm="1" vm="1">
        <f t="array" aca="1" ref="D3170" ca="1">IF(Kickstarter!G3170:G7283 = "failed",Kickstarter!N3170:N7283,"false")</f>
        <v>#VALUE!</v>
      </c>
    </row>
    <row r="3171" spans="1:4" x14ac:dyDescent="0.2">
      <c r="A3171" t="s">
        <v>8401</v>
      </c>
      <c r="B3171" s="14">
        <v>82</v>
      </c>
      <c r="C3171" t="s">
        <v>8220</v>
      </c>
      <c r="D3171" s="14" t="e" cm="1" vm="1">
        <f t="array" aca="1" ref="D3171" ca="1">IF(Kickstarter!G3171:G7284 = "failed",Kickstarter!N3171:N7284,"false")</f>
        <v>#VALUE!</v>
      </c>
    </row>
    <row r="3172" spans="1:4" x14ac:dyDescent="0.2">
      <c r="A3172" t="s">
        <v>8401</v>
      </c>
      <c r="B3172" s="14">
        <v>71</v>
      </c>
      <c r="C3172" t="s">
        <v>8220</v>
      </c>
      <c r="D3172" s="14" t="e" cm="1" vm="1">
        <f t="array" aca="1" ref="D3172" ca="1">IF(Kickstarter!G3172:G7285 = "failed",Kickstarter!N3172:N7285,"false")</f>
        <v>#VALUE!</v>
      </c>
    </row>
    <row r="3173" spans="1:4" x14ac:dyDescent="0.2">
      <c r="A3173" t="s">
        <v>8401</v>
      </c>
      <c r="B3173" s="14">
        <v>117</v>
      </c>
      <c r="C3173" t="s">
        <v>8220</v>
      </c>
      <c r="D3173" s="14" t="e" cm="1" vm="1">
        <f t="array" aca="1" ref="D3173" ca="1">IF(Kickstarter!G3173:G7286 = "failed",Kickstarter!N3173:N7286,"false")</f>
        <v>#VALUE!</v>
      </c>
    </row>
    <row r="3174" spans="1:4" x14ac:dyDescent="0.2">
      <c r="A3174" t="s">
        <v>8401</v>
      </c>
      <c r="B3174" s="14">
        <v>29</v>
      </c>
      <c r="C3174" t="s">
        <v>8220</v>
      </c>
      <c r="D3174" s="14" t="e" cm="1" vm="1">
        <f t="array" aca="1" ref="D3174" ca="1">IF(Kickstarter!G3174:G7287 = "failed",Kickstarter!N3174:N7287,"false")</f>
        <v>#VALUE!</v>
      </c>
    </row>
    <row r="3175" spans="1:4" x14ac:dyDescent="0.2">
      <c r="A3175" t="s">
        <v>8401</v>
      </c>
      <c r="B3175" s="14">
        <v>74</v>
      </c>
      <c r="C3175" t="s">
        <v>8220</v>
      </c>
      <c r="D3175" s="14" t="e" cm="1" vm="1">
        <f t="array" aca="1" ref="D3175" ca="1">IF(Kickstarter!G3175:G7288 = "failed",Kickstarter!N3175:N7288,"false")</f>
        <v>#VALUE!</v>
      </c>
    </row>
    <row r="3176" spans="1:4" x14ac:dyDescent="0.2">
      <c r="A3176" t="s">
        <v>8401</v>
      </c>
      <c r="B3176" s="14">
        <v>23</v>
      </c>
      <c r="C3176" t="s">
        <v>8220</v>
      </c>
      <c r="D3176" s="14" t="e" cm="1" vm="1">
        <f t="array" aca="1" ref="D3176" ca="1">IF(Kickstarter!G3176:G7289 = "failed",Kickstarter!N3176:N7289,"false")</f>
        <v>#VALUE!</v>
      </c>
    </row>
    <row r="3177" spans="1:4" x14ac:dyDescent="0.2">
      <c r="A3177" t="s">
        <v>8401</v>
      </c>
      <c r="B3177" s="14">
        <v>60</v>
      </c>
      <c r="C3177" t="s">
        <v>8220</v>
      </c>
      <c r="D3177" s="14" t="e" cm="1" vm="1">
        <f t="array" aca="1" ref="D3177" ca="1">IF(Kickstarter!G3177:G7290 = "failed",Kickstarter!N3177:N7290,"false")</f>
        <v>#VALUE!</v>
      </c>
    </row>
    <row r="3178" spans="1:4" x14ac:dyDescent="0.2">
      <c r="A3178" t="s">
        <v>8401</v>
      </c>
      <c r="B3178" s="14">
        <v>55</v>
      </c>
      <c r="C3178" t="s">
        <v>8220</v>
      </c>
      <c r="D3178" s="14" t="e" cm="1" vm="1">
        <f t="array" aca="1" ref="D3178" ca="1">IF(Kickstarter!G3178:G7291 = "failed",Kickstarter!N3178:N7291,"false")</f>
        <v>#VALUE!</v>
      </c>
    </row>
    <row r="3179" spans="1:4" x14ac:dyDescent="0.2">
      <c r="A3179" t="s">
        <v>8401</v>
      </c>
      <c r="B3179" s="14">
        <v>51</v>
      </c>
      <c r="C3179" t="s">
        <v>8220</v>
      </c>
      <c r="D3179" s="14" t="e" cm="1" vm="1">
        <f t="array" aca="1" ref="D3179" ca="1">IF(Kickstarter!G3179:G7292 = "failed",Kickstarter!N3179:N7292,"false")</f>
        <v>#VALUE!</v>
      </c>
    </row>
    <row r="3180" spans="1:4" x14ac:dyDescent="0.2">
      <c r="A3180" t="s">
        <v>8401</v>
      </c>
      <c r="B3180" s="14">
        <v>78</v>
      </c>
      <c r="C3180" t="s">
        <v>8220</v>
      </c>
      <c r="D3180" s="14" t="e" cm="1" vm="1">
        <f t="array" aca="1" ref="D3180" ca="1">IF(Kickstarter!G3180:G7293 = "failed",Kickstarter!N3180:N7293,"false")</f>
        <v>#VALUE!</v>
      </c>
    </row>
    <row r="3181" spans="1:4" x14ac:dyDescent="0.2">
      <c r="A3181" t="s">
        <v>8401</v>
      </c>
      <c r="B3181" s="14">
        <v>62</v>
      </c>
      <c r="C3181" t="s">
        <v>8220</v>
      </c>
      <c r="D3181" s="14" t="e" cm="1" vm="1">
        <f t="array" aca="1" ref="D3181" ca="1">IF(Kickstarter!G3181:G7294 = "failed",Kickstarter!N3181:N7294,"false")</f>
        <v>#VALUE!</v>
      </c>
    </row>
    <row r="3182" spans="1:4" x14ac:dyDescent="0.2">
      <c r="A3182" t="s">
        <v>8401</v>
      </c>
      <c r="B3182" s="14">
        <v>45</v>
      </c>
      <c r="C3182" t="s">
        <v>8220</v>
      </c>
      <c r="D3182" s="14" t="e" cm="1" vm="1">
        <f t="array" aca="1" ref="D3182" ca="1">IF(Kickstarter!G3182:G7295 = "failed",Kickstarter!N3182:N7295,"false")</f>
        <v>#VALUE!</v>
      </c>
    </row>
    <row r="3183" spans="1:4" x14ac:dyDescent="0.2">
      <c r="A3183" t="s">
        <v>8401</v>
      </c>
      <c r="B3183" s="14">
        <v>15</v>
      </c>
      <c r="C3183" t="s">
        <v>8220</v>
      </c>
      <c r="D3183" s="14" t="e" cm="1" vm="1">
        <f t="array" aca="1" ref="D3183" ca="1">IF(Kickstarter!G3183:G7296 = "failed",Kickstarter!N3183:N7296,"false")</f>
        <v>#VALUE!</v>
      </c>
    </row>
    <row r="3184" spans="1:4" x14ac:dyDescent="0.2">
      <c r="A3184" t="s">
        <v>8401</v>
      </c>
      <c r="B3184" s="14">
        <v>151</v>
      </c>
      <c r="C3184" t="s">
        <v>8220</v>
      </c>
      <c r="D3184" s="14" t="e" cm="1" vm="1">
        <f t="array" aca="1" ref="D3184" ca="1">IF(Kickstarter!G3184:G7297 = "failed",Kickstarter!N3184:N7297,"false")</f>
        <v>#VALUE!</v>
      </c>
    </row>
    <row r="3185" spans="1:4" x14ac:dyDescent="0.2">
      <c r="A3185" t="s">
        <v>8401</v>
      </c>
      <c r="B3185" s="14">
        <v>68</v>
      </c>
      <c r="C3185" t="s">
        <v>8220</v>
      </c>
      <c r="D3185" s="14" t="e" cm="1" vm="1">
        <f t="array" aca="1" ref="D3185" ca="1">IF(Kickstarter!G3185:G7298 = "failed",Kickstarter!N3185:N7298,"false")</f>
        <v>#VALUE!</v>
      </c>
    </row>
    <row r="3186" spans="1:4" x14ac:dyDescent="0.2">
      <c r="A3186" t="s">
        <v>8401</v>
      </c>
      <c r="B3186" s="14">
        <v>46</v>
      </c>
      <c r="C3186" t="s">
        <v>8220</v>
      </c>
      <c r="D3186" s="14" t="e" cm="1" vm="1">
        <f t="array" aca="1" ref="D3186" ca="1">IF(Kickstarter!G3186:G7299 = "failed",Kickstarter!N3186:N7299,"false")</f>
        <v>#VALUE!</v>
      </c>
    </row>
    <row r="3187" spans="1:4" x14ac:dyDescent="0.2">
      <c r="A3187" t="s">
        <v>8401</v>
      </c>
      <c r="B3187" s="14">
        <v>24</v>
      </c>
      <c r="C3187" t="s">
        <v>8220</v>
      </c>
      <c r="D3187" s="14" t="e" cm="1" vm="1">
        <f t="array" aca="1" ref="D3187" ca="1">IF(Kickstarter!G3187:G7300 = "failed",Kickstarter!N3187:N7300,"false")</f>
        <v>#VALUE!</v>
      </c>
    </row>
    <row r="3188" spans="1:4" x14ac:dyDescent="0.2">
      <c r="A3188" t="s">
        <v>8401</v>
      </c>
      <c r="B3188" s="14">
        <v>70</v>
      </c>
      <c r="C3188" t="s">
        <v>8220</v>
      </c>
      <c r="D3188" s="14" t="e" cm="1" vm="1">
        <f t="array" aca="1" ref="D3188" ca="1">IF(Kickstarter!G3188:G7301 = "failed",Kickstarter!N3188:N7301,"false")</f>
        <v>#VALUE!</v>
      </c>
    </row>
    <row r="3189" spans="1:4" x14ac:dyDescent="0.2">
      <c r="A3189" t="s">
        <v>8401</v>
      </c>
      <c r="B3189" s="14">
        <v>244</v>
      </c>
      <c r="C3189" t="s">
        <v>8220</v>
      </c>
      <c r="D3189" s="14" t="e" cm="1" vm="1">
        <f t="array" aca="1" ref="D3189" ca="1">IF(Kickstarter!G3189:G7302 = "failed",Kickstarter!N3189:N7302,"false")</f>
        <v>#VALUE!</v>
      </c>
    </row>
    <row r="3190" spans="1:4" hidden="1" x14ac:dyDescent="0.2">
      <c r="A3190" t="s">
        <v>8401</v>
      </c>
      <c r="B3190" s="14" t="str">
        <v>false</v>
      </c>
      <c r="C3190" t="s">
        <v>8220</v>
      </c>
    </row>
    <row r="3191" spans="1:4" hidden="1" x14ac:dyDescent="0.2">
      <c r="A3191" t="s">
        <v>8401</v>
      </c>
      <c r="B3191" s="14" t="str">
        <v>false</v>
      </c>
      <c r="C3191" t="s">
        <v>8220</v>
      </c>
    </row>
    <row r="3192" spans="1:4" hidden="1" x14ac:dyDescent="0.2">
      <c r="A3192" t="s">
        <v>8401</v>
      </c>
      <c r="B3192" s="14" t="str">
        <v>false</v>
      </c>
      <c r="C3192" t="s">
        <v>8220</v>
      </c>
    </row>
    <row r="3193" spans="1:4" hidden="1" x14ac:dyDescent="0.2">
      <c r="A3193" t="s">
        <v>8401</v>
      </c>
      <c r="B3193" s="14" t="str">
        <v>false</v>
      </c>
      <c r="C3193" t="s">
        <v>8220</v>
      </c>
    </row>
    <row r="3194" spans="1:4" hidden="1" x14ac:dyDescent="0.2">
      <c r="A3194" t="s">
        <v>8401</v>
      </c>
      <c r="B3194" s="14" t="str">
        <v>false</v>
      </c>
      <c r="C3194" t="s">
        <v>8220</v>
      </c>
    </row>
    <row r="3195" spans="1:4" hidden="1" x14ac:dyDescent="0.2">
      <c r="A3195" t="s">
        <v>8401</v>
      </c>
      <c r="B3195" s="14" t="str">
        <v>false</v>
      </c>
      <c r="C3195" t="s">
        <v>8220</v>
      </c>
    </row>
    <row r="3196" spans="1:4" hidden="1" x14ac:dyDescent="0.2">
      <c r="A3196" t="s">
        <v>8401</v>
      </c>
      <c r="B3196" s="14" t="str">
        <v>false</v>
      </c>
      <c r="C3196" t="s">
        <v>8220</v>
      </c>
    </row>
    <row r="3197" spans="1:4" hidden="1" x14ac:dyDescent="0.2">
      <c r="A3197" t="s">
        <v>8401</v>
      </c>
      <c r="B3197" s="14" t="str">
        <v>false</v>
      </c>
      <c r="C3197" t="s">
        <v>8220</v>
      </c>
    </row>
    <row r="3198" spans="1:4" hidden="1" x14ac:dyDescent="0.2">
      <c r="A3198" t="s">
        <v>8401</v>
      </c>
      <c r="B3198" s="14" t="str">
        <v>false</v>
      </c>
      <c r="C3198" t="s">
        <v>8220</v>
      </c>
    </row>
    <row r="3199" spans="1:4" hidden="1" x14ac:dyDescent="0.2">
      <c r="A3199" t="s">
        <v>8401</v>
      </c>
      <c r="B3199" s="14" t="str">
        <v>false</v>
      </c>
      <c r="C3199" t="s">
        <v>8220</v>
      </c>
    </row>
    <row r="3200" spans="1:4" hidden="1" x14ac:dyDescent="0.2">
      <c r="A3200" t="s">
        <v>8401</v>
      </c>
      <c r="B3200" s="14" t="str">
        <v>false</v>
      </c>
      <c r="C3200" t="s">
        <v>8220</v>
      </c>
    </row>
    <row r="3201" spans="1:4" hidden="1" x14ac:dyDescent="0.2">
      <c r="A3201" t="s">
        <v>8401</v>
      </c>
      <c r="B3201" s="14" t="str">
        <v>false</v>
      </c>
      <c r="C3201" t="s">
        <v>8220</v>
      </c>
    </row>
    <row r="3202" spans="1:4" hidden="1" x14ac:dyDescent="0.2">
      <c r="A3202" t="s">
        <v>8401</v>
      </c>
      <c r="B3202" s="14" t="str">
        <v>false</v>
      </c>
      <c r="C3202" t="s">
        <v>8220</v>
      </c>
    </row>
    <row r="3203" spans="1:4" hidden="1" x14ac:dyDescent="0.2">
      <c r="A3203" t="s">
        <v>8401</v>
      </c>
      <c r="B3203" s="14" t="str">
        <v>false</v>
      </c>
      <c r="C3203" t="s">
        <v>8220</v>
      </c>
    </row>
    <row r="3204" spans="1:4" hidden="1" x14ac:dyDescent="0.2">
      <c r="A3204" t="s">
        <v>8401</v>
      </c>
      <c r="B3204" s="14" t="str">
        <v>false</v>
      </c>
      <c r="C3204" t="s">
        <v>8220</v>
      </c>
    </row>
    <row r="3205" spans="1:4" hidden="1" x14ac:dyDescent="0.2">
      <c r="A3205" t="s">
        <v>8401</v>
      </c>
      <c r="B3205" s="14" t="str">
        <v>false</v>
      </c>
      <c r="C3205" t="s">
        <v>8220</v>
      </c>
    </row>
    <row r="3206" spans="1:4" hidden="1" x14ac:dyDescent="0.2">
      <c r="A3206" t="s">
        <v>8401</v>
      </c>
      <c r="B3206" s="14" t="str">
        <v>false</v>
      </c>
      <c r="C3206" t="s">
        <v>8220</v>
      </c>
    </row>
    <row r="3207" spans="1:4" hidden="1" x14ac:dyDescent="0.2">
      <c r="A3207" t="s">
        <v>8401</v>
      </c>
      <c r="B3207" s="14" t="str">
        <v>false</v>
      </c>
      <c r="C3207" t="s">
        <v>8220</v>
      </c>
    </row>
    <row r="3208" spans="1:4" hidden="1" x14ac:dyDescent="0.2">
      <c r="A3208" t="s">
        <v>8401</v>
      </c>
      <c r="B3208" s="14" t="str">
        <v>false</v>
      </c>
      <c r="C3208" t="s">
        <v>8220</v>
      </c>
    </row>
    <row r="3209" spans="1:4" hidden="1" x14ac:dyDescent="0.2">
      <c r="A3209" t="s">
        <v>8401</v>
      </c>
      <c r="B3209" s="14" t="str">
        <v>false</v>
      </c>
      <c r="C3209" t="s">
        <v>8220</v>
      </c>
    </row>
    <row r="3210" spans="1:4" x14ac:dyDescent="0.2">
      <c r="A3210" t="s">
        <v>8401</v>
      </c>
      <c r="B3210" s="14">
        <v>82</v>
      </c>
      <c r="C3210" t="s">
        <v>8220</v>
      </c>
      <c r="D3210" s="14" t="e" cm="1" vm="1">
        <f t="array" aca="1" ref="D3210" ca="1">IF(Kickstarter!G3210:G7323 = "failed",Kickstarter!N3210:N7323,"false")</f>
        <v>#VALUE!</v>
      </c>
    </row>
    <row r="3211" spans="1:4" x14ac:dyDescent="0.2">
      <c r="A3211" t="s">
        <v>8401</v>
      </c>
      <c r="B3211" s="14">
        <v>226</v>
      </c>
      <c r="C3211" t="s">
        <v>8220</v>
      </c>
      <c r="D3211" s="14" t="e" cm="1" vm="1">
        <f t="array" aca="1" ref="D3211" ca="1">IF(Kickstarter!G3211:G7324 = "failed",Kickstarter!N3211:N7324,"false")</f>
        <v>#VALUE!</v>
      </c>
    </row>
    <row r="3212" spans="1:4" x14ac:dyDescent="0.2">
      <c r="A3212" t="s">
        <v>8401</v>
      </c>
      <c r="B3212" s="14">
        <v>60</v>
      </c>
      <c r="C3212" t="s">
        <v>8220</v>
      </c>
      <c r="D3212" s="14" t="e" cm="1" vm="1">
        <f t="array" aca="1" ref="D3212" ca="1">IF(Kickstarter!G3212:G7325 = "failed",Kickstarter!N3212:N7325,"false")</f>
        <v>#VALUE!</v>
      </c>
    </row>
    <row r="3213" spans="1:4" x14ac:dyDescent="0.2">
      <c r="A3213" t="s">
        <v>8401</v>
      </c>
      <c r="B3213" s="14">
        <v>322</v>
      </c>
      <c r="C3213" t="s">
        <v>8220</v>
      </c>
      <c r="D3213" s="14" t="e" cm="1" vm="1">
        <f t="array" aca="1" ref="D3213" ca="1">IF(Kickstarter!G3213:G7326 = "failed",Kickstarter!N3213:N7326,"false")</f>
        <v>#VALUE!</v>
      </c>
    </row>
    <row r="3214" spans="1:4" x14ac:dyDescent="0.2">
      <c r="A3214" t="s">
        <v>8401</v>
      </c>
      <c r="B3214" s="14">
        <v>94</v>
      </c>
      <c r="C3214" t="s">
        <v>8220</v>
      </c>
      <c r="D3214" s="14" t="e" cm="1" vm="1">
        <f t="array" aca="1" ref="D3214" ca="1">IF(Kickstarter!G3214:G7327 = "failed",Kickstarter!N3214:N7327,"false")</f>
        <v>#VALUE!</v>
      </c>
    </row>
    <row r="3215" spans="1:4" x14ac:dyDescent="0.2">
      <c r="A3215" t="s">
        <v>8401</v>
      </c>
      <c r="B3215" s="14">
        <v>47</v>
      </c>
      <c r="C3215" t="s">
        <v>8220</v>
      </c>
      <c r="D3215" s="14" t="e" cm="1" vm="1">
        <f t="array" aca="1" ref="D3215" ca="1">IF(Kickstarter!G3215:G7328 = "failed",Kickstarter!N3215:N7328,"false")</f>
        <v>#VALUE!</v>
      </c>
    </row>
    <row r="3216" spans="1:4" x14ac:dyDescent="0.2">
      <c r="A3216" t="s">
        <v>8401</v>
      </c>
      <c r="B3216" s="14">
        <v>115</v>
      </c>
      <c r="C3216" t="s">
        <v>8220</v>
      </c>
      <c r="D3216" s="14" t="e" cm="1" vm="1">
        <f t="array" aca="1" ref="D3216" ca="1">IF(Kickstarter!G3216:G7329 = "failed",Kickstarter!N3216:N7329,"false")</f>
        <v>#VALUE!</v>
      </c>
    </row>
    <row r="3217" spans="1:4" x14ac:dyDescent="0.2">
      <c r="A3217" t="s">
        <v>8401</v>
      </c>
      <c r="B3217" s="14">
        <v>134</v>
      </c>
      <c r="C3217" t="s">
        <v>8220</v>
      </c>
      <c r="D3217" s="14" t="e" cm="1" vm="1">
        <f t="array" aca="1" ref="D3217" ca="1">IF(Kickstarter!G3217:G7330 = "failed",Kickstarter!N3217:N7330,"false")</f>
        <v>#VALUE!</v>
      </c>
    </row>
    <row r="3218" spans="1:4" x14ac:dyDescent="0.2">
      <c r="A3218" t="s">
        <v>8401</v>
      </c>
      <c r="B3218" s="14">
        <v>35</v>
      </c>
      <c r="C3218" t="s">
        <v>8220</v>
      </c>
      <c r="D3218" s="14" t="e" cm="1" vm="1">
        <f t="array" aca="1" ref="D3218" ca="1">IF(Kickstarter!G3218:G7331 = "failed",Kickstarter!N3218:N7331,"false")</f>
        <v>#VALUE!</v>
      </c>
    </row>
    <row r="3219" spans="1:4" x14ac:dyDescent="0.2">
      <c r="A3219" t="s">
        <v>8401</v>
      </c>
      <c r="B3219" s="14">
        <v>104</v>
      </c>
      <c r="C3219" t="s">
        <v>8220</v>
      </c>
      <c r="D3219" s="14" t="e" cm="1" vm="1">
        <f t="array" aca="1" ref="D3219" ca="1">IF(Kickstarter!G3219:G7332 = "failed",Kickstarter!N3219:N7332,"false")</f>
        <v>#VALUE!</v>
      </c>
    </row>
    <row r="3220" spans="1:4" x14ac:dyDescent="0.2">
      <c r="A3220" t="s">
        <v>8401</v>
      </c>
      <c r="B3220" s="14">
        <v>184</v>
      </c>
      <c r="C3220" t="s">
        <v>8220</v>
      </c>
      <c r="D3220" s="14" t="e" cm="1" vm="1">
        <f t="array" aca="1" ref="D3220" ca="1">IF(Kickstarter!G3220:G7333 = "failed",Kickstarter!N3220:N7333,"false")</f>
        <v>#VALUE!</v>
      </c>
    </row>
    <row r="3221" spans="1:4" x14ac:dyDescent="0.2">
      <c r="A3221" t="s">
        <v>8401</v>
      </c>
      <c r="B3221" s="14">
        <v>119</v>
      </c>
      <c r="C3221" t="s">
        <v>8220</v>
      </c>
      <c r="D3221" s="14" t="e" cm="1" vm="1">
        <f t="array" aca="1" ref="D3221" ca="1">IF(Kickstarter!G3221:G7334 = "failed",Kickstarter!N3221:N7334,"false")</f>
        <v>#VALUE!</v>
      </c>
    </row>
    <row r="3222" spans="1:4" x14ac:dyDescent="0.2">
      <c r="A3222" t="s">
        <v>8401</v>
      </c>
      <c r="B3222" s="14">
        <v>59</v>
      </c>
      <c r="C3222" t="s">
        <v>8220</v>
      </c>
      <c r="D3222" s="14" t="e" cm="1" vm="1">
        <f t="array" aca="1" ref="D3222" ca="1">IF(Kickstarter!G3222:G7335 = "failed",Kickstarter!N3222:N7335,"false")</f>
        <v>#VALUE!</v>
      </c>
    </row>
    <row r="3223" spans="1:4" x14ac:dyDescent="0.2">
      <c r="A3223" t="s">
        <v>8401</v>
      </c>
      <c r="B3223" s="14">
        <v>113</v>
      </c>
      <c r="C3223" t="s">
        <v>8220</v>
      </c>
      <c r="D3223" s="14" t="e" cm="1" vm="1">
        <f t="array" aca="1" ref="D3223" ca="1">IF(Kickstarter!G3223:G7336 = "failed",Kickstarter!N3223:N7336,"false")</f>
        <v>#VALUE!</v>
      </c>
    </row>
    <row r="3224" spans="1:4" x14ac:dyDescent="0.2">
      <c r="A3224" t="s">
        <v>8401</v>
      </c>
      <c r="B3224" s="14">
        <v>84</v>
      </c>
      <c r="C3224" t="s">
        <v>8220</v>
      </c>
      <c r="D3224" s="14" t="e" cm="1" vm="1">
        <f t="array" aca="1" ref="D3224" ca="1">IF(Kickstarter!G3224:G7337 = "failed",Kickstarter!N3224:N7337,"false")</f>
        <v>#VALUE!</v>
      </c>
    </row>
    <row r="3225" spans="1:4" x14ac:dyDescent="0.2">
      <c r="A3225" t="s">
        <v>8401</v>
      </c>
      <c r="B3225" s="14">
        <v>74</v>
      </c>
      <c r="C3225" t="s">
        <v>8220</v>
      </c>
      <c r="D3225" s="14" t="e" cm="1" vm="1">
        <f t="array" aca="1" ref="D3225" ca="1">IF(Kickstarter!G3225:G7338 = "failed",Kickstarter!N3225:N7338,"false")</f>
        <v>#VALUE!</v>
      </c>
    </row>
    <row r="3226" spans="1:4" x14ac:dyDescent="0.2">
      <c r="A3226" t="s">
        <v>8401</v>
      </c>
      <c r="B3226" s="14">
        <v>216</v>
      </c>
      <c r="C3226" t="s">
        <v>8220</v>
      </c>
      <c r="D3226" s="14" t="e" cm="1" vm="1">
        <f t="array" aca="1" ref="D3226" ca="1">IF(Kickstarter!G3226:G7339 = "failed",Kickstarter!N3226:N7339,"false")</f>
        <v>#VALUE!</v>
      </c>
    </row>
    <row r="3227" spans="1:4" x14ac:dyDescent="0.2">
      <c r="A3227" t="s">
        <v>8401</v>
      </c>
      <c r="B3227" s="14">
        <v>39</v>
      </c>
      <c r="C3227" t="s">
        <v>8220</v>
      </c>
      <c r="D3227" s="14" t="e" cm="1" vm="1">
        <f t="array" aca="1" ref="D3227" ca="1">IF(Kickstarter!G3227:G7340 = "failed",Kickstarter!N3227:N7340,"false")</f>
        <v>#VALUE!</v>
      </c>
    </row>
    <row r="3228" spans="1:4" x14ac:dyDescent="0.2">
      <c r="A3228" t="s">
        <v>8401</v>
      </c>
      <c r="B3228" s="14">
        <v>21</v>
      </c>
      <c r="C3228" t="s">
        <v>8220</v>
      </c>
      <c r="D3228" s="14" t="e" cm="1" vm="1">
        <f t="array" aca="1" ref="D3228" ca="1">IF(Kickstarter!G3228:G7341 = "failed",Kickstarter!N3228:N7341,"false")</f>
        <v>#VALUE!</v>
      </c>
    </row>
    <row r="3229" spans="1:4" x14ac:dyDescent="0.2">
      <c r="A3229" t="s">
        <v>8401</v>
      </c>
      <c r="B3229" s="14">
        <v>30</v>
      </c>
      <c r="C3229" t="s">
        <v>8220</v>
      </c>
      <c r="D3229" s="14" t="e" cm="1" vm="1">
        <f t="array" aca="1" ref="D3229" ca="1">IF(Kickstarter!G3229:G7342 = "failed",Kickstarter!N3229:N7342,"false")</f>
        <v>#VALUE!</v>
      </c>
    </row>
    <row r="3230" spans="1:4" x14ac:dyDescent="0.2">
      <c r="A3230" t="s">
        <v>8401</v>
      </c>
      <c r="B3230" s="14">
        <v>37</v>
      </c>
      <c r="C3230" t="s">
        <v>8220</v>
      </c>
      <c r="D3230" s="14" t="e" cm="1" vm="1">
        <f t="array" aca="1" ref="D3230" ca="1">IF(Kickstarter!G3230:G7343 = "failed",Kickstarter!N3230:N7343,"false")</f>
        <v>#VALUE!</v>
      </c>
    </row>
    <row r="3231" spans="1:4" x14ac:dyDescent="0.2">
      <c r="A3231" t="s">
        <v>8401</v>
      </c>
      <c r="B3231" s="14">
        <v>202</v>
      </c>
      <c r="C3231" t="s">
        <v>8220</v>
      </c>
      <c r="D3231" s="14" t="e" cm="1" vm="1">
        <f t="array" aca="1" ref="D3231" ca="1">IF(Kickstarter!G3231:G7344 = "failed",Kickstarter!N3231:N7344,"false")</f>
        <v>#VALUE!</v>
      </c>
    </row>
    <row r="3232" spans="1:4" x14ac:dyDescent="0.2">
      <c r="A3232" t="s">
        <v>8401</v>
      </c>
      <c r="B3232" s="14">
        <v>37</v>
      </c>
      <c r="C3232" t="s">
        <v>8220</v>
      </c>
      <c r="D3232" s="14" t="e" cm="1" vm="1">
        <f t="array" aca="1" ref="D3232" ca="1">IF(Kickstarter!G3232:G7345 = "failed",Kickstarter!N3232:N7345,"false")</f>
        <v>#VALUE!</v>
      </c>
    </row>
    <row r="3233" spans="1:4" x14ac:dyDescent="0.2">
      <c r="A3233" t="s">
        <v>8401</v>
      </c>
      <c r="B3233" s="14">
        <v>28</v>
      </c>
      <c r="C3233" t="s">
        <v>8220</v>
      </c>
      <c r="D3233" s="14" t="e" cm="1" vm="1">
        <f t="array" aca="1" ref="D3233" ca="1">IF(Kickstarter!G3233:G7346 = "failed",Kickstarter!N3233:N7346,"false")</f>
        <v>#VALUE!</v>
      </c>
    </row>
    <row r="3234" spans="1:4" x14ac:dyDescent="0.2">
      <c r="A3234" t="s">
        <v>8401</v>
      </c>
      <c r="B3234" s="14">
        <v>26</v>
      </c>
      <c r="C3234" t="s">
        <v>8220</v>
      </c>
      <c r="D3234" s="14" t="e" cm="1" vm="1">
        <f t="array" aca="1" ref="D3234" ca="1">IF(Kickstarter!G3234:G7347 = "failed",Kickstarter!N3234:N7347,"false")</f>
        <v>#VALUE!</v>
      </c>
    </row>
    <row r="3235" spans="1:4" x14ac:dyDescent="0.2">
      <c r="A3235" t="s">
        <v>8401</v>
      </c>
      <c r="B3235" s="14">
        <v>61</v>
      </c>
      <c r="C3235" t="s">
        <v>8220</v>
      </c>
      <c r="D3235" s="14" t="e" cm="1" vm="1">
        <f t="array" aca="1" ref="D3235" ca="1">IF(Kickstarter!G3235:G7348 = "failed",Kickstarter!N3235:N7348,"false")</f>
        <v>#VALUE!</v>
      </c>
    </row>
    <row r="3236" spans="1:4" x14ac:dyDescent="0.2">
      <c r="A3236" t="s">
        <v>8401</v>
      </c>
      <c r="B3236" s="14">
        <v>115</v>
      </c>
      <c r="C3236" t="s">
        <v>8220</v>
      </c>
      <c r="D3236" s="14" t="e" cm="1" vm="1">
        <f t="array" aca="1" ref="D3236" ca="1">IF(Kickstarter!G3236:G7349 = "failed",Kickstarter!N3236:N7349,"false")</f>
        <v>#VALUE!</v>
      </c>
    </row>
    <row r="3237" spans="1:4" x14ac:dyDescent="0.2">
      <c r="A3237" t="s">
        <v>8401</v>
      </c>
      <c r="B3237" s="14">
        <v>181</v>
      </c>
      <c r="C3237" t="s">
        <v>8220</v>
      </c>
      <c r="D3237" s="14" t="e" cm="1" vm="1">
        <f t="array" aca="1" ref="D3237" ca="1">IF(Kickstarter!G3237:G7350 = "failed",Kickstarter!N3237:N7350,"false")</f>
        <v>#VALUE!</v>
      </c>
    </row>
    <row r="3238" spans="1:4" x14ac:dyDescent="0.2">
      <c r="A3238" t="s">
        <v>8401</v>
      </c>
      <c r="B3238" s="14">
        <v>110</v>
      </c>
      <c r="C3238" t="s">
        <v>8220</v>
      </c>
      <c r="D3238" s="14" t="e" cm="1" vm="1">
        <f t="array" aca="1" ref="D3238" ca="1">IF(Kickstarter!G3238:G7351 = "failed",Kickstarter!N3238:N7351,"false")</f>
        <v>#VALUE!</v>
      </c>
    </row>
    <row r="3239" spans="1:4" x14ac:dyDescent="0.2">
      <c r="A3239" t="s">
        <v>8401</v>
      </c>
      <c r="B3239" s="14">
        <v>269</v>
      </c>
      <c r="C3239" t="s">
        <v>8220</v>
      </c>
      <c r="D3239" s="14" t="e" cm="1" vm="1">
        <f t="array" aca="1" ref="D3239" ca="1">IF(Kickstarter!G3239:G7352 = "failed",Kickstarter!N3239:N7352,"false")</f>
        <v>#VALUE!</v>
      </c>
    </row>
    <row r="3240" spans="1:4" x14ac:dyDescent="0.2">
      <c r="A3240" t="s">
        <v>8401</v>
      </c>
      <c r="B3240" s="14">
        <v>79</v>
      </c>
      <c r="C3240" t="s">
        <v>8220</v>
      </c>
      <c r="D3240" s="14" t="e" cm="1" vm="1">
        <f t="array" aca="1" ref="D3240" ca="1">IF(Kickstarter!G3240:G7353 = "failed",Kickstarter!N3240:N7353,"false")</f>
        <v>#VALUE!</v>
      </c>
    </row>
    <row r="3241" spans="1:4" x14ac:dyDescent="0.2">
      <c r="A3241" t="s">
        <v>8401</v>
      </c>
      <c r="B3241" s="14">
        <v>104</v>
      </c>
      <c r="C3241" t="s">
        <v>8220</v>
      </c>
      <c r="D3241" s="14" t="e" cm="1" vm="1">
        <f t="array" aca="1" ref="D3241" ca="1">IF(Kickstarter!G3241:G7354 = "failed",Kickstarter!N3241:N7354,"false")</f>
        <v>#VALUE!</v>
      </c>
    </row>
    <row r="3242" spans="1:4" x14ac:dyDescent="0.2">
      <c r="A3242" t="s">
        <v>8401</v>
      </c>
      <c r="B3242" s="14">
        <v>34</v>
      </c>
      <c r="C3242" t="s">
        <v>8220</v>
      </c>
      <c r="D3242" s="14" t="e" cm="1" vm="1">
        <f t="array" aca="1" ref="D3242" ca="1">IF(Kickstarter!G3242:G7355 = "failed",Kickstarter!N3242:N7355,"false")</f>
        <v>#VALUE!</v>
      </c>
    </row>
    <row r="3243" spans="1:4" x14ac:dyDescent="0.2">
      <c r="A3243" t="s">
        <v>8401</v>
      </c>
      <c r="B3243" s="14">
        <v>167</v>
      </c>
      <c r="C3243" t="s">
        <v>8220</v>
      </c>
      <c r="D3243" s="14" t="e" cm="1" vm="1">
        <f t="array" aca="1" ref="D3243" ca="1">IF(Kickstarter!G3243:G7356 = "failed",Kickstarter!N3243:N7356,"false")</f>
        <v>#VALUE!</v>
      </c>
    </row>
    <row r="3244" spans="1:4" x14ac:dyDescent="0.2">
      <c r="A3244" t="s">
        <v>8401</v>
      </c>
      <c r="B3244" s="14">
        <v>183</v>
      </c>
      <c r="C3244" t="s">
        <v>8220</v>
      </c>
      <c r="D3244" s="14" t="e" cm="1" vm="1">
        <f t="array" aca="1" ref="D3244" ca="1">IF(Kickstarter!G3244:G7357 = "failed",Kickstarter!N3244:N7357,"false")</f>
        <v>#VALUE!</v>
      </c>
    </row>
    <row r="3245" spans="1:4" x14ac:dyDescent="0.2">
      <c r="A3245" t="s">
        <v>8401</v>
      </c>
      <c r="B3245" s="14">
        <v>71</v>
      </c>
      <c r="C3245" t="s">
        <v>8220</v>
      </c>
      <c r="D3245" s="14" t="e" cm="1" vm="1">
        <f t="array" aca="1" ref="D3245" ca="1">IF(Kickstarter!G3245:G7358 = "failed",Kickstarter!N3245:N7358,"false")</f>
        <v>#VALUE!</v>
      </c>
    </row>
    <row r="3246" spans="1:4" x14ac:dyDescent="0.2">
      <c r="A3246" t="s">
        <v>8401</v>
      </c>
      <c r="B3246" s="14">
        <v>69</v>
      </c>
      <c r="C3246" t="s">
        <v>8220</v>
      </c>
      <c r="D3246" s="14" t="e" cm="1" vm="1">
        <f t="array" aca="1" ref="D3246" ca="1">IF(Kickstarter!G3246:G7359 = "failed",Kickstarter!N3246:N7359,"false")</f>
        <v>#VALUE!</v>
      </c>
    </row>
    <row r="3247" spans="1:4" x14ac:dyDescent="0.2">
      <c r="A3247" t="s">
        <v>8401</v>
      </c>
      <c r="B3247" s="14">
        <v>270</v>
      </c>
      <c r="C3247" t="s">
        <v>8220</v>
      </c>
      <c r="D3247" s="14" t="e" cm="1" vm="1">
        <f t="array" aca="1" ref="D3247" ca="1">IF(Kickstarter!G3247:G7360 = "failed",Kickstarter!N3247:N7360,"false")</f>
        <v>#VALUE!</v>
      </c>
    </row>
    <row r="3248" spans="1:4" x14ac:dyDescent="0.2">
      <c r="A3248" t="s">
        <v>8401</v>
      </c>
      <c r="B3248" s="14">
        <v>193</v>
      </c>
      <c r="C3248" t="s">
        <v>8220</v>
      </c>
      <c r="D3248" s="14" t="e" cm="1" vm="1">
        <f t="array" aca="1" ref="D3248" ca="1">IF(Kickstarter!G3248:G7361 = "failed",Kickstarter!N3248:N7361,"false")</f>
        <v>#VALUE!</v>
      </c>
    </row>
    <row r="3249" spans="1:4" x14ac:dyDescent="0.2">
      <c r="A3249" t="s">
        <v>8401</v>
      </c>
      <c r="B3249" s="14">
        <v>57</v>
      </c>
      <c r="C3249" t="s">
        <v>8220</v>
      </c>
      <c r="D3249" s="14" t="e" cm="1" vm="1">
        <f t="array" aca="1" ref="D3249" ca="1">IF(Kickstarter!G3249:G7362 = "failed",Kickstarter!N3249:N7362,"false")</f>
        <v>#VALUE!</v>
      </c>
    </row>
    <row r="3250" spans="1:4" x14ac:dyDescent="0.2">
      <c r="A3250" t="s">
        <v>8401</v>
      </c>
      <c r="B3250" s="14">
        <v>200</v>
      </c>
      <c r="C3250" t="s">
        <v>8220</v>
      </c>
      <c r="D3250" s="14" t="e" cm="1" vm="1">
        <f t="array" aca="1" ref="D3250" ca="1">IF(Kickstarter!G3250:G7363 = "failed",Kickstarter!N3250:N7363,"false")</f>
        <v>#VALUE!</v>
      </c>
    </row>
    <row r="3251" spans="1:4" x14ac:dyDescent="0.2">
      <c r="A3251" t="s">
        <v>8401</v>
      </c>
      <c r="B3251" s="14">
        <v>88</v>
      </c>
      <c r="C3251" t="s">
        <v>8220</v>
      </c>
      <c r="D3251" s="14" t="e" cm="1" vm="1">
        <f t="array" aca="1" ref="D3251" ca="1">IF(Kickstarter!G3251:G7364 = "failed",Kickstarter!N3251:N7364,"false")</f>
        <v>#VALUE!</v>
      </c>
    </row>
    <row r="3252" spans="1:4" x14ac:dyDescent="0.2">
      <c r="A3252" t="s">
        <v>8401</v>
      </c>
      <c r="B3252" s="14">
        <v>213</v>
      </c>
      <c r="C3252" t="s">
        <v>8220</v>
      </c>
      <c r="D3252" s="14" t="e" cm="1" vm="1">
        <f t="array" aca="1" ref="D3252" ca="1">IF(Kickstarter!G3252:G7365 = "failed",Kickstarter!N3252:N7365,"false")</f>
        <v>#VALUE!</v>
      </c>
    </row>
    <row r="3253" spans="1:4" x14ac:dyDescent="0.2">
      <c r="A3253" t="s">
        <v>8401</v>
      </c>
      <c r="B3253" s="14">
        <v>20</v>
      </c>
      <c r="C3253" t="s">
        <v>8220</v>
      </c>
      <c r="D3253" s="14" t="e" cm="1" vm="1">
        <f t="array" aca="1" ref="D3253" ca="1">IF(Kickstarter!G3253:G7366 = "failed",Kickstarter!N3253:N7366,"false")</f>
        <v>#VALUE!</v>
      </c>
    </row>
    <row r="3254" spans="1:4" x14ac:dyDescent="0.2">
      <c r="A3254" t="s">
        <v>8401</v>
      </c>
      <c r="B3254" s="14">
        <v>50</v>
      </c>
      <c r="C3254" t="s">
        <v>8220</v>
      </c>
      <c r="D3254" s="14" t="e" cm="1" vm="1">
        <f t="array" aca="1" ref="D3254" ca="1">IF(Kickstarter!G3254:G7367 = "failed",Kickstarter!N3254:N7367,"false")</f>
        <v>#VALUE!</v>
      </c>
    </row>
    <row r="3255" spans="1:4" x14ac:dyDescent="0.2">
      <c r="A3255" t="s">
        <v>8401</v>
      </c>
      <c r="B3255" s="14">
        <v>115</v>
      </c>
      <c r="C3255" t="s">
        <v>8220</v>
      </c>
      <c r="D3255" s="14" t="e" cm="1" vm="1">
        <f t="array" aca="1" ref="D3255" ca="1">IF(Kickstarter!G3255:G7368 = "failed",Kickstarter!N3255:N7368,"false")</f>
        <v>#VALUE!</v>
      </c>
    </row>
    <row r="3256" spans="1:4" x14ac:dyDescent="0.2">
      <c r="A3256" t="s">
        <v>8401</v>
      </c>
      <c r="B3256" s="14">
        <v>186</v>
      </c>
      <c r="C3256" t="s">
        <v>8220</v>
      </c>
      <c r="D3256" s="14" t="e" cm="1" vm="1">
        <f t="array" aca="1" ref="D3256" ca="1">IF(Kickstarter!G3256:G7369 = "failed",Kickstarter!N3256:N7369,"false")</f>
        <v>#VALUE!</v>
      </c>
    </row>
    <row r="3257" spans="1:4" x14ac:dyDescent="0.2">
      <c r="A3257" t="s">
        <v>8401</v>
      </c>
      <c r="B3257" s="14">
        <v>18</v>
      </c>
      <c r="C3257" t="s">
        <v>8220</v>
      </c>
      <c r="D3257" s="14" t="e" cm="1" vm="1">
        <f t="array" aca="1" ref="D3257" ca="1">IF(Kickstarter!G3257:G7370 = "failed",Kickstarter!N3257:N7370,"false")</f>
        <v>#VALUE!</v>
      </c>
    </row>
    <row r="3258" spans="1:4" x14ac:dyDescent="0.2">
      <c r="A3258" t="s">
        <v>8401</v>
      </c>
      <c r="B3258" s="14">
        <v>176</v>
      </c>
      <c r="C3258" t="s">
        <v>8220</v>
      </c>
      <c r="D3258" s="14" t="e" cm="1" vm="1">
        <f t="array" aca="1" ref="D3258" ca="1">IF(Kickstarter!G3258:G7371 = "failed",Kickstarter!N3258:N7371,"false")</f>
        <v>#VALUE!</v>
      </c>
    </row>
    <row r="3259" spans="1:4" x14ac:dyDescent="0.2">
      <c r="A3259" t="s">
        <v>8401</v>
      </c>
      <c r="B3259" s="14">
        <v>41</v>
      </c>
      <c r="C3259" t="s">
        <v>8220</v>
      </c>
      <c r="D3259" s="14" t="e" cm="1" vm="1">
        <f t="array" aca="1" ref="D3259" ca="1">IF(Kickstarter!G3259:G7372 = "failed",Kickstarter!N3259:N7372,"false")</f>
        <v>#VALUE!</v>
      </c>
    </row>
    <row r="3260" spans="1:4" x14ac:dyDescent="0.2">
      <c r="A3260" t="s">
        <v>8401</v>
      </c>
      <c r="B3260" s="14">
        <v>75</v>
      </c>
      <c r="C3260" t="s">
        <v>8220</v>
      </c>
      <c r="D3260" s="14" t="e" cm="1" vm="1">
        <f t="array" aca="1" ref="D3260" ca="1">IF(Kickstarter!G3260:G7373 = "failed",Kickstarter!N3260:N7373,"false")</f>
        <v>#VALUE!</v>
      </c>
    </row>
    <row r="3261" spans="1:4" x14ac:dyDescent="0.2">
      <c r="A3261" t="s">
        <v>8401</v>
      </c>
      <c r="B3261" s="14">
        <v>97</v>
      </c>
      <c r="C3261" t="s">
        <v>8220</v>
      </c>
      <c r="D3261" s="14" t="e" cm="1" vm="1">
        <f t="array" aca="1" ref="D3261" ca="1">IF(Kickstarter!G3261:G7374 = "failed",Kickstarter!N3261:N7374,"false")</f>
        <v>#VALUE!</v>
      </c>
    </row>
    <row r="3262" spans="1:4" x14ac:dyDescent="0.2">
      <c r="A3262" t="s">
        <v>8401</v>
      </c>
      <c r="B3262" s="14">
        <v>73</v>
      </c>
      <c r="C3262" t="s">
        <v>8220</v>
      </c>
      <c r="D3262" s="14" t="e" cm="1" vm="1">
        <f t="array" aca="1" ref="D3262" ca="1">IF(Kickstarter!G3262:G7375 = "failed",Kickstarter!N3262:N7375,"false")</f>
        <v>#VALUE!</v>
      </c>
    </row>
    <row r="3263" spans="1:4" x14ac:dyDescent="0.2">
      <c r="A3263" t="s">
        <v>8401</v>
      </c>
      <c r="B3263" s="14">
        <v>49</v>
      </c>
      <c r="C3263" t="s">
        <v>8220</v>
      </c>
      <c r="D3263" s="14" t="e" cm="1" vm="1">
        <f t="array" aca="1" ref="D3263" ca="1">IF(Kickstarter!G3263:G7376 = "failed",Kickstarter!N3263:N7376,"false")</f>
        <v>#VALUE!</v>
      </c>
    </row>
    <row r="3264" spans="1:4" x14ac:dyDescent="0.2">
      <c r="A3264" t="s">
        <v>8401</v>
      </c>
      <c r="B3264" s="14">
        <v>134</v>
      </c>
      <c r="C3264" t="s">
        <v>8220</v>
      </c>
      <c r="D3264" s="14" t="e" cm="1" vm="1">
        <f t="array" aca="1" ref="D3264" ca="1">IF(Kickstarter!G3264:G7377 = "failed",Kickstarter!N3264:N7377,"false")</f>
        <v>#VALUE!</v>
      </c>
    </row>
    <row r="3265" spans="1:4" x14ac:dyDescent="0.2">
      <c r="A3265" t="s">
        <v>8401</v>
      </c>
      <c r="B3265" s="14">
        <v>68</v>
      </c>
      <c r="C3265" t="s">
        <v>8220</v>
      </c>
      <c r="D3265" s="14" t="e" cm="1" vm="1">
        <f t="array" aca="1" ref="D3265" ca="1">IF(Kickstarter!G3265:G7378 = "failed",Kickstarter!N3265:N7378,"false")</f>
        <v>#VALUE!</v>
      </c>
    </row>
    <row r="3266" spans="1:4" x14ac:dyDescent="0.2">
      <c r="A3266" t="s">
        <v>8401</v>
      </c>
      <c r="B3266" s="14">
        <v>49</v>
      </c>
      <c r="C3266" t="s">
        <v>8220</v>
      </c>
      <c r="D3266" s="14" t="e" cm="1" vm="1">
        <f t="array" aca="1" ref="D3266" ca="1">IF(Kickstarter!G3266:G7379 = "failed",Kickstarter!N3266:N7379,"false")</f>
        <v>#VALUE!</v>
      </c>
    </row>
    <row r="3267" spans="1:4" x14ac:dyDescent="0.2">
      <c r="A3267" t="s">
        <v>8401</v>
      </c>
      <c r="B3267" s="14">
        <v>63</v>
      </c>
      <c r="C3267" t="s">
        <v>8220</v>
      </c>
      <c r="D3267" s="14" t="e" cm="1" vm="1">
        <f t="array" aca="1" ref="D3267" ca="1">IF(Kickstarter!G3267:G7380 = "failed",Kickstarter!N3267:N7380,"false")</f>
        <v>#VALUE!</v>
      </c>
    </row>
    <row r="3268" spans="1:4" x14ac:dyDescent="0.2">
      <c r="A3268" t="s">
        <v>8401</v>
      </c>
      <c r="B3268" s="14">
        <v>163</v>
      </c>
      <c r="C3268" t="s">
        <v>8220</v>
      </c>
      <c r="D3268" s="14" t="e" cm="1" vm="1">
        <f t="array" aca="1" ref="D3268" ca="1">IF(Kickstarter!G3268:G7381 = "failed",Kickstarter!N3268:N7381,"false")</f>
        <v>#VALUE!</v>
      </c>
    </row>
    <row r="3269" spans="1:4" x14ac:dyDescent="0.2">
      <c r="A3269" t="s">
        <v>8401</v>
      </c>
      <c r="B3269" s="14">
        <v>288</v>
      </c>
      <c r="C3269" t="s">
        <v>8220</v>
      </c>
      <c r="D3269" s="14" t="e" cm="1" vm="1">
        <f t="array" aca="1" ref="D3269" ca="1">IF(Kickstarter!G3269:G7382 = "failed",Kickstarter!N3269:N7382,"false")</f>
        <v>#VALUE!</v>
      </c>
    </row>
    <row r="3270" spans="1:4" x14ac:dyDescent="0.2">
      <c r="A3270" t="s">
        <v>8401</v>
      </c>
      <c r="B3270" s="14">
        <v>42</v>
      </c>
      <c r="C3270" t="s">
        <v>8220</v>
      </c>
      <c r="D3270" s="14" t="e" cm="1" vm="1">
        <f t="array" aca="1" ref="D3270" ca="1">IF(Kickstarter!G3270:G7383 = "failed",Kickstarter!N3270:N7383,"false")</f>
        <v>#VALUE!</v>
      </c>
    </row>
    <row r="3271" spans="1:4" x14ac:dyDescent="0.2">
      <c r="A3271" t="s">
        <v>8401</v>
      </c>
      <c r="B3271" s="14">
        <v>70</v>
      </c>
      <c r="C3271" t="s">
        <v>8220</v>
      </c>
      <c r="D3271" s="14" t="e" cm="1" vm="1">
        <f t="array" aca="1" ref="D3271" ca="1">IF(Kickstarter!G3271:G7384 = "failed",Kickstarter!N3271:N7384,"false")</f>
        <v>#VALUE!</v>
      </c>
    </row>
    <row r="3272" spans="1:4" x14ac:dyDescent="0.2">
      <c r="A3272" t="s">
        <v>8401</v>
      </c>
      <c r="B3272" s="14">
        <v>30</v>
      </c>
      <c r="C3272" t="s">
        <v>8220</v>
      </c>
      <c r="D3272" s="14" t="e" cm="1" vm="1">
        <f t="array" aca="1" ref="D3272" ca="1">IF(Kickstarter!G3272:G7385 = "failed",Kickstarter!N3272:N7385,"false")</f>
        <v>#VALUE!</v>
      </c>
    </row>
    <row r="3273" spans="1:4" x14ac:dyDescent="0.2">
      <c r="A3273" t="s">
        <v>8401</v>
      </c>
      <c r="B3273" s="14">
        <v>51</v>
      </c>
      <c r="C3273" t="s">
        <v>8220</v>
      </c>
      <c r="D3273" s="14" t="e" cm="1" vm="1">
        <f t="array" aca="1" ref="D3273" ca="1">IF(Kickstarter!G3273:G7386 = "failed",Kickstarter!N3273:N7386,"false")</f>
        <v>#VALUE!</v>
      </c>
    </row>
    <row r="3274" spans="1:4" x14ac:dyDescent="0.2">
      <c r="A3274" t="s">
        <v>8401</v>
      </c>
      <c r="B3274" s="14">
        <v>145</v>
      </c>
      <c r="C3274" t="s">
        <v>8220</v>
      </c>
      <c r="D3274" s="14" t="e" cm="1" vm="1">
        <f t="array" aca="1" ref="D3274" ca="1">IF(Kickstarter!G3274:G7387 = "failed",Kickstarter!N3274:N7387,"false")</f>
        <v>#VALUE!</v>
      </c>
    </row>
    <row r="3275" spans="1:4" x14ac:dyDescent="0.2">
      <c r="A3275" t="s">
        <v>8401</v>
      </c>
      <c r="B3275" s="14">
        <v>21</v>
      </c>
      <c r="C3275" t="s">
        <v>8220</v>
      </c>
      <c r="D3275" s="14" t="e" cm="1" vm="1">
        <f t="array" aca="1" ref="D3275" ca="1">IF(Kickstarter!G3275:G7388 = "failed",Kickstarter!N3275:N7388,"false")</f>
        <v>#VALUE!</v>
      </c>
    </row>
    <row r="3276" spans="1:4" x14ac:dyDescent="0.2">
      <c r="A3276" t="s">
        <v>8401</v>
      </c>
      <c r="B3276" s="14">
        <v>286</v>
      </c>
      <c r="C3276" t="s">
        <v>8220</v>
      </c>
      <c r="D3276" s="14" t="e" cm="1" vm="1">
        <f t="array" aca="1" ref="D3276" ca="1">IF(Kickstarter!G3276:G7389 = "failed",Kickstarter!N3276:N7389,"false")</f>
        <v>#VALUE!</v>
      </c>
    </row>
    <row r="3277" spans="1:4" x14ac:dyDescent="0.2">
      <c r="A3277" t="s">
        <v>8401</v>
      </c>
      <c r="B3277" s="14">
        <v>12</v>
      </c>
      <c r="C3277" t="s">
        <v>8220</v>
      </c>
      <c r="D3277" s="14" t="e" cm="1" vm="1">
        <f t="array" aca="1" ref="D3277" ca="1">IF(Kickstarter!G3277:G7390 = "failed",Kickstarter!N3277:N7390,"false")</f>
        <v>#VALUE!</v>
      </c>
    </row>
    <row r="3278" spans="1:4" x14ac:dyDescent="0.2">
      <c r="A3278" t="s">
        <v>8401</v>
      </c>
      <c r="B3278" s="14">
        <v>100</v>
      </c>
      <c r="C3278" t="s">
        <v>8220</v>
      </c>
      <c r="D3278" s="14" t="e" cm="1" vm="1">
        <f t="array" aca="1" ref="D3278" ca="1">IF(Kickstarter!G3278:G7391 = "failed",Kickstarter!N3278:N7391,"false")</f>
        <v>#VALUE!</v>
      </c>
    </row>
    <row r="3279" spans="1:4" x14ac:dyDescent="0.2">
      <c r="A3279" t="s">
        <v>8401</v>
      </c>
      <c r="B3279" s="14">
        <v>100</v>
      </c>
      <c r="C3279" t="s">
        <v>8220</v>
      </c>
      <c r="D3279" s="14" t="e" cm="1" vm="1">
        <f t="array" aca="1" ref="D3279" ca="1">IF(Kickstarter!G3279:G7392 = "failed",Kickstarter!N3279:N7392,"false")</f>
        <v>#VALUE!</v>
      </c>
    </row>
    <row r="3280" spans="1:4" x14ac:dyDescent="0.2">
      <c r="A3280" t="s">
        <v>8401</v>
      </c>
      <c r="B3280" s="14">
        <v>34</v>
      </c>
      <c r="C3280" t="s">
        <v>8220</v>
      </c>
      <c r="D3280" s="14" t="e" cm="1" vm="1">
        <f t="array" aca="1" ref="D3280" ca="1">IF(Kickstarter!G3280:G7393 = "failed",Kickstarter!N3280:N7393,"false")</f>
        <v>#VALUE!</v>
      </c>
    </row>
    <row r="3281" spans="1:4" x14ac:dyDescent="0.2">
      <c r="A3281" t="s">
        <v>8401</v>
      </c>
      <c r="B3281" s="14">
        <v>63</v>
      </c>
      <c r="C3281" t="s">
        <v>8220</v>
      </c>
      <c r="D3281" s="14" t="e" cm="1" vm="1">
        <f t="array" aca="1" ref="D3281" ca="1">IF(Kickstarter!G3281:G7394 = "failed",Kickstarter!N3281:N7394,"false")</f>
        <v>#VALUE!</v>
      </c>
    </row>
    <row r="3282" spans="1:4" x14ac:dyDescent="0.2">
      <c r="A3282" t="s">
        <v>8401</v>
      </c>
      <c r="B3282" s="14">
        <v>30</v>
      </c>
      <c r="C3282" t="s">
        <v>8220</v>
      </c>
      <c r="D3282" s="14" t="e" cm="1" vm="1">
        <f t="array" aca="1" ref="D3282" ca="1">IF(Kickstarter!G3282:G7395 = "failed",Kickstarter!N3282:N7395,"false")</f>
        <v>#VALUE!</v>
      </c>
    </row>
    <row r="3283" spans="1:4" x14ac:dyDescent="0.2">
      <c r="A3283" t="s">
        <v>8401</v>
      </c>
      <c r="B3283" s="14">
        <v>47</v>
      </c>
      <c r="C3283" t="s">
        <v>8220</v>
      </c>
      <c r="D3283" s="14" t="e" cm="1" vm="1">
        <f t="array" aca="1" ref="D3283" ca="1">IF(Kickstarter!G3283:G7396 = "failed",Kickstarter!N3283:N7396,"false")</f>
        <v>#VALUE!</v>
      </c>
    </row>
    <row r="3284" spans="1:4" x14ac:dyDescent="0.2">
      <c r="A3284" t="s">
        <v>8401</v>
      </c>
      <c r="B3284" s="14">
        <v>237</v>
      </c>
      <c r="C3284" t="s">
        <v>8220</v>
      </c>
      <c r="D3284" s="14" t="e" cm="1" vm="1">
        <f t="array" aca="1" ref="D3284" ca="1">IF(Kickstarter!G3284:G7397 = "failed",Kickstarter!N3284:N7397,"false")</f>
        <v>#VALUE!</v>
      </c>
    </row>
    <row r="3285" spans="1:4" x14ac:dyDescent="0.2">
      <c r="A3285" t="s">
        <v>8401</v>
      </c>
      <c r="B3285" s="14">
        <v>47</v>
      </c>
      <c r="C3285" t="s">
        <v>8220</v>
      </c>
      <c r="D3285" s="14" t="e" cm="1" vm="1">
        <f t="array" aca="1" ref="D3285" ca="1">IF(Kickstarter!G3285:G7398 = "failed",Kickstarter!N3285:N7398,"false")</f>
        <v>#VALUE!</v>
      </c>
    </row>
    <row r="3286" spans="1:4" x14ac:dyDescent="0.2">
      <c r="A3286" t="s">
        <v>8401</v>
      </c>
      <c r="B3286" s="14">
        <v>15</v>
      </c>
      <c r="C3286" t="s">
        <v>8220</v>
      </c>
      <c r="D3286" s="14" t="e" cm="1" vm="1">
        <f t="array" aca="1" ref="D3286" ca="1">IF(Kickstarter!G3286:G7399 = "failed",Kickstarter!N3286:N7399,"false")</f>
        <v>#VALUE!</v>
      </c>
    </row>
    <row r="3287" spans="1:4" x14ac:dyDescent="0.2">
      <c r="A3287" t="s">
        <v>8401</v>
      </c>
      <c r="B3287" s="14">
        <v>81</v>
      </c>
      <c r="C3287" t="s">
        <v>8220</v>
      </c>
      <c r="D3287" s="14" t="e" cm="1" vm="1">
        <f t="array" aca="1" ref="D3287" ca="1">IF(Kickstarter!G3287:G7400 = "failed",Kickstarter!N3287:N7400,"false")</f>
        <v>#VALUE!</v>
      </c>
    </row>
    <row r="3288" spans="1:4" x14ac:dyDescent="0.2">
      <c r="A3288" t="s">
        <v>8401</v>
      </c>
      <c r="B3288" s="14">
        <v>122</v>
      </c>
      <c r="C3288" t="s">
        <v>8220</v>
      </c>
      <c r="D3288" s="14" t="e" cm="1" vm="1">
        <f t="array" aca="1" ref="D3288" ca="1">IF(Kickstarter!G3288:G7401 = "failed",Kickstarter!N3288:N7401,"false")</f>
        <v>#VALUE!</v>
      </c>
    </row>
    <row r="3289" spans="1:4" x14ac:dyDescent="0.2">
      <c r="A3289" t="s">
        <v>8401</v>
      </c>
      <c r="B3289" s="14">
        <v>34</v>
      </c>
      <c r="C3289" t="s">
        <v>8220</v>
      </c>
      <c r="D3289" s="14" t="e" cm="1" vm="1">
        <f t="array" aca="1" ref="D3289" ca="1">IF(Kickstarter!G3289:G7402 = "failed",Kickstarter!N3289:N7402,"false")</f>
        <v>#VALUE!</v>
      </c>
    </row>
    <row r="3290" spans="1:4" x14ac:dyDescent="0.2">
      <c r="A3290" t="s">
        <v>8401</v>
      </c>
      <c r="B3290" s="14">
        <v>207</v>
      </c>
      <c r="C3290" t="s">
        <v>8220</v>
      </c>
      <c r="D3290" s="14" t="e" cm="1" vm="1">
        <f t="array" aca="1" ref="D3290" ca="1">IF(Kickstarter!G3290:G7403 = "failed",Kickstarter!N3290:N7403,"false")</f>
        <v>#VALUE!</v>
      </c>
    </row>
    <row r="3291" spans="1:4" x14ac:dyDescent="0.2">
      <c r="A3291" t="s">
        <v>8401</v>
      </c>
      <c r="B3291" s="14">
        <v>25</v>
      </c>
      <c r="C3291" t="s">
        <v>8220</v>
      </c>
      <c r="D3291" s="14" t="e" cm="1" vm="1">
        <f t="array" aca="1" ref="D3291" ca="1">IF(Kickstarter!G3291:G7404 = "failed",Kickstarter!N3291:N7404,"false")</f>
        <v>#VALUE!</v>
      </c>
    </row>
    <row r="3292" spans="1:4" x14ac:dyDescent="0.2">
      <c r="A3292" t="s">
        <v>8401</v>
      </c>
      <c r="B3292" s="14">
        <v>72</v>
      </c>
      <c r="C3292" t="s">
        <v>8220</v>
      </c>
      <c r="D3292" s="14" t="e" cm="1" vm="1">
        <f t="array" aca="1" ref="D3292" ca="1">IF(Kickstarter!G3292:G7405 = "failed",Kickstarter!N3292:N7405,"false")</f>
        <v>#VALUE!</v>
      </c>
    </row>
    <row r="3293" spans="1:4" x14ac:dyDescent="0.2">
      <c r="A3293" t="s">
        <v>8401</v>
      </c>
      <c r="B3293" s="14">
        <v>14</v>
      </c>
      <c r="C3293" t="s">
        <v>8220</v>
      </c>
      <c r="D3293" s="14" t="e" cm="1" vm="1">
        <f t="array" aca="1" ref="D3293" ca="1">IF(Kickstarter!G3293:G7406 = "failed",Kickstarter!N3293:N7406,"false")</f>
        <v>#VALUE!</v>
      </c>
    </row>
    <row r="3294" spans="1:4" x14ac:dyDescent="0.2">
      <c r="A3294" t="s">
        <v>8401</v>
      </c>
      <c r="B3294" s="14">
        <v>15</v>
      </c>
      <c r="C3294" t="s">
        <v>8220</v>
      </c>
      <c r="D3294" s="14" t="e" cm="1" vm="1">
        <f t="array" aca="1" ref="D3294" ca="1">IF(Kickstarter!G3294:G7407 = "failed",Kickstarter!N3294:N7407,"false")</f>
        <v>#VALUE!</v>
      </c>
    </row>
    <row r="3295" spans="1:4" x14ac:dyDescent="0.2">
      <c r="A3295" t="s">
        <v>8401</v>
      </c>
      <c r="B3295" s="14">
        <v>91</v>
      </c>
      <c r="C3295" t="s">
        <v>8220</v>
      </c>
      <c r="D3295" s="14" t="e" cm="1" vm="1">
        <f t="array" aca="1" ref="D3295" ca="1">IF(Kickstarter!G3295:G7408 = "failed",Kickstarter!N3295:N7408,"false")</f>
        <v>#VALUE!</v>
      </c>
    </row>
    <row r="3296" spans="1:4" x14ac:dyDescent="0.2">
      <c r="A3296" t="s">
        <v>8401</v>
      </c>
      <c r="B3296" s="14">
        <v>24</v>
      </c>
      <c r="C3296" t="s">
        <v>8220</v>
      </c>
      <c r="D3296" s="14" t="e" cm="1" vm="1">
        <f t="array" aca="1" ref="D3296" ca="1">IF(Kickstarter!G3296:G7409 = "failed",Kickstarter!N3296:N7409,"false")</f>
        <v>#VALUE!</v>
      </c>
    </row>
    <row r="3297" spans="1:4" x14ac:dyDescent="0.2">
      <c r="A3297" t="s">
        <v>8401</v>
      </c>
      <c r="B3297" s="14">
        <v>27</v>
      </c>
      <c r="C3297" t="s">
        <v>8220</v>
      </c>
      <c r="D3297" s="14" t="e" cm="1" vm="1">
        <f t="array" aca="1" ref="D3297" ca="1">IF(Kickstarter!G3297:G7410 = "failed",Kickstarter!N3297:N7410,"false")</f>
        <v>#VALUE!</v>
      </c>
    </row>
    <row r="3298" spans="1:4" x14ac:dyDescent="0.2">
      <c r="A3298" t="s">
        <v>8401</v>
      </c>
      <c r="B3298" s="14">
        <v>47</v>
      </c>
      <c r="C3298" t="s">
        <v>8220</v>
      </c>
      <c r="D3298" s="14" t="e" cm="1" vm="1">
        <f t="array" aca="1" ref="D3298" ca="1">IF(Kickstarter!G3298:G7411 = "failed",Kickstarter!N3298:N7411,"false")</f>
        <v>#VALUE!</v>
      </c>
    </row>
    <row r="3299" spans="1:4" x14ac:dyDescent="0.2">
      <c r="A3299" t="s">
        <v>8401</v>
      </c>
      <c r="B3299" s="14">
        <v>44</v>
      </c>
      <c r="C3299" t="s">
        <v>8220</v>
      </c>
      <c r="D3299" s="14" t="e" cm="1" vm="1">
        <f t="array" aca="1" ref="D3299" ca="1">IF(Kickstarter!G3299:G7412 = "failed",Kickstarter!N3299:N7412,"false")</f>
        <v>#VALUE!</v>
      </c>
    </row>
    <row r="3300" spans="1:4" x14ac:dyDescent="0.2">
      <c r="A3300" t="s">
        <v>8401</v>
      </c>
      <c r="B3300" s="14">
        <v>72</v>
      </c>
      <c r="C3300" t="s">
        <v>8220</v>
      </c>
      <c r="D3300" s="14" t="e" cm="1" vm="1">
        <f t="array" aca="1" ref="D3300" ca="1">IF(Kickstarter!G3300:G7413 = "failed",Kickstarter!N3300:N7413,"false")</f>
        <v>#VALUE!</v>
      </c>
    </row>
    <row r="3301" spans="1:4" x14ac:dyDescent="0.2">
      <c r="A3301" t="s">
        <v>8401</v>
      </c>
      <c r="B3301" s="14">
        <v>63</v>
      </c>
      <c r="C3301" t="s">
        <v>8220</v>
      </c>
      <c r="D3301" s="14" t="e" cm="1" vm="1">
        <f t="array" aca="1" ref="D3301" ca="1">IF(Kickstarter!G3301:G7414 = "failed",Kickstarter!N3301:N7414,"false")</f>
        <v>#VALUE!</v>
      </c>
    </row>
    <row r="3302" spans="1:4" x14ac:dyDescent="0.2">
      <c r="A3302" t="s">
        <v>8401</v>
      </c>
      <c r="B3302" s="14">
        <v>88</v>
      </c>
      <c r="C3302" t="s">
        <v>8220</v>
      </c>
      <c r="D3302" s="14" t="e" cm="1" vm="1">
        <f t="array" aca="1" ref="D3302" ca="1">IF(Kickstarter!G3302:G7415 = "failed",Kickstarter!N3302:N7415,"false")</f>
        <v>#VALUE!</v>
      </c>
    </row>
    <row r="3303" spans="1:4" x14ac:dyDescent="0.2">
      <c r="A3303" t="s">
        <v>8401</v>
      </c>
      <c r="B3303" s="14">
        <v>70</v>
      </c>
      <c r="C3303" t="s">
        <v>8220</v>
      </c>
      <c r="D3303" s="14" t="e" cm="1" vm="1">
        <f t="array" aca="1" ref="D3303" ca="1">IF(Kickstarter!G3303:G7416 = "failed",Kickstarter!N3303:N7416,"false")</f>
        <v>#VALUE!</v>
      </c>
    </row>
    <row r="3304" spans="1:4" x14ac:dyDescent="0.2">
      <c r="A3304" t="s">
        <v>8401</v>
      </c>
      <c r="B3304" s="14">
        <v>50</v>
      </c>
      <c r="C3304" t="s">
        <v>8220</v>
      </c>
      <c r="D3304" s="14" t="e" cm="1" vm="1">
        <f t="array" aca="1" ref="D3304" ca="1">IF(Kickstarter!G3304:G7417 = "failed",Kickstarter!N3304:N7417,"false")</f>
        <v>#VALUE!</v>
      </c>
    </row>
    <row r="3305" spans="1:4" x14ac:dyDescent="0.2">
      <c r="A3305" t="s">
        <v>8401</v>
      </c>
      <c r="B3305" s="14">
        <v>35</v>
      </c>
      <c r="C3305" t="s">
        <v>8220</v>
      </c>
      <c r="D3305" s="14" t="e" cm="1" vm="1">
        <f t="array" aca="1" ref="D3305" ca="1">IF(Kickstarter!G3305:G7418 = "failed",Kickstarter!N3305:N7418,"false")</f>
        <v>#VALUE!</v>
      </c>
    </row>
    <row r="3306" spans="1:4" x14ac:dyDescent="0.2">
      <c r="A3306" t="s">
        <v>8401</v>
      </c>
      <c r="B3306" s="14">
        <v>175</v>
      </c>
      <c r="C3306" t="s">
        <v>8220</v>
      </c>
      <c r="D3306" s="14" t="e" cm="1" vm="1">
        <f t="array" aca="1" ref="D3306" ca="1">IF(Kickstarter!G3306:G7419 = "failed",Kickstarter!N3306:N7419,"false")</f>
        <v>#VALUE!</v>
      </c>
    </row>
    <row r="3307" spans="1:4" x14ac:dyDescent="0.2">
      <c r="A3307" t="s">
        <v>8401</v>
      </c>
      <c r="B3307" s="14">
        <v>20</v>
      </c>
      <c r="C3307" t="s">
        <v>8220</v>
      </c>
      <c r="D3307" s="14" t="e" cm="1" vm="1">
        <f t="array" aca="1" ref="D3307" ca="1">IF(Kickstarter!G3307:G7420 = "failed",Kickstarter!N3307:N7420,"false")</f>
        <v>#VALUE!</v>
      </c>
    </row>
    <row r="3308" spans="1:4" x14ac:dyDescent="0.2">
      <c r="A3308" t="s">
        <v>8401</v>
      </c>
      <c r="B3308" s="14">
        <v>54</v>
      </c>
      <c r="C3308" t="s">
        <v>8220</v>
      </c>
      <c r="D3308" s="14" t="e" cm="1" vm="1">
        <f t="array" aca="1" ref="D3308" ca="1">IF(Kickstarter!G3308:G7421 = "failed",Kickstarter!N3308:N7421,"false")</f>
        <v>#VALUE!</v>
      </c>
    </row>
    <row r="3309" spans="1:4" x14ac:dyDescent="0.2">
      <c r="A3309" t="s">
        <v>8401</v>
      </c>
      <c r="B3309" s="14">
        <v>20</v>
      </c>
      <c r="C3309" t="s">
        <v>8220</v>
      </c>
      <c r="D3309" s="14" t="e" cm="1" vm="1">
        <f t="array" aca="1" ref="D3309" ca="1">IF(Kickstarter!G3309:G7422 = "failed",Kickstarter!N3309:N7422,"false")</f>
        <v>#VALUE!</v>
      </c>
    </row>
    <row r="3310" spans="1:4" x14ac:dyDescent="0.2">
      <c r="A3310" t="s">
        <v>8401</v>
      </c>
      <c r="B3310" s="14">
        <v>57</v>
      </c>
      <c r="C3310" t="s">
        <v>8220</v>
      </c>
      <c r="D3310" s="14" t="e" cm="1" vm="1">
        <f t="array" aca="1" ref="D3310" ca="1">IF(Kickstarter!G3310:G7423 = "failed",Kickstarter!N3310:N7423,"false")</f>
        <v>#VALUE!</v>
      </c>
    </row>
    <row r="3311" spans="1:4" x14ac:dyDescent="0.2">
      <c r="A3311" t="s">
        <v>8401</v>
      </c>
      <c r="B3311" s="14">
        <v>31</v>
      </c>
      <c r="C3311" t="s">
        <v>8220</v>
      </c>
      <c r="D3311" s="14" t="e" cm="1" vm="1">
        <f t="array" aca="1" ref="D3311" ca="1">IF(Kickstarter!G3311:G7424 = "failed",Kickstarter!N3311:N7424,"false")</f>
        <v>#VALUE!</v>
      </c>
    </row>
    <row r="3312" spans="1:4" x14ac:dyDescent="0.2">
      <c r="A3312" t="s">
        <v>8401</v>
      </c>
      <c r="B3312" s="14">
        <v>31</v>
      </c>
      <c r="C3312" t="s">
        <v>8220</v>
      </c>
      <c r="D3312" s="14" t="e" cm="1" vm="1">
        <f t="array" aca="1" ref="D3312" ca="1">IF(Kickstarter!G3312:G7425 = "failed",Kickstarter!N3312:N7425,"false")</f>
        <v>#VALUE!</v>
      </c>
    </row>
    <row r="3313" spans="1:4" x14ac:dyDescent="0.2">
      <c r="A3313" t="s">
        <v>8401</v>
      </c>
      <c r="B3313" s="14">
        <v>45</v>
      </c>
      <c r="C3313" t="s">
        <v>8220</v>
      </c>
      <c r="D3313" s="14" t="e" cm="1" vm="1">
        <f t="array" aca="1" ref="D3313" ca="1">IF(Kickstarter!G3313:G7426 = "failed",Kickstarter!N3313:N7426,"false")</f>
        <v>#VALUE!</v>
      </c>
    </row>
    <row r="3314" spans="1:4" x14ac:dyDescent="0.2">
      <c r="A3314" t="s">
        <v>8401</v>
      </c>
      <c r="B3314" s="14">
        <v>41</v>
      </c>
      <c r="C3314" t="s">
        <v>8220</v>
      </c>
      <c r="D3314" s="14" t="e" cm="1" vm="1">
        <f t="array" aca="1" ref="D3314" ca="1">IF(Kickstarter!G3314:G7427 = "failed",Kickstarter!N3314:N7427,"false")</f>
        <v>#VALUE!</v>
      </c>
    </row>
    <row r="3315" spans="1:4" x14ac:dyDescent="0.2">
      <c r="A3315" t="s">
        <v>8401</v>
      </c>
      <c r="B3315" s="14">
        <v>29</v>
      </c>
      <c r="C3315" t="s">
        <v>8220</v>
      </c>
      <c r="D3315" s="14" t="e" cm="1" vm="1">
        <f t="array" aca="1" ref="D3315" ca="1">IF(Kickstarter!G3315:G7428 = "failed",Kickstarter!N3315:N7428,"false")</f>
        <v>#VALUE!</v>
      </c>
    </row>
    <row r="3316" spans="1:4" x14ac:dyDescent="0.2">
      <c r="A3316" t="s">
        <v>8401</v>
      </c>
      <c r="B3316" s="14">
        <v>58</v>
      </c>
      <c r="C3316" t="s">
        <v>8220</v>
      </c>
      <c r="D3316" s="14" t="e" cm="1" vm="1">
        <f t="array" aca="1" ref="D3316" ca="1">IF(Kickstarter!G3316:G7429 = "failed",Kickstarter!N3316:N7429,"false")</f>
        <v>#VALUE!</v>
      </c>
    </row>
    <row r="3317" spans="1:4" x14ac:dyDescent="0.2">
      <c r="A3317" t="s">
        <v>8401</v>
      </c>
      <c r="B3317" s="14">
        <v>89</v>
      </c>
      <c r="C3317" t="s">
        <v>8220</v>
      </c>
      <c r="D3317" s="14" t="e" cm="1" vm="1">
        <f t="array" aca="1" ref="D3317" ca="1">IF(Kickstarter!G3317:G7430 = "failed",Kickstarter!N3317:N7430,"false")</f>
        <v>#VALUE!</v>
      </c>
    </row>
    <row r="3318" spans="1:4" x14ac:dyDescent="0.2">
      <c r="A3318" t="s">
        <v>8401</v>
      </c>
      <c r="B3318" s="14">
        <v>125</v>
      </c>
      <c r="C3318" t="s">
        <v>8220</v>
      </c>
      <c r="D3318" s="14" t="e" cm="1" vm="1">
        <f t="array" aca="1" ref="D3318" ca="1">IF(Kickstarter!G3318:G7431 = "failed",Kickstarter!N3318:N7431,"false")</f>
        <v>#VALUE!</v>
      </c>
    </row>
    <row r="3319" spans="1:4" x14ac:dyDescent="0.2">
      <c r="A3319" t="s">
        <v>8401</v>
      </c>
      <c r="B3319" s="14">
        <v>18</v>
      </c>
      <c r="C3319" t="s">
        <v>8220</v>
      </c>
      <c r="D3319" s="14" t="e" cm="1" vm="1">
        <f t="array" aca="1" ref="D3319" ca="1">IF(Kickstarter!G3319:G7432 = "failed",Kickstarter!N3319:N7432,"false")</f>
        <v>#VALUE!</v>
      </c>
    </row>
    <row r="3320" spans="1:4" x14ac:dyDescent="0.2">
      <c r="A3320" t="s">
        <v>8401</v>
      </c>
      <c r="B3320" s="14">
        <v>32</v>
      </c>
      <c r="C3320" t="s">
        <v>8220</v>
      </c>
      <c r="D3320" s="14" t="e" cm="1" vm="1">
        <f t="array" aca="1" ref="D3320" ca="1">IF(Kickstarter!G3320:G7433 = "failed",Kickstarter!N3320:N7433,"false")</f>
        <v>#VALUE!</v>
      </c>
    </row>
    <row r="3321" spans="1:4" x14ac:dyDescent="0.2">
      <c r="A3321" t="s">
        <v>8401</v>
      </c>
      <c r="B3321" s="14">
        <v>16</v>
      </c>
      <c r="C3321" t="s">
        <v>8220</v>
      </c>
      <c r="D3321" s="14" t="e" cm="1" vm="1">
        <f t="array" aca="1" ref="D3321" ca="1">IF(Kickstarter!G3321:G7434 = "failed",Kickstarter!N3321:N7434,"false")</f>
        <v>#VALUE!</v>
      </c>
    </row>
    <row r="3322" spans="1:4" x14ac:dyDescent="0.2">
      <c r="A3322" t="s">
        <v>8401</v>
      </c>
      <c r="B3322" s="14">
        <v>38</v>
      </c>
      <c r="C3322" t="s">
        <v>8220</v>
      </c>
      <c r="D3322" s="14" t="e" cm="1" vm="1">
        <f t="array" aca="1" ref="D3322" ca="1">IF(Kickstarter!G3322:G7435 = "failed",Kickstarter!N3322:N7435,"false")</f>
        <v>#VALUE!</v>
      </c>
    </row>
    <row r="3323" spans="1:4" x14ac:dyDescent="0.2">
      <c r="A3323" t="s">
        <v>8401</v>
      </c>
      <c r="B3323" s="14">
        <v>15</v>
      </c>
      <c r="C3323" t="s">
        <v>8220</v>
      </c>
      <c r="D3323" s="14" t="e" cm="1" vm="1">
        <f t="array" aca="1" ref="D3323" ca="1">IF(Kickstarter!G3323:G7436 = "failed",Kickstarter!N3323:N7436,"false")</f>
        <v>#VALUE!</v>
      </c>
    </row>
    <row r="3324" spans="1:4" x14ac:dyDescent="0.2">
      <c r="A3324" t="s">
        <v>8401</v>
      </c>
      <c r="B3324" s="14">
        <v>23</v>
      </c>
      <c r="C3324" t="s">
        <v>8220</v>
      </c>
      <c r="D3324" s="14" t="e" cm="1" vm="1">
        <f t="array" aca="1" ref="D3324" ca="1">IF(Kickstarter!G3324:G7437 = "failed",Kickstarter!N3324:N7437,"false")</f>
        <v>#VALUE!</v>
      </c>
    </row>
    <row r="3325" spans="1:4" x14ac:dyDescent="0.2">
      <c r="A3325" t="s">
        <v>8401</v>
      </c>
      <c r="B3325" s="14">
        <v>49</v>
      </c>
      <c r="C3325" t="s">
        <v>8220</v>
      </c>
      <c r="D3325" s="14" t="e" cm="1" vm="1">
        <f t="array" aca="1" ref="D3325" ca="1">IF(Kickstarter!G3325:G7438 = "failed",Kickstarter!N3325:N7438,"false")</f>
        <v>#VALUE!</v>
      </c>
    </row>
    <row r="3326" spans="1:4" x14ac:dyDescent="0.2">
      <c r="A3326" t="s">
        <v>8401</v>
      </c>
      <c r="B3326" s="14">
        <v>10</v>
      </c>
      <c r="C3326" t="s">
        <v>8220</v>
      </c>
      <c r="D3326" s="14" t="e" cm="1" vm="1">
        <f t="array" aca="1" ref="D3326" ca="1">IF(Kickstarter!G3326:G7439 = "failed",Kickstarter!N3326:N7439,"false")</f>
        <v>#VALUE!</v>
      </c>
    </row>
    <row r="3327" spans="1:4" x14ac:dyDescent="0.2">
      <c r="A3327" t="s">
        <v>8401</v>
      </c>
      <c r="B3327" s="14">
        <v>15</v>
      </c>
      <c r="C3327" t="s">
        <v>8220</v>
      </c>
      <c r="D3327" s="14" t="e" cm="1" vm="1">
        <f t="array" aca="1" ref="D3327" ca="1">IF(Kickstarter!G3327:G7440 = "failed",Kickstarter!N3327:N7440,"false")</f>
        <v>#VALUE!</v>
      </c>
    </row>
    <row r="3328" spans="1:4" x14ac:dyDescent="0.2">
      <c r="A3328" t="s">
        <v>8401</v>
      </c>
      <c r="B3328" s="14">
        <v>57</v>
      </c>
      <c r="C3328" t="s">
        <v>8220</v>
      </c>
      <c r="D3328" s="14" t="e" cm="1" vm="1">
        <f t="array" aca="1" ref="D3328" ca="1">IF(Kickstarter!G3328:G7441 = "failed",Kickstarter!N3328:N7441,"false")</f>
        <v>#VALUE!</v>
      </c>
    </row>
    <row r="3329" spans="1:4" x14ac:dyDescent="0.2">
      <c r="A3329" t="s">
        <v>8401</v>
      </c>
      <c r="B3329" s="14">
        <v>33</v>
      </c>
      <c r="C3329" t="s">
        <v>8220</v>
      </c>
      <c r="D3329" s="14" t="e" cm="1" vm="1">
        <f t="array" aca="1" ref="D3329" ca="1">IF(Kickstarter!G3329:G7442 = "failed",Kickstarter!N3329:N7442,"false")</f>
        <v>#VALUE!</v>
      </c>
    </row>
    <row r="3330" spans="1:4" x14ac:dyDescent="0.2">
      <c r="A3330" t="s">
        <v>8401</v>
      </c>
      <c r="B3330" s="14">
        <v>9</v>
      </c>
      <c r="C3330" t="s">
        <v>8220</v>
      </c>
      <c r="D3330" s="14" t="e" cm="1" vm="1">
        <f t="array" aca="1" ref="D3330" ca="1">IF(Kickstarter!G3330:G7443 = "failed",Kickstarter!N3330:N7443,"false")</f>
        <v>#VALUE!</v>
      </c>
    </row>
    <row r="3331" spans="1:4" x14ac:dyDescent="0.2">
      <c r="A3331" t="s">
        <v>8401</v>
      </c>
      <c r="B3331" s="14">
        <v>26</v>
      </c>
      <c r="C3331" t="s">
        <v>8220</v>
      </c>
      <c r="D3331" s="14" t="e" cm="1" vm="1">
        <f t="array" aca="1" ref="D3331" ca="1">IF(Kickstarter!G3331:G7444 = "failed",Kickstarter!N3331:N7444,"false")</f>
        <v>#VALUE!</v>
      </c>
    </row>
    <row r="3332" spans="1:4" x14ac:dyDescent="0.2">
      <c r="A3332" t="s">
        <v>8401</v>
      </c>
      <c r="B3332" s="14">
        <v>69</v>
      </c>
      <c r="C3332" t="s">
        <v>8220</v>
      </c>
      <c r="D3332" s="14" t="e" cm="1" vm="1">
        <f t="array" aca="1" ref="D3332" ca="1">IF(Kickstarter!G3332:G7445 = "failed",Kickstarter!N3332:N7445,"false")</f>
        <v>#VALUE!</v>
      </c>
    </row>
    <row r="3333" spans="1:4" x14ac:dyDescent="0.2">
      <c r="A3333" t="s">
        <v>8401</v>
      </c>
      <c r="B3333" s="14">
        <v>65</v>
      </c>
      <c r="C3333" t="s">
        <v>8220</v>
      </c>
      <c r="D3333" s="14" t="e" cm="1" vm="1">
        <f t="array" aca="1" ref="D3333" ca="1">IF(Kickstarter!G3333:G7446 = "failed",Kickstarter!N3333:N7446,"false")</f>
        <v>#VALUE!</v>
      </c>
    </row>
    <row r="3334" spans="1:4" x14ac:dyDescent="0.2">
      <c r="A3334" t="s">
        <v>8401</v>
      </c>
      <c r="B3334" s="14">
        <v>83</v>
      </c>
      <c r="C3334" t="s">
        <v>8220</v>
      </c>
      <c r="D3334" s="14" t="e" cm="1" vm="1">
        <f t="array" aca="1" ref="D3334" ca="1">IF(Kickstarter!G3334:G7447 = "failed",Kickstarter!N3334:N7447,"false")</f>
        <v>#VALUE!</v>
      </c>
    </row>
    <row r="3335" spans="1:4" x14ac:dyDescent="0.2">
      <c r="A3335" t="s">
        <v>8401</v>
      </c>
      <c r="B3335" s="14">
        <v>111</v>
      </c>
      <c r="C3335" t="s">
        <v>8220</v>
      </c>
      <c r="D3335" s="14" t="e" cm="1" vm="1">
        <f t="array" aca="1" ref="D3335" ca="1">IF(Kickstarter!G3335:G7448 = "failed",Kickstarter!N3335:N7448,"false")</f>
        <v>#VALUE!</v>
      </c>
    </row>
    <row r="3336" spans="1:4" x14ac:dyDescent="0.2">
      <c r="A3336" t="s">
        <v>8401</v>
      </c>
      <c r="B3336" s="14">
        <v>46</v>
      </c>
      <c r="C3336" t="s">
        <v>8220</v>
      </c>
      <c r="D3336" s="14" t="e" cm="1" vm="1">
        <f t="array" aca="1" ref="D3336" ca="1">IF(Kickstarter!G3336:G7449 = "failed",Kickstarter!N3336:N7449,"false")</f>
        <v>#VALUE!</v>
      </c>
    </row>
    <row r="3337" spans="1:4" x14ac:dyDescent="0.2">
      <c r="A3337" t="s">
        <v>8401</v>
      </c>
      <c r="B3337" s="14">
        <v>63</v>
      </c>
      <c r="C3337" t="s">
        <v>8220</v>
      </c>
      <c r="D3337" s="14" t="e" cm="1" vm="1">
        <f t="array" aca="1" ref="D3337" ca="1">IF(Kickstarter!G3337:G7450 = "failed",Kickstarter!N3337:N7450,"false")</f>
        <v>#VALUE!</v>
      </c>
    </row>
    <row r="3338" spans="1:4" x14ac:dyDescent="0.2">
      <c r="A3338" t="s">
        <v>8401</v>
      </c>
      <c r="B3338" s="14">
        <v>9</v>
      </c>
      <c r="C3338" t="s">
        <v>8220</v>
      </c>
      <c r="D3338" s="14" t="e" cm="1" vm="1">
        <f t="array" aca="1" ref="D3338" ca="1">IF(Kickstarter!G3338:G7451 = "failed",Kickstarter!N3338:N7451,"false")</f>
        <v>#VALUE!</v>
      </c>
    </row>
    <row r="3339" spans="1:4" x14ac:dyDescent="0.2">
      <c r="A3339" t="s">
        <v>8401</v>
      </c>
      <c r="B3339" s="14">
        <v>34</v>
      </c>
      <c r="C3339" t="s">
        <v>8220</v>
      </c>
      <c r="D3339" s="14" t="e" cm="1" vm="1">
        <f t="array" aca="1" ref="D3339" ca="1">IF(Kickstarter!G3339:G7452 = "failed",Kickstarter!N3339:N7452,"false")</f>
        <v>#VALUE!</v>
      </c>
    </row>
    <row r="3340" spans="1:4" x14ac:dyDescent="0.2">
      <c r="A3340" t="s">
        <v>8401</v>
      </c>
      <c r="B3340" s="14">
        <v>112</v>
      </c>
      <c r="C3340" t="s">
        <v>8220</v>
      </c>
      <c r="D3340" s="14" t="e" cm="1" vm="1">
        <f t="array" aca="1" ref="D3340" ca="1">IF(Kickstarter!G3340:G7453 = "failed",Kickstarter!N3340:N7453,"false")</f>
        <v>#VALUE!</v>
      </c>
    </row>
    <row r="3341" spans="1:4" x14ac:dyDescent="0.2">
      <c r="A3341" t="s">
        <v>8401</v>
      </c>
      <c r="B3341" s="14">
        <v>47</v>
      </c>
      <c r="C3341" t="s">
        <v>8220</v>
      </c>
      <c r="D3341" s="14" t="e" cm="1" vm="1">
        <f t="array" aca="1" ref="D3341" ca="1">IF(Kickstarter!G3341:G7454 = "failed",Kickstarter!N3341:N7454,"false")</f>
        <v>#VALUE!</v>
      </c>
    </row>
    <row r="3342" spans="1:4" x14ac:dyDescent="0.2">
      <c r="A3342" t="s">
        <v>8401</v>
      </c>
      <c r="B3342" s="14">
        <v>38</v>
      </c>
      <c r="C3342" t="s">
        <v>8220</v>
      </c>
      <c r="D3342" s="14" t="e" cm="1" vm="1">
        <f t="array" aca="1" ref="D3342" ca="1">IF(Kickstarter!G3342:G7455 = "failed",Kickstarter!N3342:N7455,"false")</f>
        <v>#VALUE!</v>
      </c>
    </row>
    <row r="3343" spans="1:4" x14ac:dyDescent="0.2">
      <c r="A3343" t="s">
        <v>8401</v>
      </c>
      <c r="B3343" s="14">
        <v>28</v>
      </c>
      <c r="C3343" t="s">
        <v>8220</v>
      </c>
      <c r="D3343" s="14" t="e" cm="1" vm="1">
        <f t="array" aca="1" ref="D3343" ca="1">IF(Kickstarter!G3343:G7456 = "failed",Kickstarter!N3343:N7456,"false")</f>
        <v>#VALUE!</v>
      </c>
    </row>
    <row r="3344" spans="1:4" x14ac:dyDescent="0.2">
      <c r="A3344" t="s">
        <v>8401</v>
      </c>
      <c r="B3344" s="14">
        <v>78</v>
      </c>
      <c r="C3344" t="s">
        <v>8220</v>
      </c>
      <c r="D3344" s="14" t="e" cm="1" vm="1">
        <f t="array" aca="1" ref="D3344" ca="1">IF(Kickstarter!G3344:G7457 = "failed",Kickstarter!N3344:N7457,"false")</f>
        <v>#VALUE!</v>
      </c>
    </row>
    <row r="3345" spans="1:4" x14ac:dyDescent="0.2">
      <c r="A3345" t="s">
        <v>8401</v>
      </c>
      <c r="B3345" s="14">
        <v>23</v>
      </c>
      <c r="C3345" t="s">
        <v>8220</v>
      </c>
      <c r="D3345" s="14" t="e" cm="1" vm="1">
        <f t="array" aca="1" ref="D3345" ca="1">IF(Kickstarter!G3345:G7458 = "failed",Kickstarter!N3345:N7458,"false")</f>
        <v>#VALUE!</v>
      </c>
    </row>
    <row r="3346" spans="1:4" x14ac:dyDescent="0.2">
      <c r="A3346" t="s">
        <v>8401</v>
      </c>
      <c r="B3346" s="14">
        <v>40</v>
      </c>
      <c r="C3346" t="s">
        <v>8220</v>
      </c>
      <c r="D3346" s="14" t="e" cm="1" vm="1">
        <f t="array" aca="1" ref="D3346" ca="1">IF(Kickstarter!G3346:G7459 = "failed",Kickstarter!N3346:N7459,"false")</f>
        <v>#VALUE!</v>
      </c>
    </row>
    <row r="3347" spans="1:4" x14ac:dyDescent="0.2">
      <c r="A3347" t="s">
        <v>8401</v>
      </c>
      <c r="B3347" s="14">
        <v>13</v>
      </c>
      <c r="C3347" t="s">
        <v>8220</v>
      </c>
      <c r="D3347" s="14" t="e" cm="1" vm="1">
        <f t="array" aca="1" ref="D3347" ca="1">IF(Kickstarter!G3347:G7460 = "failed",Kickstarter!N3347:N7460,"false")</f>
        <v>#VALUE!</v>
      </c>
    </row>
    <row r="3348" spans="1:4" x14ac:dyDescent="0.2">
      <c r="A3348" t="s">
        <v>8401</v>
      </c>
      <c r="B3348" s="14">
        <v>18</v>
      </c>
      <c r="C3348" t="s">
        <v>8220</v>
      </c>
      <c r="D3348" s="14" t="e" cm="1" vm="1">
        <f t="array" aca="1" ref="D3348" ca="1">IF(Kickstarter!G3348:G7461 = "failed",Kickstarter!N3348:N7461,"false")</f>
        <v>#VALUE!</v>
      </c>
    </row>
    <row r="3349" spans="1:4" x14ac:dyDescent="0.2">
      <c r="A3349" t="s">
        <v>8401</v>
      </c>
      <c r="B3349" s="14">
        <v>22</v>
      </c>
      <c r="C3349" t="s">
        <v>8220</v>
      </c>
      <c r="D3349" s="14" t="e" cm="1" vm="1">
        <f t="array" aca="1" ref="D3349" ca="1">IF(Kickstarter!G3349:G7462 = "failed",Kickstarter!N3349:N7462,"false")</f>
        <v>#VALUE!</v>
      </c>
    </row>
    <row r="3350" spans="1:4" x14ac:dyDescent="0.2">
      <c r="A3350" t="s">
        <v>8401</v>
      </c>
      <c r="B3350" s="14">
        <v>79</v>
      </c>
      <c r="C3350" t="s">
        <v>8220</v>
      </c>
      <c r="D3350" s="14" t="e" cm="1" vm="1">
        <f t="array" aca="1" ref="D3350" ca="1">IF(Kickstarter!G3350:G7463 = "failed",Kickstarter!N3350:N7463,"false")</f>
        <v>#VALUE!</v>
      </c>
    </row>
    <row r="3351" spans="1:4" x14ac:dyDescent="0.2">
      <c r="A3351" t="s">
        <v>8401</v>
      </c>
      <c r="B3351" s="14">
        <v>14</v>
      </c>
      <c r="C3351" t="s">
        <v>8220</v>
      </c>
      <c r="D3351" s="14" t="e" cm="1" vm="1">
        <f t="array" aca="1" ref="D3351" ca="1">IF(Kickstarter!G3351:G7464 = "failed",Kickstarter!N3351:N7464,"false")</f>
        <v>#VALUE!</v>
      </c>
    </row>
    <row r="3352" spans="1:4" x14ac:dyDescent="0.2">
      <c r="A3352" t="s">
        <v>8401</v>
      </c>
      <c r="B3352" s="14">
        <v>51</v>
      </c>
      <c r="C3352" t="s">
        <v>8220</v>
      </c>
      <c r="D3352" s="14" t="e" cm="1" vm="1">
        <f t="array" aca="1" ref="D3352" ca="1">IF(Kickstarter!G3352:G7465 = "failed",Kickstarter!N3352:N7465,"false")</f>
        <v>#VALUE!</v>
      </c>
    </row>
    <row r="3353" spans="1:4" x14ac:dyDescent="0.2">
      <c r="A3353" t="s">
        <v>8401</v>
      </c>
      <c r="B3353" s="14">
        <v>54</v>
      </c>
      <c r="C3353" t="s">
        <v>8220</v>
      </c>
      <c r="D3353" s="14" t="e" cm="1" vm="1">
        <f t="array" aca="1" ref="D3353" ca="1">IF(Kickstarter!G3353:G7466 = "failed",Kickstarter!N3353:N7466,"false")</f>
        <v>#VALUE!</v>
      </c>
    </row>
    <row r="3354" spans="1:4" x14ac:dyDescent="0.2">
      <c r="A3354" t="s">
        <v>8401</v>
      </c>
      <c r="B3354" s="14">
        <v>70</v>
      </c>
      <c r="C3354" t="s">
        <v>8220</v>
      </c>
      <c r="D3354" s="14" t="e" cm="1" vm="1">
        <f t="array" aca="1" ref="D3354" ca="1">IF(Kickstarter!G3354:G7467 = "failed",Kickstarter!N3354:N7467,"false")</f>
        <v>#VALUE!</v>
      </c>
    </row>
    <row r="3355" spans="1:4" x14ac:dyDescent="0.2">
      <c r="A3355" t="s">
        <v>8401</v>
      </c>
      <c r="B3355" s="14">
        <v>44</v>
      </c>
      <c r="C3355" t="s">
        <v>8220</v>
      </c>
      <c r="D3355" s="14" t="e" cm="1" vm="1">
        <f t="array" aca="1" ref="D3355" ca="1">IF(Kickstarter!G3355:G7468 = "failed",Kickstarter!N3355:N7468,"false")</f>
        <v>#VALUE!</v>
      </c>
    </row>
    <row r="3356" spans="1:4" x14ac:dyDescent="0.2">
      <c r="A3356" t="s">
        <v>8401</v>
      </c>
      <c r="B3356" s="14">
        <v>55</v>
      </c>
      <c r="C3356" t="s">
        <v>8220</v>
      </c>
      <c r="D3356" s="14" t="e" cm="1" vm="1">
        <f t="array" aca="1" ref="D3356" ca="1">IF(Kickstarter!G3356:G7469 = "failed",Kickstarter!N3356:N7469,"false")</f>
        <v>#VALUE!</v>
      </c>
    </row>
    <row r="3357" spans="1:4" x14ac:dyDescent="0.2">
      <c r="A3357" t="s">
        <v>8401</v>
      </c>
      <c r="B3357" s="14">
        <v>15</v>
      </c>
      <c r="C3357" t="s">
        <v>8220</v>
      </c>
      <c r="D3357" s="14" t="e" cm="1" vm="1">
        <f t="array" aca="1" ref="D3357" ca="1">IF(Kickstarter!G3357:G7470 = "failed",Kickstarter!N3357:N7470,"false")</f>
        <v>#VALUE!</v>
      </c>
    </row>
    <row r="3358" spans="1:4" x14ac:dyDescent="0.2">
      <c r="A3358" t="s">
        <v>8401</v>
      </c>
      <c r="B3358" s="14">
        <v>27</v>
      </c>
      <c r="C3358" t="s">
        <v>8220</v>
      </c>
      <c r="D3358" s="14" t="e" cm="1" vm="1">
        <f t="array" aca="1" ref="D3358" ca="1">IF(Kickstarter!G3358:G7471 = "failed",Kickstarter!N3358:N7471,"false")</f>
        <v>#VALUE!</v>
      </c>
    </row>
    <row r="3359" spans="1:4" x14ac:dyDescent="0.2">
      <c r="A3359" t="s">
        <v>8401</v>
      </c>
      <c r="B3359" s="14">
        <v>21</v>
      </c>
      <c r="C3359" t="s">
        <v>8220</v>
      </c>
      <c r="D3359" s="14" t="e" cm="1" vm="1">
        <f t="array" aca="1" ref="D3359" ca="1">IF(Kickstarter!G3359:G7472 = "failed",Kickstarter!N3359:N7472,"false")</f>
        <v>#VALUE!</v>
      </c>
    </row>
    <row r="3360" spans="1:4" x14ac:dyDescent="0.2">
      <c r="A3360" t="s">
        <v>8401</v>
      </c>
      <c r="B3360" s="14">
        <v>162</v>
      </c>
      <c r="C3360" t="s">
        <v>8220</v>
      </c>
      <c r="D3360" s="14" t="e" cm="1" vm="1">
        <f t="array" aca="1" ref="D3360" ca="1">IF(Kickstarter!G3360:G7473 = "failed",Kickstarter!N3360:N7473,"false")</f>
        <v>#VALUE!</v>
      </c>
    </row>
    <row r="3361" spans="1:4" x14ac:dyDescent="0.2">
      <c r="A3361" t="s">
        <v>8401</v>
      </c>
      <c r="B3361" s="14">
        <v>23</v>
      </c>
      <c r="C3361" t="s">
        <v>8220</v>
      </c>
      <c r="D3361" s="14" t="e" cm="1" vm="1">
        <f t="array" aca="1" ref="D3361" ca="1">IF(Kickstarter!G3361:G7474 = "failed",Kickstarter!N3361:N7474,"false")</f>
        <v>#VALUE!</v>
      </c>
    </row>
    <row r="3362" spans="1:4" x14ac:dyDescent="0.2">
      <c r="A3362" t="s">
        <v>8401</v>
      </c>
      <c r="B3362" s="14">
        <v>72</v>
      </c>
      <c r="C3362" t="s">
        <v>8220</v>
      </c>
      <c r="D3362" s="14" t="e" cm="1" vm="1">
        <f t="array" aca="1" ref="D3362" ca="1">IF(Kickstarter!G3362:G7475 = "failed",Kickstarter!N3362:N7475,"false")</f>
        <v>#VALUE!</v>
      </c>
    </row>
    <row r="3363" spans="1:4" x14ac:dyDescent="0.2">
      <c r="A3363" t="s">
        <v>8401</v>
      </c>
      <c r="B3363" s="14">
        <v>68</v>
      </c>
      <c r="C3363" t="s">
        <v>8220</v>
      </c>
      <c r="D3363" s="14" t="e" cm="1" vm="1">
        <f t="array" aca="1" ref="D3363" ca="1">IF(Kickstarter!G3363:G7476 = "failed",Kickstarter!N3363:N7476,"false")</f>
        <v>#VALUE!</v>
      </c>
    </row>
    <row r="3364" spans="1:4" x14ac:dyDescent="0.2">
      <c r="A3364" t="s">
        <v>8401</v>
      </c>
      <c r="B3364" s="14">
        <v>20</v>
      </c>
      <c r="C3364" t="s">
        <v>8220</v>
      </c>
      <c r="D3364" s="14" t="e" cm="1" vm="1">
        <f t="array" aca="1" ref="D3364" ca="1">IF(Kickstarter!G3364:G7477 = "failed",Kickstarter!N3364:N7477,"false")</f>
        <v>#VALUE!</v>
      </c>
    </row>
    <row r="3365" spans="1:4" x14ac:dyDescent="0.2">
      <c r="A3365" t="s">
        <v>8401</v>
      </c>
      <c r="B3365" s="14">
        <v>26</v>
      </c>
      <c r="C3365" t="s">
        <v>8220</v>
      </c>
      <c r="D3365" s="14" t="e" cm="1" vm="1">
        <f t="array" aca="1" ref="D3365" ca="1">IF(Kickstarter!G3365:G7478 = "failed",Kickstarter!N3365:N7478,"false")</f>
        <v>#VALUE!</v>
      </c>
    </row>
    <row r="3366" spans="1:4" x14ac:dyDescent="0.2">
      <c r="A3366" t="s">
        <v>8401</v>
      </c>
      <c r="B3366" s="14">
        <v>72</v>
      </c>
      <c r="C3366" t="s">
        <v>8220</v>
      </c>
      <c r="D3366" s="14" t="e" cm="1" vm="1">
        <f t="array" aca="1" ref="D3366" ca="1">IF(Kickstarter!G3366:G7479 = "failed",Kickstarter!N3366:N7479,"false")</f>
        <v>#VALUE!</v>
      </c>
    </row>
    <row r="3367" spans="1:4" x14ac:dyDescent="0.2">
      <c r="A3367" t="s">
        <v>8401</v>
      </c>
      <c r="B3367" s="14">
        <v>3</v>
      </c>
      <c r="C3367" t="s">
        <v>8220</v>
      </c>
      <c r="D3367" s="14" t="e" cm="1" vm="1">
        <f t="array" aca="1" ref="D3367" ca="1">IF(Kickstarter!G3367:G7480 = "failed",Kickstarter!N3367:N7480,"false")</f>
        <v>#VALUE!</v>
      </c>
    </row>
    <row r="3368" spans="1:4" x14ac:dyDescent="0.2">
      <c r="A3368" t="s">
        <v>8401</v>
      </c>
      <c r="B3368" s="14">
        <v>18</v>
      </c>
      <c r="C3368" t="s">
        <v>8220</v>
      </c>
      <c r="D3368" s="14" t="e" cm="1" vm="1">
        <f t="array" aca="1" ref="D3368" ca="1">IF(Kickstarter!G3368:G7481 = "failed",Kickstarter!N3368:N7481,"false")</f>
        <v>#VALUE!</v>
      </c>
    </row>
    <row r="3369" spans="1:4" x14ac:dyDescent="0.2">
      <c r="A3369" t="s">
        <v>8401</v>
      </c>
      <c r="B3369" s="14">
        <v>30</v>
      </c>
      <c r="C3369" t="s">
        <v>8220</v>
      </c>
      <c r="D3369" s="14" t="e" cm="1" vm="1">
        <f t="array" aca="1" ref="D3369" ca="1">IF(Kickstarter!G3369:G7482 = "failed",Kickstarter!N3369:N7482,"false")</f>
        <v>#VALUE!</v>
      </c>
    </row>
    <row r="3370" spans="1:4" x14ac:dyDescent="0.2">
      <c r="A3370" t="s">
        <v>8401</v>
      </c>
      <c r="B3370" s="14">
        <v>23</v>
      </c>
      <c r="C3370" t="s">
        <v>8220</v>
      </c>
      <c r="D3370" s="14" t="e" cm="1" vm="1">
        <f t="array" aca="1" ref="D3370" ca="1">IF(Kickstarter!G3370:G7483 = "failed",Kickstarter!N3370:N7483,"false")</f>
        <v>#VALUE!</v>
      </c>
    </row>
    <row r="3371" spans="1:4" x14ac:dyDescent="0.2">
      <c r="A3371" t="s">
        <v>8401</v>
      </c>
      <c r="B3371" s="14">
        <v>54</v>
      </c>
      <c r="C3371" t="s">
        <v>8220</v>
      </c>
      <c r="D3371" s="14" t="e" cm="1" vm="1">
        <f t="array" aca="1" ref="D3371" ca="1">IF(Kickstarter!G3371:G7484 = "failed",Kickstarter!N3371:N7484,"false")</f>
        <v>#VALUE!</v>
      </c>
    </row>
    <row r="3372" spans="1:4" x14ac:dyDescent="0.2">
      <c r="A3372" t="s">
        <v>8401</v>
      </c>
      <c r="B3372" s="14">
        <v>26</v>
      </c>
      <c r="C3372" t="s">
        <v>8220</v>
      </c>
      <c r="D3372" s="14" t="e" cm="1" vm="1">
        <f t="array" aca="1" ref="D3372" ca="1">IF(Kickstarter!G3372:G7485 = "failed",Kickstarter!N3372:N7485,"false")</f>
        <v>#VALUE!</v>
      </c>
    </row>
    <row r="3373" spans="1:4" x14ac:dyDescent="0.2">
      <c r="A3373" t="s">
        <v>8401</v>
      </c>
      <c r="B3373" s="14">
        <v>9</v>
      </c>
      <c r="C3373" t="s">
        <v>8220</v>
      </c>
      <c r="D3373" s="14" t="e" cm="1" vm="1">
        <f t="array" aca="1" ref="D3373" ca="1">IF(Kickstarter!G3373:G7486 = "failed",Kickstarter!N3373:N7486,"false")</f>
        <v>#VALUE!</v>
      </c>
    </row>
    <row r="3374" spans="1:4" x14ac:dyDescent="0.2">
      <c r="A3374" t="s">
        <v>8401</v>
      </c>
      <c r="B3374" s="14">
        <v>27</v>
      </c>
      <c r="C3374" t="s">
        <v>8220</v>
      </c>
      <c r="D3374" s="14" t="e" cm="1" vm="1">
        <f t="array" aca="1" ref="D3374" ca="1">IF(Kickstarter!G3374:G7487 = "failed",Kickstarter!N3374:N7487,"false")</f>
        <v>#VALUE!</v>
      </c>
    </row>
    <row r="3375" spans="1:4" x14ac:dyDescent="0.2">
      <c r="A3375" t="s">
        <v>8401</v>
      </c>
      <c r="B3375" s="14">
        <v>30</v>
      </c>
      <c r="C3375" t="s">
        <v>8220</v>
      </c>
      <c r="D3375" s="14" t="e" cm="1" vm="1">
        <f t="array" aca="1" ref="D3375" ca="1">IF(Kickstarter!G3375:G7488 = "failed",Kickstarter!N3375:N7488,"false")</f>
        <v>#VALUE!</v>
      </c>
    </row>
    <row r="3376" spans="1:4" x14ac:dyDescent="0.2">
      <c r="A3376" t="s">
        <v>8401</v>
      </c>
      <c r="B3376" s="14">
        <v>52</v>
      </c>
      <c r="C3376" t="s">
        <v>8220</v>
      </c>
      <c r="D3376" s="14" t="e" cm="1" vm="1">
        <f t="array" aca="1" ref="D3376" ca="1">IF(Kickstarter!G3376:G7489 = "failed",Kickstarter!N3376:N7489,"false")</f>
        <v>#VALUE!</v>
      </c>
    </row>
    <row r="3377" spans="1:4" x14ac:dyDescent="0.2">
      <c r="A3377" t="s">
        <v>8401</v>
      </c>
      <c r="B3377" s="14">
        <v>17</v>
      </c>
      <c r="C3377" t="s">
        <v>8220</v>
      </c>
      <c r="D3377" s="14" t="e" cm="1" vm="1">
        <f t="array" aca="1" ref="D3377" ca="1">IF(Kickstarter!G3377:G7490 = "failed",Kickstarter!N3377:N7490,"false")</f>
        <v>#VALUE!</v>
      </c>
    </row>
    <row r="3378" spans="1:4" x14ac:dyDescent="0.2">
      <c r="A3378" t="s">
        <v>8401</v>
      </c>
      <c r="B3378" s="14">
        <v>19</v>
      </c>
      <c r="C3378" t="s">
        <v>8220</v>
      </c>
      <c r="D3378" s="14" t="e" cm="1" vm="1">
        <f t="array" aca="1" ref="D3378" ca="1">IF(Kickstarter!G3378:G7491 = "failed",Kickstarter!N3378:N7491,"false")</f>
        <v>#VALUE!</v>
      </c>
    </row>
    <row r="3379" spans="1:4" x14ac:dyDescent="0.2">
      <c r="A3379" t="s">
        <v>8401</v>
      </c>
      <c r="B3379" s="14">
        <v>77</v>
      </c>
      <c r="C3379" t="s">
        <v>8220</v>
      </c>
      <c r="D3379" s="14" t="e" cm="1" vm="1">
        <f t="array" aca="1" ref="D3379" ca="1">IF(Kickstarter!G3379:G7492 = "failed",Kickstarter!N3379:N7492,"false")</f>
        <v>#VALUE!</v>
      </c>
    </row>
    <row r="3380" spans="1:4" x14ac:dyDescent="0.2">
      <c r="A3380" t="s">
        <v>8401</v>
      </c>
      <c r="B3380" s="14">
        <v>21</v>
      </c>
      <c r="C3380" t="s">
        <v>8220</v>
      </c>
      <c r="D3380" s="14" t="e" cm="1" vm="1">
        <f t="array" aca="1" ref="D3380" ca="1">IF(Kickstarter!G3380:G7493 = "failed",Kickstarter!N3380:N7493,"false")</f>
        <v>#VALUE!</v>
      </c>
    </row>
    <row r="3381" spans="1:4" x14ac:dyDescent="0.2">
      <c r="A3381" t="s">
        <v>8401</v>
      </c>
      <c r="B3381" s="14">
        <v>38</v>
      </c>
      <c r="C3381" t="s">
        <v>8220</v>
      </c>
      <c r="D3381" s="14" t="e" cm="1" vm="1">
        <f t="array" aca="1" ref="D3381" ca="1">IF(Kickstarter!G3381:G7494 = "failed",Kickstarter!N3381:N7494,"false")</f>
        <v>#VALUE!</v>
      </c>
    </row>
    <row r="3382" spans="1:4" x14ac:dyDescent="0.2">
      <c r="A3382" t="s">
        <v>8401</v>
      </c>
      <c r="B3382" s="14">
        <v>28</v>
      </c>
      <c r="C3382" t="s">
        <v>8220</v>
      </c>
      <c r="D3382" s="14" t="e" cm="1" vm="1">
        <f t="array" aca="1" ref="D3382" ca="1">IF(Kickstarter!G3382:G7495 = "failed",Kickstarter!N3382:N7495,"false")</f>
        <v>#VALUE!</v>
      </c>
    </row>
    <row r="3383" spans="1:4" x14ac:dyDescent="0.2">
      <c r="A3383" t="s">
        <v>8401</v>
      </c>
      <c r="B3383" s="14">
        <v>48</v>
      </c>
      <c r="C3383" t="s">
        <v>8220</v>
      </c>
      <c r="D3383" s="14" t="e" cm="1" vm="1">
        <f t="array" aca="1" ref="D3383" ca="1">IF(Kickstarter!G3383:G7496 = "failed",Kickstarter!N3383:N7496,"false")</f>
        <v>#VALUE!</v>
      </c>
    </row>
    <row r="3384" spans="1:4" x14ac:dyDescent="0.2">
      <c r="A3384" t="s">
        <v>8401</v>
      </c>
      <c r="B3384" s="14">
        <v>46</v>
      </c>
      <c r="C3384" t="s">
        <v>8220</v>
      </c>
      <c r="D3384" s="14" t="e" cm="1" vm="1">
        <f t="array" aca="1" ref="D3384" ca="1">IF(Kickstarter!G3384:G7497 = "failed",Kickstarter!N3384:N7497,"false")</f>
        <v>#VALUE!</v>
      </c>
    </row>
    <row r="3385" spans="1:4" x14ac:dyDescent="0.2">
      <c r="A3385" t="s">
        <v>8401</v>
      </c>
      <c r="B3385" s="14">
        <v>30</v>
      </c>
      <c r="C3385" t="s">
        <v>8220</v>
      </c>
      <c r="D3385" s="14" t="e" cm="1" vm="1">
        <f t="array" aca="1" ref="D3385" ca="1">IF(Kickstarter!G3385:G7498 = "failed",Kickstarter!N3385:N7498,"false")</f>
        <v>#VALUE!</v>
      </c>
    </row>
    <row r="3386" spans="1:4" x14ac:dyDescent="0.2">
      <c r="A3386" t="s">
        <v>8401</v>
      </c>
      <c r="B3386" s="14">
        <v>64</v>
      </c>
      <c r="C3386" t="s">
        <v>8220</v>
      </c>
      <c r="D3386" s="14" t="e" cm="1" vm="1">
        <f t="array" aca="1" ref="D3386" ca="1">IF(Kickstarter!G3386:G7499 = "failed",Kickstarter!N3386:N7499,"false")</f>
        <v>#VALUE!</v>
      </c>
    </row>
    <row r="3387" spans="1:4" x14ac:dyDescent="0.2">
      <c r="A3387" t="s">
        <v>8401</v>
      </c>
      <c r="B3387" s="14">
        <v>15</v>
      </c>
      <c r="C3387" t="s">
        <v>8220</v>
      </c>
      <c r="D3387" s="14" t="e" cm="1" vm="1">
        <f t="array" aca="1" ref="D3387" ca="1">IF(Kickstarter!G3387:G7500 = "failed",Kickstarter!N3387:N7500,"false")</f>
        <v>#VALUE!</v>
      </c>
    </row>
    <row r="3388" spans="1:4" x14ac:dyDescent="0.2">
      <c r="A3388" t="s">
        <v>8401</v>
      </c>
      <c r="B3388" s="14">
        <v>41</v>
      </c>
      <c r="C3388" t="s">
        <v>8220</v>
      </c>
      <c r="D3388" s="14" t="e" cm="1" vm="1">
        <f t="array" aca="1" ref="D3388" ca="1">IF(Kickstarter!G3388:G7501 = "failed",Kickstarter!N3388:N7501,"false")</f>
        <v>#VALUE!</v>
      </c>
    </row>
    <row r="3389" spans="1:4" x14ac:dyDescent="0.2">
      <c r="A3389" t="s">
        <v>8401</v>
      </c>
      <c r="B3389" s="14">
        <v>35</v>
      </c>
      <c r="C3389" t="s">
        <v>8220</v>
      </c>
      <c r="D3389" s="14" t="e" cm="1" vm="1">
        <f t="array" aca="1" ref="D3389" ca="1">IF(Kickstarter!G3389:G7502 = "failed",Kickstarter!N3389:N7502,"false")</f>
        <v>#VALUE!</v>
      </c>
    </row>
    <row r="3390" spans="1:4" x14ac:dyDescent="0.2">
      <c r="A3390" t="s">
        <v>8401</v>
      </c>
      <c r="B3390" s="14">
        <v>45</v>
      </c>
      <c r="C3390" t="s">
        <v>8220</v>
      </c>
      <c r="D3390" s="14" t="e" cm="1" vm="1">
        <f t="array" aca="1" ref="D3390" ca="1">IF(Kickstarter!G3390:G7503 = "failed",Kickstarter!N3390:N7503,"false")</f>
        <v>#VALUE!</v>
      </c>
    </row>
    <row r="3391" spans="1:4" x14ac:dyDescent="0.2">
      <c r="A3391" t="s">
        <v>8401</v>
      </c>
      <c r="B3391" s="14">
        <v>62</v>
      </c>
      <c r="C3391" t="s">
        <v>8220</v>
      </c>
      <c r="D3391" s="14" t="e" cm="1" vm="1">
        <f t="array" aca="1" ref="D3391" ca="1">IF(Kickstarter!G3391:G7504 = "failed",Kickstarter!N3391:N7504,"false")</f>
        <v>#VALUE!</v>
      </c>
    </row>
    <row r="3392" spans="1:4" x14ac:dyDescent="0.2">
      <c r="A3392" t="s">
        <v>8401</v>
      </c>
      <c r="B3392" s="14">
        <v>22</v>
      </c>
      <c r="C3392" t="s">
        <v>8220</v>
      </c>
      <c r="D3392" s="14" t="e" cm="1" vm="1">
        <f t="array" aca="1" ref="D3392" ca="1">IF(Kickstarter!G3392:G7505 = "failed",Kickstarter!N3392:N7505,"false")</f>
        <v>#VALUE!</v>
      </c>
    </row>
    <row r="3393" spans="1:4" x14ac:dyDescent="0.2">
      <c r="A3393" t="s">
        <v>8401</v>
      </c>
      <c r="B3393" s="14">
        <v>18</v>
      </c>
      <c r="C3393" t="s">
        <v>8220</v>
      </c>
      <c r="D3393" s="14" t="e" cm="1" vm="1">
        <f t="array" aca="1" ref="D3393" ca="1">IF(Kickstarter!G3393:G7506 = "failed",Kickstarter!N3393:N7506,"false")</f>
        <v>#VALUE!</v>
      </c>
    </row>
    <row r="3394" spans="1:4" x14ac:dyDescent="0.2">
      <c r="A3394" t="s">
        <v>8401</v>
      </c>
      <c r="B3394" s="14">
        <v>12</v>
      </c>
      <c r="C3394" t="s">
        <v>8220</v>
      </c>
      <c r="D3394" s="14" t="e" cm="1" vm="1">
        <f t="array" aca="1" ref="D3394" ca="1">IF(Kickstarter!G3394:G7507 = "failed",Kickstarter!N3394:N7507,"false")</f>
        <v>#VALUE!</v>
      </c>
    </row>
    <row r="3395" spans="1:4" x14ac:dyDescent="0.2">
      <c r="A3395" t="s">
        <v>8401</v>
      </c>
      <c r="B3395" s="14">
        <v>44</v>
      </c>
      <c r="C3395" t="s">
        <v>8220</v>
      </c>
      <c r="D3395" s="14" t="e" cm="1" vm="1">
        <f t="array" aca="1" ref="D3395" ca="1">IF(Kickstarter!G3395:G7508 = "failed",Kickstarter!N3395:N7508,"false")</f>
        <v>#VALUE!</v>
      </c>
    </row>
    <row r="3396" spans="1:4" x14ac:dyDescent="0.2">
      <c r="A3396" t="s">
        <v>8401</v>
      </c>
      <c r="B3396" s="14">
        <v>27</v>
      </c>
      <c r="C3396" t="s">
        <v>8220</v>
      </c>
      <c r="D3396" s="14" t="e" cm="1" vm="1">
        <f t="array" aca="1" ref="D3396" ca="1">IF(Kickstarter!G3396:G7509 = "failed",Kickstarter!N3396:N7509,"false")</f>
        <v>#VALUE!</v>
      </c>
    </row>
    <row r="3397" spans="1:4" x14ac:dyDescent="0.2">
      <c r="A3397" t="s">
        <v>8401</v>
      </c>
      <c r="B3397" s="14">
        <v>38</v>
      </c>
      <c r="C3397" t="s">
        <v>8220</v>
      </c>
      <c r="D3397" s="14" t="e" cm="1" vm="1">
        <f t="array" aca="1" ref="D3397" ca="1">IF(Kickstarter!G3397:G7510 = "failed",Kickstarter!N3397:N7510,"false")</f>
        <v>#VALUE!</v>
      </c>
    </row>
    <row r="3398" spans="1:4" x14ac:dyDescent="0.2">
      <c r="A3398" t="s">
        <v>8401</v>
      </c>
      <c r="B3398" s="14">
        <v>28</v>
      </c>
      <c r="C3398" t="s">
        <v>8220</v>
      </c>
      <c r="D3398" s="14" t="e" cm="1" vm="1">
        <f t="array" aca="1" ref="D3398" ca="1">IF(Kickstarter!G3398:G7511 = "failed",Kickstarter!N3398:N7511,"false")</f>
        <v>#VALUE!</v>
      </c>
    </row>
    <row r="3399" spans="1:4" x14ac:dyDescent="0.2">
      <c r="A3399" t="s">
        <v>8401</v>
      </c>
      <c r="B3399" s="14">
        <v>24</v>
      </c>
      <c r="C3399" t="s">
        <v>8220</v>
      </c>
      <c r="D3399" s="14" t="e" cm="1" vm="1">
        <f t="array" aca="1" ref="D3399" ca="1">IF(Kickstarter!G3399:G7512 = "failed",Kickstarter!N3399:N7512,"false")</f>
        <v>#VALUE!</v>
      </c>
    </row>
    <row r="3400" spans="1:4" x14ac:dyDescent="0.2">
      <c r="A3400" t="s">
        <v>8401</v>
      </c>
      <c r="B3400" s="14">
        <v>65</v>
      </c>
      <c r="C3400" t="s">
        <v>8220</v>
      </c>
      <c r="D3400" s="14" t="e" cm="1" vm="1">
        <f t="array" aca="1" ref="D3400" ca="1">IF(Kickstarter!G3400:G7513 = "failed",Kickstarter!N3400:N7513,"false")</f>
        <v>#VALUE!</v>
      </c>
    </row>
    <row r="3401" spans="1:4" x14ac:dyDescent="0.2">
      <c r="A3401" t="s">
        <v>8401</v>
      </c>
      <c r="B3401" s="14">
        <v>46</v>
      </c>
      <c r="C3401" t="s">
        <v>8220</v>
      </c>
      <c r="D3401" s="14" t="e" cm="1" vm="1">
        <f t="array" aca="1" ref="D3401" ca="1">IF(Kickstarter!G3401:G7514 = "failed",Kickstarter!N3401:N7514,"false")</f>
        <v>#VALUE!</v>
      </c>
    </row>
    <row r="3402" spans="1:4" x14ac:dyDescent="0.2">
      <c r="A3402" t="s">
        <v>8401</v>
      </c>
      <c r="B3402" s="14">
        <v>85</v>
      </c>
      <c r="C3402" t="s">
        <v>8220</v>
      </c>
      <c r="D3402" s="14" t="e" cm="1" vm="1">
        <f t="array" aca="1" ref="D3402" ca="1">IF(Kickstarter!G3402:G7515 = "failed",Kickstarter!N3402:N7515,"false")</f>
        <v>#VALUE!</v>
      </c>
    </row>
    <row r="3403" spans="1:4" x14ac:dyDescent="0.2">
      <c r="A3403" t="s">
        <v>8401</v>
      </c>
      <c r="B3403" s="14">
        <v>66</v>
      </c>
      <c r="C3403" t="s">
        <v>8220</v>
      </c>
      <c r="D3403" s="14" t="e" cm="1" vm="1">
        <f t="array" aca="1" ref="D3403" ca="1">IF(Kickstarter!G3403:G7516 = "failed",Kickstarter!N3403:N7516,"false")</f>
        <v>#VALUE!</v>
      </c>
    </row>
    <row r="3404" spans="1:4" x14ac:dyDescent="0.2">
      <c r="A3404" t="s">
        <v>8401</v>
      </c>
      <c r="B3404" s="14">
        <v>165</v>
      </c>
      <c r="C3404" t="s">
        <v>8220</v>
      </c>
      <c r="D3404" s="14" t="e" cm="1" vm="1">
        <f t="array" aca="1" ref="D3404" ca="1">IF(Kickstarter!G3404:G7517 = "failed",Kickstarter!N3404:N7517,"false")</f>
        <v>#VALUE!</v>
      </c>
    </row>
    <row r="3405" spans="1:4" x14ac:dyDescent="0.2">
      <c r="A3405" t="s">
        <v>8401</v>
      </c>
      <c r="B3405" s="14">
        <v>17</v>
      </c>
      <c r="C3405" t="s">
        <v>8220</v>
      </c>
      <c r="D3405" s="14" t="e" cm="1" vm="1">
        <f t="array" aca="1" ref="D3405" ca="1">IF(Kickstarter!G3405:G7518 = "failed",Kickstarter!N3405:N7518,"false")</f>
        <v>#VALUE!</v>
      </c>
    </row>
    <row r="3406" spans="1:4" x14ac:dyDescent="0.2">
      <c r="A3406" t="s">
        <v>8401</v>
      </c>
      <c r="B3406" s="14">
        <v>3</v>
      </c>
      <c r="C3406" t="s">
        <v>8220</v>
      </c>
      <c r="D3406" s="14" t="e" cm="1" vm="1">
        <f t="array" aca="1" ref="D3406" ca="1">IF(Kickstarter!G3406:G7519 = "failed",Kickstarter!N3406:N7519,"false")</f>
        <v>#VALUE!</v>
      </c>
    </row>
    <row r="3407" spans="1:4" x14ac:dyDescent="0.2">
      <c r="A3407" t="s">
        <v>8401</v>
      </c>
      <c r="B3407" s="14">
        <v>17</v>
      </c>
      <c r="C3407" t="s">
        <v>8220</v>
      </c>
      <c r="D3407" s="14" t="e" cm="1" vm="1">
        <f t="array" aca="1" ref="D3407" ca="1">IF(Kickstarter!G3407:G7520 = "failed",Kickstarter!N3407:N7520,"false")</f>
        <v>#VALUE!</v>
      </c>
    </row>
    <row r="3408" spans="1:4" x14ac:dyDescent="0.2">
      <c r="A3408" t="s">
        <v>8401</v>
      </c>
      <c r="B3408" s="14">
        <v>91</v>
      </c>
      <c r="C3408" t="s">
        <v>8220</v>
      </c>
      <c r="D3408" s="14" t="e" cm="1" vm="1">
        <f t="array" aca="1" ref="D3408" ca="1">IF(Kickstarter!G3408:G7521 = "failed",Kickstarter!N3408:N7521,"false")</f>
        <v>#VALUE!</v>
      </c>
    </row>
    <row r="3409" spans="1:4" x14ac:dyDescent="0.2">
      <c r="A3409" t="s">
        <v>8401</v>
      </c>
      <c r="B3409" s="14">
        <v>67</v>
      </c>
      <c r="C3409" t="s">
        <v>8220</v>
      </c>
      <c r="D3409" s="14" t="e" cm="1" vm="1">
        <f t="array" aca="1" ref="D3409" ca="1">IF(Kickstarter!G3409:G7522 = "failed",Kickstarter!N3409:N7522,"false")</f>
        <v>#VALUE!</v>
      </c>
    </row>
    <row r="3410" spans="1:4" x14ac:dyDescent="0.2">
      <c r="A3410" t="s">
        <v>8401</v>
      </c>
      <c r="B3410" s="14">
        <v>18</v>
      </c>
      <c r="C3410" t="s">
        <v>8220</v>
      </c>
      <c r="D3410" s="14" t="e" cm="1" vm="1">
        <f t="array" aca="1" ref="D3410" ca="1">IF(Kickstarter!G3410:G7523 = "failed",Kickstarter!N3410:N7523,"false")</f>
        <v>#VALUE!</v>
      </c>
    </row>
    <row r="3411" spans="1:4" x14ac:dyDescent="0.2">
      <c r="A3411" t="s">
        <v>8401</v>
      </c>
      <c r="B3411" s="14">
        <v>21</v>
      </c>
      <c r="C3411" t="s">
        <v>8220</v>
      </c>
      <c r="D3411" s="14" t="e" cm="1" vm="1">
        <f t="array" aca="1" ref="D3411" ca="1">IF(Kickstarter!G3411:G7524 = "failed",Kickstarter!N3411:N7524,"false")</f>
        <v>#VALUE!</v>
      </c>
    </row>
    <row r="3412" spans="1:4" x14ac:dyDescent="0.2">
      <c r="A3412" t="s">
        <v>8401</v>
      </c>
      <c r="B3412" s="14">
        <v>40</v>
      </c>
      <c r="C3412" t="s">
        <v>8220</v>
      </c>
      <c r="D3412" s="14" t="e" cm="1" vm="1">
        <f t="array" aca="1" ref="D3412" ca="1">IF(Kickstarter!G3412:G7525 = "failed",Kickstarter!N3412:N7525,"false")</f>
        <v>#VALUE!</v>
      </c>
    </row>
    <row r="3413" spans="1:4" x14ac:dyDescent="0.2">
      <c r="A3413" t="s">
        <v>8401</v>
      </c>
      <c r="B3413" s="14">
        <v>78</v>
      </c>
      <c r="C3413" t="s">
        <v>8220</v>
      </c>
      <c r="D3413" s="14" t="e" cm="1" vm="1">
        <f t="array" aca="1" ref="D3413" ca="1">IF(Kickstarter!G3413:G7526 = "failed",Kickstarter!N3413:N7526,"false")</f>
        <v>#VALUE!</v>
      </c>
    </row>
    <row r="3414" spans="1:4" x14ac:dyDescent="0.2">
      <c r="A3414" t="s">
        <v>8401</v>
      </c>
      <c r="B3414" s="14">
        <v>26</v>
      </c>
      <c r="C3414" t="s">
        <v>8220</v>
      </c>
      <c r="D3414" s="14" t="e" cm="1" vm="1">
        <f t="array" aca="1" ref="D3414" ca="1">IF(Kickstarter!G3414:G7527 = "failed",Kickstarter!N3414:N7527,"false")</f>
        <v>#VALUE!</v>
      </c>
    </row>
    <row r="3415" spans="1:4" x14ac:dyDescent="0.2">
      <c r="A3415" t="s">
        <v>8401</v>
      </c>
      <c r="B3415" s="14">
        <v>14</v>
      </c>
      <c r="C3415" t="s">
        <v>8220</v>
      </c>
      <c r="D3415" s="14" t="e" cm="1" vm="1">
        <f t="array" aca="1" ref="D3415" ca="1">IF(Kickstarter!G3415:G7528 = "failed",Kickstarter!N3415:N7528,"false")</f>
        <v>#VALUE!</v>
      </c>
    </row>
    <row r="3416" spans="1:4" x14ac:dyDescent="0.2">
      <c r="A3416" t="s">
        <v>8401</v>
      </c>
      <c r="B3416" s="14">
        <v>44</v>
      </c>
      <c r="C3416" t="s">
        <v>8220</v>
      </c>
      <c r="D3416" s="14" t="e" cm="1" vm="1">
        <f t="array" aca="1" ref="D3416" ca="1">IF(Kickstarter!G3416:G7529 = "failed",Kickstarter!N3416:N7529,"false")</f>
        <v>#VALUE!</v>
      </c>
    </row>
    <row r="3417" spans="1:4" x14ac:dyDescent="0.2">
      <c r="A3417" t="s">
        <v>8401</v>
      </c>
      <c r="B3417" s="14">
        <v>9</v>
      </c>
      <c r="C3417" t="s">
        <v>8220</v>
      </c>
      <c r="D3417" s="14" t="e" cm="1" vm="1">
        <f t="array" aca="1" ref="D3417" ca="1">IF(Kickstarter!G3417:G7530 = "failed",Kickstarter!N3417:N7530,"false")</f>
        <v>#VALUE!</v>
      </c>
    </row>
    <row r="3418" spans="1:4" x14ac:dyDescent="0.2">
      <c r="A3418" t="s">
        <v>8401</v>
      </c>
      <c r="B3418" s="14">
        <v>30</v>
      </c>
      <c r="C3418" t="s">
        <v>8220</v>
      </c>
      <c r="D3418" s="14" t="e" cm="1" vm="1">
        <f t="array" aca="1" ref="D3418" ca="1">IF(Kickstarter!G3418:G7531 = "failed",Kickstarter!N3418:N7531,"false")</f>
        <v>#VALUE!</v>
      </c>
    </row>
    <row r="3419" spans="1:4" x14ac:dyDescent="0.2">
      <c r="A3419" t="s">
        <v>8401</v>
      </c>
      <c r="B3419" s="14">
        <v>45</v>
      </c>
      <c r="C3419" t="s">
        <v>8220</v>
      </c>
      <c r="D3419" s="14" t="e" cm="1" vm="1">
        <f t="array" aca="1" ref="D3419" ca="1">IF(Kickstarter!G3419:G7532 = "failed",Kickstarter!N3419:N7532,"false")</f>
        <v>#VALUE!</v>
      </c>
    </row>
    <row r="3420" spans="1:4" x14ac:dyDescent="0.2">
      <c r="A3420" t="s">
        <v>8401</v>
      </c>
      <c r="B3420" s="14">
        <v>56</v>
      </c>
      <c r="C3420" t="s">
        <v>8220</v>
      </c>
      <c r="D3420" s="14" t="e" cm="1" vm="1">
        <f t="array" aca="1" ref="D3420" ca="1">IF(Kickstarter!G3420:G7533 = "failed",Kickstarter!N3420:N7533,"false")</f>
        <v>#VALUE!</v>
      </c>
    </row>
    <row r="3421" spans="1:4" x14ac:dyDescent="0.2">
      <c r="A3421" t="s">
        <v>8401</v>
      </c>
      <c r="B3421" s="14">
        <v>46</v>
      </c>
      <c r="C3421" t="s">
        <v>8220</v>
      </c>
      <c r="D3421" s="14" t="e" cm="1" vm="1">
        <f t="array" aca="1" ref="D3421" ca="1">IF(Kickstarter!G3421:G7534 = "failed",Kickstarter!N3421:N7534,"false")</f>
        <v>#VALUE!</v>
      </c>
    </row>
    <row r="3422" spans="1:4" x14ac:dyDescent="0.2">
      <c r="A3422" t="s">
        <v>8401</v>
      </c>
      <c r="B3422" s="14">
        <v>34</v>
      </c>
      <c r="C3422" t="s">
        <v>8220</v>
      </c>
      <c r="D3422" s="14" t="e" cm="1" vm="1">
        <f t="array" aca="1" ref="D3422" ca="1">IF(Kickstarter!G3422:G7535 = "failed",Kickstarter!N3422:N7535,"false")</f>
        <v>#VALUE!</v>
      </c>
    </row>
    <row r="3423" spans="1:4" x14ac:dyDescent="0.2">
      <c r="A3423" t="s">
        <v>8401</v>
      </c>
      <c r="B3423" s="14">
        <v>98</v>
      </c>
      <c r="C3423" t="s">
        <v>8220</v>
      </c>
      <c r="D3423" s="14" t="e" cm="1" vm="1">
        <f t="array" aca="1" ref="D3423" ca="1">IF(Kickstarter!G3423:G7536 = "failed",Kickstarter!N3423:N7536,"false")</f>
        <v>#VALUE!</v>
      </c>
    </row>
    <row r="3424" spans="1:4" x14ac:dyDescent="0.2">
      <c r="A3424" t="s">
        <v>8401</v>
      </c>
      <c r="B3424" s="14">
        <v>46</v>
      </c>
      <c r="C3424" t="s">
        <v>8220</v>
      </c>
      <c r="D3424" s="14" t="e" cm="1" vm="1">
        <f t="array" aca="1" ref="D3424" ca="1">IF(Kickstarter!G3424:G7537 = "failed",Kickstarter!N3424:N7537,"false")</f>
        <v>#VALUE!</v>
      </c>
    </row>
    <row r="3425" spans="1:4" x14ac:dyDescent="0.2">
      <c r="A3425" t="s">
        <v>8401</v>
      </c>
      <c r="B3425" s="14">
        <v>10</v>
      </c>
      <c r="C3425" t="s">
        <v>8220</v>
      </c>
      <c r="D3425" s="14" t="e" cm="1" vm="1">
        <f t="array" aca="1" ref="D3425" ca="1">IF(Kickstarter!G3425:G7538 = "failed",Kickstarter!N3425:N7538,"false")</f>
        <v>#VALUE!</v>
      </c>
    </row>
    <row r="3426" spans="1:4" x14ac:dyDescent="0.2">
      <c r="A3426" t="s">
        <v>8401</v>
      </c>
      <c r="B3426" s="14">
        <v>76</v>
      </c>
      <c r="C3426" t="s">
        <v>8220</v>
      </c>
      <c r="D3426" s="14" t="e" cm="1" vm="1">
        <f t="array" aca="1" ref="D3426" ca="1">IF(Kickstarter!G3426:G7539 = "failed",Kickstarter!N3426:N7539,"false")</f>
        <v>#VALUE!</v>
      </c>
    </row>
    <row r="3427" spans="1:4" x14ac:dyDescent="0.2">
      <c r="A3427" t="s">
        <v>8401</v>
      </c>
      <c r="B3427" s="14">
        <v>104</v>
      </c>
      <c r="C3427" t="s">
        <v>8220</v>
      </c>
      <c r="D3427" s="14" t="e" cm="1" vm="1">
        <f t="array" aca="1" ref="D3427" ca="1">IF(Kickstarter!G3427:G7540 = "failed",Kickstarter!N3427:N7540,"false")</f>
        <v>#VALUE!</v>
      </c>
    </row>
    <row r="3428" spans="1:4" x14ac:dyDescent="0.2">
      <c r="A3428" t="s">
        <v>8401</v>
      </c>
      <c r="B3428" s="14">
        <v>87</v>
      </c>
      <c r="C3428" t="s">
        <v>8220</v>
      </c>
      <c r="D3428" s="14" t="e" cm="1" vm="1">
        <f t="array" aca="1" ref="D3428" ca="1">IF(Kickstarter!G3428:G7541 = "failed",Kickstarter!N3428:N7541,"false")</f>
        <v>#VALUE!</v>
      </c>
    </row>
    <row r="3429" spans="1:4" x14ac:dyDescent="0.2">
      <c r="A3429" t="s">
        <v>8401</v>
      </c>
      <c r="B3429" s="14">
        <v>29</v>
      </c>
      <c r="C3429" t="s">
        <v>8220</v>
      </c>
      <c r="D3429" s="14" t="e" cm="1" vm="1">
        <f t="array" aca="1" ref="D3429" ca="1">IF(Kickstarter!G3429:G7542 = "failed",Kickstarter!N3429:N7542,"false")</f>
        <v>#VALUE!</v>
      </c>
    </row>
    <row r="3430" spans="1:4" x14ac:dyDescent="0.2">
      <c r="A3430" t="s">
        <v>8401</v>
      </c>
      <c r="B3430" s="14">
        <v>51</v>
      </c>
      <c r="C3430" t="s">
        <v>8220</v>
      </c>
      <c r="D3430" s="14" t="e" cm="1" vm="1">
        <f t="array" aca="1" ref="D3430" ca="1">IF(Kickstarter!G3430:G7543 = "failed",Kickstarter!N3430:N7543,"false")</f>
        <v>#VALUE!</v>
      </c>
    </row>
    <row r="3431" spans="1:4" x14ac:dyDescent="0.2">
      <c r="A3431" t="s">
        <v>8401</v>
      </c>
      <c r="B3431" s="14">
        <v>12</v>
      </c>
      <c r="C3431" t="s">
        <v>8220</v>
      </c>
      <c r="D3431" s="14" t="e" cm="1" vm="1">
        <f t="array" aca="1" ref="D3431" ca="1">IF(Kickstarter!G3431:G7544 = "failed",Kickstarter!N3431:N7544,"false")</f>
        <v>#VALUE!</v>
      </c>
    </row>
    <row r="3432" spans="1:4" x14ac:dyDescent="0.2">
      <c r="A3432" t="s">
        <v>8401</v>
      </c>
      <c r="B3432" s="14">
        <v>72</v>
      </c>
      <c r="C3432" t="s">
        <v>8220</v>
      </c>
      <c r="D3432" s="14" t="e" cm="1" vm="1">
        <f t="array" aca="1" ref="D3432" ca="1">IF(Kickstarter!G3432:G7545 = "failed",Kickstarter!N3432:N7545,"false")</f>
        <v>#VALUE!</v>
      </c>
    </row>
    <row r="3433" spans="1:4" x14ac:dyDescent="0.2">
      <c r="A3433" t="s">
        <v>8401</v>
      </c>
      <c r="B3433" s="14">
        <v>21</v>
      </c>
      <c r="C3433" t="s">
        <v>8220</v>
      </c>
      <c r="D3433" s="14" t="e" cm="1" vm="1">
        <f t="array" aca="1" ref="D3433" ca="1">IF(Kickstarter!G3433:G7546 = "failed",Kickstarter!N3433:N7546,"false")</f>
        <v>#VALUE!</v>
      </c>
    </row>
    <row r="3434" spans="1:4" x14ac:dyDescent="0.2">
      <c r="A3434" t="s">
        <v>8401</v>
      </c>
      <c r="B3434" s="14">
        <v>42</v>
      </c>
      <c r="C3434" t="s">
        <v>8220</v>
      </c>
      <c r="D3434" s="14" t="e" cm="1" vm="1">
        <f t="array" aca="1" ref="D3434" ca="1">IF(Kickstarter!G3434:G7547 = "failed",Kickstarter!N3434:N7547,"false")</f>
        <v>#VALUE!</v>
      </c>
    </row>
    <row r="3435" spans="1:4" x14ac:dyDescent="0.2">
      <c r="A3435" t="s">
        <v>8401</v>
      </c>
      <c r="B3435" s="14">
        <v>71</v>
      </c>
      <c r="C3435" t="s">
        <v>8220</v>
      </c>
      <c r="D3435" s="14" t="e" cm="1" vm="1">
        <f t="array" aca="1" ref="D3435" ca="1">IF(Kickstarter!G3435:G7548 = "failed",Kickstarter!N3435:N7548,"false")</f>
        <v>#VALUE!</v>
      </c>
    </row>
    <row r="3436" spans="1:4" x14ac:dyDescent="0.2">
      <c r="A3436" t="s">
        <v>8401</v>
      </c>
      <c r="B3436" s="14">
        <v>168</v>
      </c>
      <c r="C3436" t="s">
        <v>8220</v>
      </c>
      <c r="D3436" s="14" t="e" cm="1" vm="1">
        <f t="array" aca="1" ref="D3436" ca="1">IF(Kickstarter!G3436:G7549 = "failed",Kickstarter!N3436:N7549,"false")</f>
        <v>#VALUE!</v>
      </c>
    </row>
    <row r="3437" spans="1:4" x14ac:dyDescent="0.2">
      <c r="A3437" t="s">
        <v>8401</v>
      </c>
      <c r="B3437" s="14">
        <v>19</v>
      </c>
      <c r="C3437" t="s">
        <v>8220</v>
      </c>
      <c r="D3437" s="14" t="e" cm="1" vm="1">
        <f t="array" aca="1" ref="D3437" ca="1">IF(Kickstarter!G3437:G7550 = "failed",Kickstarter!N3437:N7550,"false")</f>
        <v>#VALUE!</v>
      </c>
    </row>
    <row r="3438" spans="1:4" x14ac:dyDescent="0.2">
      <c r="A3438" t="s">
        <v>8401</v>
      </c>
      <c r="B3438" s="14">
        <v>37</v>
      </c>
      <c r="C3438" t="s">
        <v>8220</v>
      </c>
      <c r="D3438" s="14" t="e" cm="1" vm="1">
        <f t="array" aca="1" ref="D3438" ca="1">IF(Kickstarter!G3438:G7551 = "failed",Kickstarter!N3438:N7551,"false")</f>
        <v>#VALUE!</v>
      </c>
    </row>
    <row r="3439" spans="1:4" x14ac:dyDescent="0.2">
      <c r="A3439" t="s">
        <v>8401</v>
      </c>
      <c r="B3439" s="14">
        <v>36</v>
      </c>
      <c r="C3439" t="s">
        <v>8220</v>
      </c>
      <c r="D3439" s="14" t="e" cm="1" vm="1">
        <f t="array" aca="1" ref="D3439" ca="1">IF(Kickstarter!G3439:G7552 = "failed",Kickstarter!N3439:N7552,"false")</f>
        <v>#VALUE!</v>
      </c>
    </row>
    <row r="3440" spans="1:4" x14ac:dyDescent="0.2">
      <c r="A3440" t="s">
        <v>8401</v>
      </c>
      <c r="B3440" s="14">
        <v>14</v>
      </c>
      <c r="C3440" t="s">
        <v>8220</v>
      </c>
      <c r="D3440" s="14" t="e" cm="1" vm="1">
        <f t="array" aca="1" ref="D3440" ca="1">IF(Kickstarter!G3440:G7553 = "failed",Kickstarter!N3440:N7553,"false")</f>
        <v>#VALUE!</v>
      </c>
    </row>
    <row r="3441" spans="1:4" x14ac:dyDescent="0.2">
      <c r="A3441" t="s">
        <v>8401</v>
      </c>
      <c r="B3441" s="14">
        <v>18</v>
      </c>
      <c r="C3441" t="s">
        <v>8220</v>
      </c>
      <c r="D3441" s="14" t="e" cm="1" vm="1">
        <f t="array" aca="1" ref="D3441" ca="1">IF(Kickstarter!G3441:G7554 = "failed",Kickstarter!N3441:N7554,"false")</f>
        <v>#VALUE!</v>
      </c>
    </row>
    <row r="3442" spans="1:4" x14ac:dyDescent="0.2">
      <c r="A3442" t="s">
        <v>8401</v>
      </c>
      <c r="B3442" s="14">
        <v>82</v>
      </c>
      <c r="C3442" t="s">
        <v>8220</v>
      </c>
      <c r="D3442" s="14" t="e" cm="1" vm="1">
        <f t="array" aca="1" ref="D3442" ca="1">IF(Kickstarter!G3442:G7555 = "failed",Kickstarter!N3442:N7555,"false")</f>
        <v>#VALUE!</v>
      </c>
    </row>
    <row r="3443" spans="1:4" x14ac:dyDescent="0.2">
      <c r="A3443" t="s">
        <v>8401</v>
      </c>
      <c r="B3443" s="14">
        <v>43</v>
      </c>
      <c r="C3443" t="s">
        <v>8220</v>
      </c>
      <c r="D3443" s="14" t="e" cm="1" vm="1">
        <f t="array" aca="1" ref="D3443" ca="1">IF(Kickstarter!G3443:G7556 = "failed",Kickstarter!N3443:N7556,"false")</f>
        <v>#VALUE!</v>
      </c>
    </row>
    <row r="3444" spans="1:4" x14ac:dyDescent="0.2">
      <c r="A3444" t="s">
        <v>8401</v>
      </c>
      <c r="B3444" s="14">
        <v>8</v>
      </c>
      <c r="C3444" t="s">
        <v>8220</v>
      </c>
      <c r="D3444" s="14" t="e" cm="1" vm="1">
        <f t="array" aca="1" ref="D3444" ca="1">IF(Kickstarter!G3444:G7557 = "failed",Kickstarter!N3444:N7557,"false")</f>
        <v>#VALUE!</v>
      </c>
    </row>
    <row r="3445" spans="1:4" x14ac:dyDescent="0.2">
      <c r="A3445" t="s">
        <v>8401</v>
      </c>
      <c r="B3445" s="14">
        <v>45</v>
      </c>
      <c r="C3445" t="s">
        <v>8220</v>
      </c>
      <c r="D3445" s="14" t="e" cm="1" vm="1">
        <f t="array" aca="1" ref="D3445" ca="1">IF(Kickstarter!G3445:G7558 = "failed",Kickstarter!N3445:N7558,"false")</f>
        <v>#VALUE!</v>
      </c>
    </row>
    <row r="3446" spans="1:4" x14ac:dyDescent="0.2">
      <c r="A3446" t="s">
        <v>8401</v>
      </c>
      <c r="B3446" s="14">
        <v>20</v>
      </c>
      <c r="C3446" t="s">
        <v>8220</v>
      </c>
      <c r="D3446" s="14" t="e" cm="1" vm="1">
        <f t="array" aca="1" ref="D3446" ca="1">IF(Kickstarter!G3446:G7559 = "failed",Kickstarter!N3446:N7559,"false")</f>
        <v>#VALUE!</v>
      </c>
    </row>
    <row r="3447" spans="1:4" x14ac:dyDescent="0.2">
      <c r="A3447" t="s">
        <v>8401</v>
      </c>
      <c r="B3447" s="14">
        <v>31</v>
      </c>
      <c r="C3447" t="s">
        <v>8220</v>
      </c>
      <c r="D3447" s="14" t="e" cm="1" vm="1">
        <f t="array" aca="1" ref="D3447" ca="1">IF(Kickstarter!G3447:G7560 = "failed",Kickstarter!N3447:N7560,"false")</f>
        <v>#VALUE!</v>
      </c>
    </row>
    <row r="3448" spans="1:4" x14ac:dyDescent="0.2">
      <c r="A3448" t="s">
        <v>8401</v>
      </c>
      <c r="B3448" s="14">
        <v>25</v>
      </c>
      <c r="C3448" t="s">
        <v>8220</v>
      </c>
      <c r="D3448" s="14" t="e" cm="1" vm="1">
        <f t="array" aca="1" ref="D3448" ca="1">IF(Kickstarter!G3448:G7561 = "failed",Kickstarter!N3448:N7561,"false")</f>
        <v>#VALUE!</v>
      </c>
    </row>
    <row r="3449" spans="1:4" x14ac:dyDescent="0.2">
      <c r="A3449" t="s">
        <v>8401</v>
      </c>
      <c r="B3449" s="14">
        <v>14</v>
      </c>
      <c r="C3449" t="s">
        <v>8220</v>
      </c>
      <c r="D3449" s="14" t="e" cm="1" vm="1">
        <f t="array" aca="1" ref="D3449" ca="1">IF(Kickstarter!G3449:G7562 = "failed",Kickstarter!N3449:N7562,"false")</f>
        <v>#VALUE!</v>
      </c>
    </row>
    <row r="3450" spans="1:4" x14ac:dyDescent="0.2">
      <c r="A3450" t="s">
        <v>8401</v>
      </c>
      <c r="B3450" s="14">
        <v>45</v>
      </c>
      <c r="C3450" t="s">
        <v>8220</v>
      </c>
      <c r="D3450" s="14" t="e" cm="1" vm="1">
        <f t="array" aca="1" ref="D3450" ca="1">IF(Kickstarter!G3450:G7563 = "failed",Kickstarter!N3450:N7563,"false")</f>
        <v>#VALUE!</v>
      </c>
    </row>
    <row r="3451" spans="1:4" x14ac:dyDescent="0.2">
      <c r="A3451" t="s">
        <v>8401</v>
      </c>
      <c r="B3451" s="14">
        <v>20</v>
      </c>
      <c r="C3451" t="s">
        <v>8220</v>
      </c>
      <c r="D3451" s="14" t="e" cm="1" vm="1">
        <f t="array" aca="1" ref="D3451" ca="1">IF(Kickstarter!G3451:G7564 = "failed",Kickstarter!N3451:N7564,"false")</f>
        <v>#VALUE!</v>
      </c>
    </row>
    <row r="3452" spans="1:4" x14ac:dyDescent="0.2">
      <c r="A3452" t="s">
        <v>8401</v>
      </c>
      <c r="B3452" s="14">
        <v>39</v>
      </c>
      <c r="C3452" t="s">
        <v>8220</v>
      </c>
      <c r="D3452" s="14" t="e" cm="1" vm="1">
        <f t="array" aca="1" ref="D3452" ca="1">IF(Kickstarter!G3452:G7565 = "failed",Kickstarter!N3452:N7565,"false")</f>
        <v>#VALUE!</v>
      </c>
    </row>
    <row r="3453" spans="1:4" x14ac:dyDescent="0.2">
      <c r="A3453" t="s">
        <v>8401</v>
      </c>
      <c r="B3453" s="14">
        <v>16</v>
      </c>
      <c r="C3453" t="s">
        <v>8220</v>
      </c>
      <c r="D3453" s="14" t="e" cm="1" vm="1">
        <f t="array" aca="1" ref="D3453" ca="1">IF(Kickstarter!G3453:G7566 = "failed",Kickstarter!N3453:N7566,"false")</f>
        <v>#VALUE!</v>
      </c>
    </row>
    <row r="3454" spans="1:4" x14ac:dyDescent="0.2">
      <c r="A3454" t="s">
        <v>8401</v>
      </c>
      <c r="B3454" s="14">
        <v>37</v>
      </c>
      <c r="C3454" t="s">
        <v>8220</v>
      </c>
      <c r="D3454" s="14" t="e" cm="1" vm="1">
        <f t="array" aca="1" ref="D3454" ca="1">IF(Kickstarter!G3454:G7567 = "failed",Kickstarter!N3454:N7567,"false")</f>
        <v>#VALUE!</v>
      </c>
    </row>
    <row r="3455" spans="1:4" x14ac:dyDescent="0.2">
      <c r="A3455" t="s">
        <v>8401</v>
      </c>
      <c r="B3455" s="14">
        <v>14</v>
      </c>
      <c r="C3455" t="s">
        <v>8220</v>
      </c>
      <c r="D3455" s="14" t="e" cm="1" vm="1">
        <f t="array" aca="1" ref="D3455" ca="1">IF(Kickstarter!G3455:G7568 = "failed",Kickstarter!N3455:N7568,"false")</f>
        <v>#VALUE!</v>
      </c>
    </row>
    <row r="3456" spans="1:4" x14ac:dyDescent="0.2">
      <c r="A3456" t="s">
        <v>8401</v>
      </c>
      <c r="B3456" s="14">
        <v>21</v>
      </c>
      <c r="C3456" t="s">
        <v>8220</v>
      </c>
      <c r="D3456" s="14" t="e" cm="1" vm="1">
        <f t="array" aca="1" ref="D3456" ca="1">IF(Kickstarter!G3456:G7569 = "failed",Kickstarter!N3456:N7569,"false")</f>
        <v>#VALUE!</v>
      </c>
    </row>
    <row r="3457" spans="1:4" x14ac:dyDescent="0.2">
      <c r="A3457" t="s">
        <v>8401</v>
      </c>
      <c r="B3457" s="14">
        <v>69</v>
      </c>
      <c r="C3457" t="s">
        <v>8220</v>
      </c>
      <c r="D3457" s="14" t="e" cm="1" vm="1">
        <f t="array" aca="1" ref="D3457" ca="1">IF(Kickstarter!G3457:G7570 = "failed",Kickstarter!N3457:N7570,"false")</f>
        <v>#VALUE!</v>
      </c>
    </row>
    <row r="3458" spans="1:4" x14ac:dyDescent="0.2">
      <c r="A3458" t="s">
        <v>8401</v>
      </c>
      <c r="B3458" s="14">
        <v>16</v>
      </c>
      <c r="C3458" t="s">
        <v>8220</v>
      </c>
      <c r="D3458" s="14" t="e" cm="1" vm="1">
        <f t="array" aca="1" ref="D3458" ca="1">IF(Kickstarter!G3458:G7571 = "failed",Kickstarter!N3458:N7571,"false")</f>
        <v>#VALUE!</v>
      </c>
    </row>
    <row r="3459" spans="1:4" x14ac:dyDescent="0.2">
      <c r="A3459" t="s">
        <v>8401</v>
      </c>
      <c r="B3459" s="14">
        <v>55</v>
      </c>
      <c r="C3459" t="s">
        <v>8220</v>
      </c>
      <c r="D3459" s="14" t="e" cm="1" vm="1">
        <f t="array" aca="1" ref="D3459" ca="1">IF(Kickstarter!G3459:G7572 = "failed",Kickstarter!N3459:N7572,"false")</f>
        <v>#VALUE!</v>
      </c>
    </row>
    <row r="3460" spans="1:4" x14ac:dyDescent="0.2">
      <c r="A3460" t="s">
        <v>8401</v>
      </c>
      <c r="B3460" s="14">
        <v>27</v>
      </c>
      <c r="C3460" t="s">
        <v>8220</v>
      </c>
      <c r="D3460" s="14" t="e" cm="1" vm="1">
        <f t="array" aca="1" ref="D3460" ca="1">IF(Kickstarter!G3460:G7573 = "failed",Kickstarter!N3460:N7573,"false")</f>
        <v>#VALUE!</v>
      </c>
    </row>
    <row r="3461" spans="1:4" x14ac:dyDescent="0.2">
      <c r="A3461" t="s">
        <v>8401</v>
      </c>
      <c r="B3461" s="14">
        <v>36</v>
      </c>
      <c r="C3461" t="s">
        <v>8220</v>
      </c>
      <c r="D3461" s="14" t="e" cm="1" vm="1">
        <f t="array" aca="1" ref="D3461" ca="1">IF(Kickstarter!G3461:G7574 = "failed",Kickstarter!N3461:N7574,"false")</f>
        <v>#VALUE!</v>
      </c>
    </row>
    <row r="3462" spans="1:4" x14ac:dyDescent="0.2">
      <c r="A3462" t="s">
        <v>8401</v>
      </c>
      <c r="B3462" s="14">
        <v>19</v>
      </c>
      <c r="C3462" t="s">
        <v>8220</v>
      </c>
      <c r="D3462" s="14" t="e" cm="1" vm="1">
        <f t="array" aca="1" ref="D3462" ca="1">IF(Kickstarter!G3462:G7575 = "failed",Kickstarter!N3462:N7575,"false")</f>
        <v>#VALUE!</v>
      </c>
    </row>
    <row r="3463" spans="1:4" x14ac:dyDescent="0.2">
      <c r="A3463" t="s">
        <v>8401</v>
      </c>
      <c r="B3463" s="14">
        <v>12</v>
      </c>
      <c r="C3463" t="s">
        <v>8220</v>
      </c>
      <c r="D3463" s="14" t="e" cm="1" vm="1">
        <f t="array" aca="1" ref="D3463" ca="1">IF(Kickstarter!G3463:G7576 = "failed",Kickstarter!N3463:N7576,"false")</f>
        <v>#VALUE!</v>
      </c>
    </row>
    <row r="3464" spans="1:4" x14ac:dyDescent="0.2">
      <c r="A3464" t="s">
        <v>8401</v>
      </c>
      <c r="B3464" s="14">
        <v>17</v>
      </c>
      <c r="C3464" t="s">
        <v>8220</v>
      </c>
      <c r="D3464" s="14" t="e" cm="1" vm="1">
        <f t="array" aca="1" ref="D3464" ca="1">IF(Kickstarter!G3464:G7577 = "failed",Kickstarter!N3464:N7577,"false")</f>
        <v>#VALUE!</v>
      </c>
    </row>
    <row r="3465" spans="1:4" x14ac:dyDescent="0.2">
      <c r="A3465" t="s">
        <v>8401</v>
      </c>
      <c r="B3465" s="14">
        <v>114</v>
      </c>
      <c r="C3465" t="s">
        <v>8220</v>
      </c>
      <c r="D3465" s="14" t="e" cm="1" vm="1">
        <f t="array" aca="1" ref="D3465" ca="1">IF(Kickstarter!G3465:G7578 = "failed",Kickstarter!N3465:N7578,"false")</f>
        <v>#VALUE!</v>
      </c>
    </row>
    <row r="3466" spans="1:4" x14ac:dyDescent="0.2">
      <c r="A3466" t="s">
        <v>8401</v>
      </c>
      <c r="B3466" s="14">
        <v>93</v>
      </c>
      <c r="C3466" t="s">
        <v>8220</v>
      </c>
      <c r="D3466" s="14" t="e" cm="1" vm="1">
        <f t="array" aca="1" ref="D3466" ca="1">IF(Kickstarter!G3466:G7579 = "failed",Kickstarter!N3466:N7579,"false")</f>
        <v>#VALUE!</v>
      </c>
    </row>
    <row r="3467" spans="1:4" x14ac:dyDescent="0.2">
      <c r="A3467" t="s">
        <v>8401</v>
      </c>
      <c r="B3467" s="14">
        <v>36</v>
      </c>
      <c r="C3467" t="s">
        <v>8220</v>
      </c>
      <c r="D3467" s="14" t="e" cm="1" vm="1">
        <f t="array" aca="1" ref="D3467" ca="1">IF(Kickstarter!G3467:G7580 = "failed",Kickstarter!N3467:N7580,"false")</f>
        <v>#VALUE!</v>
      </c>
    </row>
    <row r="3468" spans="1:4" x14ac:dyDescent="0.2">
      <c r="A3468" t="s">
        <v>8401</v>
      </c>
      <c r="B3468" s="14">
        <v>61</v>
      </c>
      <c r="C3468" t="s">
        <v>8220</v>
      </c>
      <c r="D3468" s="14" t="e" cm="1" vm="1">
        <f t="array" aca="1" ref="D3468" ca="1">IF(Kickstarter!G3468:G7581 = "failed",Kickstarter!N3468:N7581,"false")</f>
        <v>#VALUE!</v>
      </c>
    </row>
    <row r="3469" spans="1:4" x14ac:dyDescent="0.2">
      <c r="A3469" t="s">
        <v>8401</v>
      </c>
      <c r="B3469" s="14">
        <v>47</v>
      </c>
      <c r="C3469" t="s">
        <v>8220</v>
      </c>
      <c r="D3469" s="14" t="e" cm="1" vm="1">
        <f t="array" aca="1" ref="D3469" ca="1">IF(Kickstarter!G3469:G7582 = "failed",Kickstarter!N3469:N7582,"false")</f>
        <v>#VALUE!</v>
      </c>
    </row>
    <row r="3470" spans="1:4" x14ac:dyDescent="0.2">
      <c r="A3470" t="s">
        <v>8401</v>
      </c>
      <c r="B3470" s="14">
        <v>17</v>
      </c>
      <c r="C3470" t="s">
        <v>8220</v>
      </c>
      <c r="D3470" s="14" t="e" cm="1" vm="1">
        <f t="array" aca="1" ref="D3470" ca="1">IF(Kickstarter!G3470:G7583 = "failed",Kickstarter!N3470:N7583,"false")</f>
        <v>#VALUE!</v>
      </c>
    </row>
    <row r="3471" spans="1:4" x14ac:dyDescent="0.2">
      <c r="A3471" t="s">
        <v>8401</v>
      </c>
      <c r="B3471" s="14">
        <v>63</v>
      </c>
      <c r="C3471" t="s">
        <v>8220</v>
      </c>
      <c r="D3471" s="14" t="e" cm="1" vm="1">
        <f t="array" aca="1" ref="D3471" ca="1">IF(Kickstarter!G3471:G7584 = "failed",Kickstarter!N3471:N7584,"false")</f>
        <v>#VALUE!</v>
      </c>
    </row>
    <row r="3472" spans="1:4" x14ac:dyDescent="0.2">
      <c r="A3472" t="s">
        <v>8401</v>
      </c>
      <c r="B3472" s="14">
        <v>9</v>
      </c>
      <c r="C3472" t="s">
        <v>8220</v>
      </c>
      <c r="D3472" s="14" t="e" cm="1" vm="1">
        <f t="array" aca="1" ref="D3472" ca="1">IF(Kickstarter!G3472:G7585 = "failed",Kickstarter!N3472:N7585,"false")</f>
        <v>#VALUE!</v>
      </c>
    </row>
    <row r="3473" spans="1:4" x14ac:dyDescent="0.2">
      <c r="A3473" t="s">
        <v>8401</v>
      </c>
      <c r="B3473" s="14">
        <v>30</v>
      </c>
      <c r="C3473" t="s">
        <v>8220</v>
      </c>
      <c r="D3473" s="14" t="e" cm="1" vm="1">
        <f t="array" aca="1" ref="D3473" ca="1">IF(Kickstarter!G3473:G7586 = "failed",Kickstarter!N3473:N7586,"false")</f>
        <v>#VALUE!</v>
      </c>
    </row>
    <row r="3474" spans="1:4" x14ac:dyDescent="0.2">
      <c r="A3474" t="s">
        <v>8401</v>
      </c>
      <c r="B3474" s="14">
        <v>23</v>
      </c>
      <c r="C3474" t="s">
        <v>8220</v>
      </c>
      <c r="D3474" s="14" t="e" cm="1" vm="1">
        <f t="array" aca="1" ref="D3474" ca="1">IF(Kickstarter!G3474:G7587 = "failed",Kickstarter!N3474:N7587,"false")</f>
        <v>#VALUE!</v>
      </c>
    </row>
    <row r="3475" spans="1:4" x14ac:dyDescent="0.2">
      <c r="A3475" t="s">
        <v>8401</v>
      </c>
      <c r="B3475" s="14">
        <v>33</v>
      </c>
      <c r="C3475" t="s">
        <v>8220</v>
      </c>
      <c r="D3475" s="14" t="e" cm="1" vm="1">
        <f t="array" aca="1" ref="D3475" ca="1">IF(Kickstarter!G3475:G7588 = "failed",Kickstarter!N3475:N7588,"false")</f>
        <v>#VALUE!</v>
      </c>
    </row>
    <row r="3476" spans="1:4" x14ac:dyDescent="0.2">
      <c r="A3476" t="s">
        <v>8401</v>
      </c>
      <c r="B3476" s="14">
        <v>39</v>
      </c>
      <c r="C3476" t="s">
        <v>8220</v>
      </c>
      <c r="D3476" s="14" t="e" cm="1" vm="1">
        <f t="array" aca="1" ref="D3476" ca="1">IF(Kickstarter!G3476:G7589 = "failed",Kickstarter!N3476:N7589,"false")</f>
        <v>#VALUE!</v>
      </c>
    </row>
    <row r="3477" spans="1:4" x14ac:dyDescent="0.2">
      <c r="A3477" t="s">
        <v>8401</v>
      </c>
      <c r="B3477" s="14">
        <v>17</v>
      </c>
      <c r="C3477" t="s">
        <v>8220</v>
      </c>
      <c r="D3477" s="14" t="e" cm="1" vm="1">
        <f t="array" aca="1" ref="D3477" ca="1">IF(Kickstarter!G3477:G7590 = "failed",Kickstarter!N3477:N7590,"false")</f>
        <v>#VALUE!</v>
      </c>
    </row>
    <row r="3478" spans="1:4" x14ac:dyDescent="0.2">
      <c r="A3478" t="s">
        <v>8401</v>
      </c>
      <c r="B3478" s="14">
        <v>6</v>
      </c>
      <c r="C3478" t="s">
        <v>8220</v>
      </c>
      <c r="D3478" s="14" t="e" cm="1" vm="1">
        <f t="array" aca="1" ref="D3478" ca="1">IF(Kickstarter!G3478:G7591 = "failed",Kickstarter!N3478:N7591,"false")</f>
        <v>#VALUE!</v>
      </c>
    </row>
    <row r="3479" spans="1:4" x14ac:dyDescent="0.2">
      <c r="A3479" t="s">
        <v>8401</v>
      </c>
      <c r="B3479" s="14">
        <v>39</v>
      </c>
      <c r="C3479" t="s">
        <v>8220</v>
      </c>
      <c r="D3479" s="14" t="e" cm="1" vm="1">
        <f t="array" aca="1" ref="D3479" ca="1">IF(Kickstarter!G3479:G7592 = "failed",Kickstarter!N3479:N7592,"false")</f>
        <v>#VALUE!</v>
      </c>
    </row>
    <row r="3480" spans="1:4" x14ac:dyDescent="0.2">
      <c r="A3480" t="s">
        <v>8401</v>
      </c>
      <c r="B3480" s="14">
        <v>57</v>
      </c>
      <c r="C3480" t="s">
        <v>8220</v>
      </c>
      <c r="D3480" s="14" t="e" cm="1" vm="1">
        <f t="array" aca="1" ref="D3480" ca="1">IF(Kickstarter!G3480:G7593 = "failed",Kickstarter!N3480:N7593,"false")</f>
        <v>#VALUE!</v>
      </c>
    </row>
    <row r="3481" spans="1:4" x14ac:dyDescent="0.2">
      <c r="A3481" t="s">
        <v>8401</v>
      </c>
      <c r="B3481" s="14">
        <v>56</v>
      </c>
      <c r="C3481" t="s">
        <v>8220</v>
      </c>
      <c r="D3481" s="14" t="e" cm="1" vm="1">
        <f t="array" aca="1" ref="D3481" ca="1">IF(Kickstarter!G3481:G7594 = "failed",Kickstarter!N3481:N7594,"false")</f>
        <v>#VALUE!</v>
      </c>
    </row>
    <row r="3482" spans="1:4" x14ac:dyDescent="0.2">
      <c r="A3482" t="s">
        <v>8401</v>
      </c>
      <c r="B3482" s="14">
        <v>13</v>
      </c>
      <c r="C3482" t="s">
        <v>8220</v>
      </c>
      <c r="D3482" s="14" t="e" cm="1" vm="1">
        <f t="array" aca="1" ref="D3482" ca="1">IF(Kickstarter!G3482:G7595 = "failed",Kickstarter!N3482:N7595,"false")</f>
        <v>#VALUE!</v>
      </c>
    </row>
    <row r="3483" spans="1:4" x14ac:dyDescent="0.2">
      <c r="A3483" t="s">
        <v>8401</v>
      </c>
      <c r="B3483" s="14">
        <v>95</v>
      </c>
      <c r="C3483" t="s">
        <v>8220</v>
      </c>
      <c r="D3483" s="14" t="e" cm="1" vm="1">
        <f t="array" aca="1" ref="D3483" ca="1">IF(Kickstarter!G3483:G7596 = "failed",Kickstarter!N3483:N7596,"false")</f>
        <v>#VALUE!</v>
      </c>
    </row>
    <row r="3484" spans="1:4" x14ac:dyDescent="0.2">
      <c r="A3484" t="s">
        <v>8401</v>
      </c>
      <c r="B3484" s="14">
        <v>80</v>
      </c>
      <c r="C3484" t="s">
        <v>8220</v>
      </c>
      <c r="D3484" s="14" t="e" cm="1" vm="1">
        <f t="array" aca="1" ref="D3484" ca="1">IF(Kickstarter!G3484:G7597 = "failed",Kickstarter!N3484:N7597,"false")</f>
        <v>#VALUE!</v>
      </c>
    </row>
    <row r="3485" spans="1:4" x14ac:dyDescent="0.2">
      <c r="A3485" t="s">
        <v>8401</v>
      </c>
      <c r="B3485" s="14">
        <v>133</v>
      </c>
      <c r="C3485" t="s">
        <v>8220</v>
      </c>
      <c r="D3485" s="14" t="e" cm="1" vm="1">
        <f t="array" aca="1" ref="D3485" ca="1">IF(Kickstarter!G3485:G7598 = "failed",Kickstarter!N3485:N7598,"false")</f>
        <v>#VALUE!</v>
      </c>
    </row>
    <row r="3486" spans="1:4" x14ac:dyDescent="0.2">
      <c r="A3486" t="s">
        <v>8401</v>
      </c>
      <c r="B3486" s="14">
        <v>44</v>
      </c>
      <c r="C3486" t="s">
        <v>8220</v>
      </c>
      <c r="D3486" s="14" t="e" cm="1" vm="1">
        <f t="array" aca="1" ref="D3486" ca="1">IF(Kickstarter!G3486:G7599 = "failed",Kickstarter!N3486:N7599,"false")</f>
        <v>#VALUE!</v>
      </c>
    </row>
    <row r="3487" spans="1:4" x14ac:dyDescent="0.2">
      <c r="A3487" t="s">
        <v>8401</v>
      </c>
      <c r="B3487" s="14">
        <v>30</v>
      </c>
      <c r="C3487" t="s">
        <v>8220</v>
      </c>
      <c r="D3487" s="14" t="e" cm="1" vm="1">
        <f t="array" aca="1" ref="D3487" ca="1">IF(Kickstarter!G3487:G7600 = "failed",Kickstarter!N3487:N7600,"false")</f>
        <v>#VALUE!</v>
      </c>
    </row>
    <row r="3488" spans="1:4" x14ac:dyDescent="0.2">
      <c r="A3488" t="s">
        <v>8401</v>
      </c>
      <c r="B3488" s="14">
        <v>56</v>
      </c>
      <c r="C3488" t="s">
        <v>8220</v>
      </c>
      <c r="D3488" s="14" t="e" cm="1" vm="1">
        <f t="array" aca="1" ref="D3488" ca="1">IF(Kickstarter!G3488:G7601 = "failed",Kickstarter!N3488:N7601,"false")</f>
        <v>#VALUE!</v>
      </c>
    </row>
    <row r="3489" spans="1:4" x14ac:dyDescent="0.2">
      <c r="A3489" t="s">
        <v>8401</v>
      </c>
      <c r="B3489" s="14">
        <v>66</v>
      </c>
      <c r="C3489" t="s">
        <v>8220</v>
      </c>
      <c r="D3489" s="14" t="e" cm="1" vm="1">
        <f t="array" aca="1" ref="D3489" ca="1">IF(Kickstarter!G3489:G7602 = "failed",Kickstarter!N3489:N7602,"false")</f>
        <v>#VALUE!</v>
      </c>
    </row>
    <row r="3490" spans="1:4" x14ac:dyDescent="0.2">
      <c r="A3490" t="s">
        <v>8401</v>
      </c>
      <c r="B3490" s="14">
        <v>29</v>
      </c>
      <c r="C3490" t="s">
        <v>8220</v>
      </c>
      <c r="D3490" s="14" t="e" cm="1" vm="1">
        <f t="array" aca="1" ref="D3490" ca="1">IF(Kickstarter!G3490:G7603 = "failed",Kickstarter!N3490:N7603,"false")</f>
        <v>#VALUE!</v>
      </c>
    </row>
    <row r="3491" spans="1:4" x14ac:dyDescent="0.2">
      <c r="A3491" t="s">
        <v>8401</v>
      </c>
      <c r="B3491" s="14">
        <v>72</v>
      </c>
      <c r="C3491" t="s">
        <v>8220</v>
      </c>
      <c r="D3491" s="14" t="e" cm="1" vm="1">
        <f t="array" aca="1" ref="D3491" ca="1">IF(Kickstarter!G3491:G7604 = "failed",Kickstarter!N3491:N7604,"false")</f>
        <v>#VALUE!</v>
      </c>
    </row>
    <row r="3492" spans="1:4" x14ac:dyDescent="0.2">
      <c r="A3492" t="s">
        <v>8401</v>
      </c>
      <c r="B3492" s="14">
        <v>27</v>
      </c>
      <c r="C3492" t="s">
        <v>8220</v>
      </c>
      <c r="D3492" s="14" t="e" cm="1" vm="1">
        <f t="array" aca="1" ref="D3492" ca="1">IF(Kickstarter!G3492:G7605 = "failed",Kickstarter!N3492:N7605,"false")</f>
        <v>#VALUE!</v>
      </c>
    </row>
    <row r="3493" spans="1:4" x14ac:dyDescent="0.2">
      <c r="A3493" t="s">
        <v>8401</v>
      </c>
      <c r="B3493" s="14">
        <v>10</v>
      </c>
      <c r="C3493" t="s">
        <v>8220</v>
      </c>
      <c r="D3493" s="14" t="e" cm="1" vm="1">
        <f t="array" aca="1" ref="D3493" ca="1">IF(Kickstarter!G3493:G7606 = "failed",Kickstarter!N3493:N7606,"false")</f>
        <v>#VALUE!</v>
      </c>
    </row>
    <row r="3494" spans="1:4" x14ac:dyDescent="0.2">
      <c r="A3494" t="s">
        <v>8401</v>
      </c>
      <c r="B3494" s="14">
        <v>35</v>
      </c>
      <c r="C3494" t="s">
        <v>8220</v>
      </c>
      <c r="D3494" s="14" t="e" cm="1" vm="1">
        <f t="array" aca="1" ref="D3494" ca="1">IF(Kickstarter!G3494:G7607 = "failed",Kickstarter!N3494:N7607,"false")</f>
        <v>#VALUE!</v>
      </c>
    </row>
    <row r="3495" spans="1:4" x14ac:dyDescent="0.2">
      <c r="A3495" t="s">
        <v>8401</v>
      </c>
      <c r="B3495" s="14">
        <v>29</v>
      </c>
      <c r="C3495" t="s">
        <v>8220</v>
      </c>
      <c r="D3495" s="14" t="e" cm="1" vm="1">
        <f t="array" aca="1" ref="D3495" ca="1">IF(Kickstarter!G3495:G7608 = "failed",Kickstarter!N3495:N7608,"false")</f>
        <v>#VALUE!</v>
      </c>
    </row>
    <row r="3496" spans="1:4" x14ac:dyDescent="0.2">
      <c r="A3496" t="s">
        <v>8401</v>
      </c>
      <c r="B3496" s="14">
        <v>13</v>
      </c>
      <c r="C3496" t="s">
        <v>8220</v>
      </c>
      <c r="D3496" s="14" t="e" cm="1" vm="1">
        <f t="array" aca="1" ref="D3496" ca="1">IF(Kickstarter!G3496:G7609 = "failed",Kickstarter!N3496:N7609,"false")</f>
        <v>#VALUE!</v>
      </c>
    </row>
    <row r="3497" spans="1:4" x14ac:dyDescent="0.2">
      <c r="A3497" t="s">
        <v>8401</v>
      </c>
      <c r="B3497" s="14">
        <v>72</v>
      </c>
      <c r="C3497" t="s">
        <v>8220</v>
      </c>
      <c r="D3497" s="14" t="e" cm="1" vm="1">
        <f t="array" aca="1" ref="D3497" ca="1">IF(Kickstarter!G3497:G7610 = "failed",Kickstarter!N3497:N7610,"false")</f>
        <v>#VALUE!</v>
      </c>
    </row>
    <row r="3498" spans="1:4" x14ac:dyDescent="0.2">
      <c r="A3498" t="s">
        <v>8401</v>
      </c>
      <c r="B3498" s="14">
        <v>78</v>
      </c>
      <c r="C3498" t="s">
        <v>8220</v>
      </c>
      <c r="D3498" s="14" t="e" cm="1" vm="1">
        <f t="array" aca="1" ref="D3498" ca="1">IF(Kickstarter!G3498:G7611 = "failed",Kickstarter!N3498:N7611,"false")</f>
        <v>#VALUE!</v>
      </c>
    </row>
    <row r="3499" spans="1:4" x14ac:dyDescent="0.2">
      <c r="A3499" t="s">
        <v>8401</v>
      </c>
      <c r="B3499" s="14">
        <v>49</v>
      </c>
      <c r="C3499" t="s">
        <v>8220</v>
      </c>
      <c r="D3499" s="14" t="e" cm="1" vm="1">
        <f t="array" aca="1" ref="D3499" ca="1">IF(Kickstarter!G3499:G7612 = "failed",Kickstarter!N3499:N7612,"false")</f>
        <v>#VALUE!</v>
      </c>
    </row>
    <row r="3500" spans="1:4" x14ac:dyDescent="0.2">
      <c r="A3500" t="s">
        <v>8401</v>
      </c>
      <c r="B3500" s="14">
        <v>42</v>
      </c>
      <c r="C3500" t="s">
        <v>8220</v>
      </c>
      <c r="D3500" s="14" t="e" cm="1" vm="1">
        <f t="array" aca="1" ref="D3500" ca="1">IF(Kickstarter!G3500:G7613 = "failed",Kickstarter!N3500:N7613,"false")</f>
        <v>#VALUE!</v>
      </c>
    </row>
    <row r="3501" spans="1:4" x14ac:dyDescent="0.2">
      <c r="A3501" t="s">
        <v>8401</v>
      </c>
      <c r="B3501" s="14">
        <v>35</v>
      </c>
      <c r="C3501" t="s">
        <v>8220</v>
      </c>
      <c r="D3501" s="14" t="e" cm="1" vm="1">
        <f t="array" aca="1" ref="D3501" ca="1">IF(Kickstarter!G3501:G7614 = "failed",Kickstarter!N3501:N7614,"false")</f>
        <v>#VALUE!</v>
      </c>
    </row>
    <row r="3502" spans="1:4" x14ac:dyDescent="0.2">
      <c r="A3502" t="s">
        <v>8401</v>
      </c>
      <c r="B3502" s="14">
        <v>42</v>
      </c>
      <c r="C3502" t="s">
        <v>8220</v>
      </c>
      <c r="D3502" s="14" t="e" cm="1" vm="1">
        <f t="array" aca="1" ref="D3502" ca="1">IF(Kickstarter!G3502:G7615 = "failed",Kickstarter!N3502:N7615,"false")</f>
        <v>#VALUE!</v>
      </c>
    </row>
    <row r="3503" spans="1:4" x14ac:dyDescent="0.2">
      <c r="A3503" t="s">
        <v>8401</v>
      </c>
      <c r="B3503" s="14">
        <v>42</v>
      </c>
      <c r="C3503" t="s">
        <v>8220</v>
      </c>
      <c r="D3503" s="14" t="e" cm="1" vm="1">
        <f t="array" aca="1" ref="D3503" ca="1">IF(Kickstarter!G3503:G7616 = "failed",Kickstarter!N3503:N7616,"false")</f>
        <v>#VALUE!</v>
      </c>
    </row>
    <row r="3504" spans="1:4" x14ac:dyDescent="0.2">
      <c r="A3504" t="s">
        <v>8401</v>
      </c>
      <c r="B3504" s="14">
        <v>31</v>
      </c>
      <c r="C3504" t="s">
        <v>8220</v>
      </c>
      <c r="D3504" s="14" t="e" cm="1" vm="1">
        <f t="array" aca="1" ref="D3504" ca="1">IF(Kickstarter!G3504:G7617 = "failed",Kickstarter!N3504:N7617,"false")</f>
        <v>#VALUE!</v>
      </c>
    </row>
    <row r="3505" spans="1:4" x14ac:dyDescent="0.2">
      <c r="A3505" t="s">
        <v>8401</v>
      </c>
      <c r="B3505" s="14">
        <v>38</v>
      </c>
      <c r="C3505" t="s">
        <v>8220</v>
      </c>
      <c r="D3505" s="14" t="e" cm="1" vm="1">
        <f t="array" aca="1" ref="D3505" ca="1">IF(Kickstarter!G3505:G7618 = "failed",Kickstarter!N3505:N7618,"false")</f>
        <v>#VALUE!</v>
      </c>
    </row>
    <row r="3506" spans="1:4" x14ac:dyDescent="0.2">
      <c r="A3506" t="s">
        <v>8401</v>
      </c>
      <c r="B3506" s="14">
        <v>8</v>
      </c>
      <c r="C3506" t="s">
        <v>8220</v>
      </c>
      <c r="D3506" s="14" t="e" cm="1" vm="1">
        <f t="array" aca="1" ref="D3506" ca="1">IF(Kickstarter!G3506:G7619 = "failed",Kickstarter!N3506:N7619,"false")</f>
        <v>#VALUE!</v>
      </c>
    </row>
    <row r="3507" spans="1:4" x14ac:dyDescent="0.2">
      <c r="A3507" t="s">
        <v>8401</v>
      </c>
      <c r="B3507" s="14">
        <v>39</v>
      </c>
      <c r="C3507" t="s">
        <v>8220</v>
      </c>
      <c r="D3507" s="14" t="e" cm="1" vm="1">
        <f t="array" aca="1" ref="D3507" ca="1">IF(Kickstarter!G3507:G7620 = "failed",Kickstarter!N3507:N7620,"false")</f>
        <v>#VALUE!</v>
      </c>
    </row>
    <row r="3508" spans="1:4" x14ac:dyDescent="0.2">
      <c r="A3508" t="s">
        <v>8401</v>
      </c>
      <c r="B3508" s="14">
        <v>29</v>
      </c>
      <c r="C3508" t="s">
        <v>8220</v>
      </c>
      <c r="D3508" s="14" t="e" cm="1" vm="1">
        <f t="array" aca="1" ref="D3508" ca="1">IF(Kickstarter!G3508:G7621 = "failed",Kickstarter!N3508:N7621,"false")</f>
        <v>#VALUE!</v>
      </c>
    </row>
    <row r="3509" spans="1:4" x14ac:dyDescent="0.2">
      <c r="A3509" t="s">
        <v>8401</v>
      </c>
      <c r="B3509" s="14">
        <v>72</v>
      </c>
      <c r="C3509" t="s">
        <v>8220</v>
      </c>
      <c r="D3509" s="14" t="e" cm="1" vm="1">
        <f t="array" aca="1" ref="D3509" ca="1">IF(Kickstarter!G3509:G7622 = "failed",Kickstarter!N3509:N7622,"false")</f>
        <v>#VALUE!</v>
      </c>
    </row>
    <row r="3510" spans="1:4" x14ac:dyDescent="0.2">
      <c r="A3510" t="s">
        <v>8401</v>
      </c>
      <c r="B3510" s="14">
        <v>15</v>
      </c>
      <c r="C3510" t="s">
        <v>8220</v>
      </c>
      <c r="D3510" s="14" t="e" cm="1" vm="1">
        <f t="array" aca="1" ref="D3510" ca="1">IF(Kickstarter!G3510:G7623 = "failed",Kickstarter!N3510:N7623,"false")</f>
        <v>#VALUE!</v>
      </c>
    </row>
    <row r="3511" spans="1:4" x14ac:dyDescent="0.2">
      <c r="A3511" t="s">
        <v>8401</v>
      </c>
      <c r="B3511" s="14">
        <v>33</v>
      </c>
      <c r="C3511" t="s">
        <v>8220</v>
      </c>
      <c r="D3511" s="14" t="e" cm="1" vm="1">
        <f t="array" aca="1" ref="D3511" ca="1">IF(Kickstarter!G3511:G7624 = "failed",Kickstarter!N3511:N7624,"false")</f>
        <v>#VALUE!</v>
      </c>
    </row>
    <row r="3512" spans="1:4" x14ac:dyDescent="0.2">
      <c r="A3512" t="s">
        <v>8401</v>
      </c>
      <c r="B3512" s="14">
        <v>15</v>
      </c>
      <c r="C3512" t="s">
        <v>8220</v>
      </c>
      <c r="D3512" s="14" t="e" cm="1" vm="1">
        <f t="array" aca="1" ref="D3512" ca="1">IF(Kickstarter!G3512:G7625 = "failed",Kickstarter!N3512:N7625,"false")</f>
        <v>#VALUE!</v>
      </c>
    </row>
    <row r="3513" spans="1:4" x14ac:dyDescent="0.2">
      <c r="A3513" t="s">
        <v>8401</v>
      </c>
      <c r="B3513" s="14">
        <v>19</v>
      </c>
      <c r="C3513" t="s">
        <v>8220</v>
      </c>
      <c r="D3513" s="14" t="e" cm="1" vm="1">
        <f t="array" aca="1" ref="D3513" ca="1">IF(Kickstarter!G3513:G7626 = "failed",Kickstarter!N3513:N7626,"false")</f>
        <v>#VALUE!</v>
      </c>
    </row>
    <row r="3514" spans="1:4" x14ac:dyDescent="0.2">
      <c r="A3514" t="s">
        <v>8401</v>
      </c>
      <c r="B3514" s="14">
        <v>17</v>
      </c>
      <c r="C3514" t="s">
        <v>8220</v>
      </c>
      <c r="D3514" s="14" t="e" cm="1" vm="1">
        <f t="array" aca="1" ref="D3514" ca="1">IF(Kickstarter!G3514:G7627 = "failed",Kickstarter!N3514:N7627,"false")</f>
        <v>#VALUE!</v>
      </c>
    </row>
    <row r="3515" spans="1:4" x14ac:dyDescent="0.2">
      <c r="A3515" t="s">
        <v>8401</v>
      </c>
      <c r="B3515" s="14">
        <v>44</v>
      </c>
      <c r="C3515" t="s">
        <v>8220</v>
      </c>
      <c r="D3515" s="14" t="e" cm="1" vm="1">
        <f t="array" aca="1" ref="D3515" ca="1">IF(Kickstarter!G3515:G7628 = "failed",Kickstarter!N3515:N7628,"false")</f>
        <v>#VALUE!</v>
      </c>
    </row>
    <row r="3516" spans="1:4" x14ac:dyDescent="0.2">
      <c r="A3516" t="s">
        <v>8401</v>
      </c>
      <c r="B3516" s="14">
        <v>10</v>
      </c>
      <c r="C3516" t="s">
        <v>8220</v>
      </c>
      <c r="D3516" s="14" t="e" cm="1" vm="1">
        <f t="array" aca="1" ref="D3516" ca="1">IF(Kickstarter!G3516:G7629 = "failed",Kickstarter!N3516:N7629,"false")</f>
        <v>#VALUE!</v>
      </c>
    </row>
    <row r="3517" spans="1:4" x14ac:dyDescent="0.2">
      <c r="A3517" t="s">
        <v>8401</v>
      </c>
      <c r="B3517" s="14">
        <v>46</v>
      </c>
      <c r="C3517" t="s">
        <v>8220</v>
      </c>
      <c r="D3517" s="14" t="e" cm="1" vm="1">
        <f t="array" aca="1" ref="D3517" ca="1">IF(Kickstarter!G3517:G7630 = "failed",Kickstarter!N3517:N7630,"false")</f>
        <v>#VALUE!</v>
      </c>
    </row>
    <row r="3518" spans="1:4" x14ac:dyDescent="0.2">
      <c r="A3518" t="s">
        <v>8401</v>
      </c>
      <c r="B3518" s="14">
        <v>11</v>
      </c>
      <c r="C3518" t="s">
        <v>8220</v>
      </c>
      <c r="D3518" s="14" t="e" cm="1" vm="1">
        <f t="array" aca="1" ref="D3518" ca="1">IF(Kickstarter!G3518:G7631 = "failed",Kickstarter!N3518:N7631,"false")</f>
        <v>#VALUE!</v>
      </c>
    </row>
    <row r="3519" spans="1:4" x14ac:dyDescent="0.2">
      <c r="A3519" t="s">
        <v>8401</v>
      </c>
      <c r="B3519" s="14">
        <v>13</v>
      </c>
      <c r="C3519" t="s">
        <v>8220</v>
      </c>
      <c r="D3519" s="14" t="e" cm="1" vm="1">
        <f t="array" aca="1" ref="D3519" ca="1">IF(Kickstarter!G3519:G7632 = "failed",Kickstarter!N3519:N7632,"false")</f>
        <v>#VALUE!</v>
      </c>
    </row>
    <row r="3520" spans="1:4" x14ac:dyDescent="0.2">
      <c r="A3520" t="s">
        <v>8401</v>
      </c>
      <c r="B3520" s="14">
        <v>33</v>
      </c>
      <c r="C3520" t="s">
        <v>8220</v>
      </c>
      <c r="D3520" s="14" t="e" cm="1" vm="1">
        <f t="array" aca="1" ref="D3520" ca="1">IF(Kickstarter!G3520:G7633 = "failed",Kickstarter!N3520:N7633,"false")</f>
        <v>#VALUE!</v>
      </c>
    </row>
    <row r="3521" spans="1:4" x14ac:dyDescent="0.2">
      <c r="A3521" t="s">
        <v>8401</v>
      </c>
      <c r="B3521" s="14">
        <v>28</v>
      </c>
      <c r="C3521" t="s">
        <v>8220</v>
      </c>
      <c r="D3521" s="14" t="e" cm="1" vm="1">
        <f t="array" aca="1" ref="D3521" ca="1">IF(Kickstarter!G3521:G7634 = "failed",Kickstarter!N3521:N7634,"false")</f>
        <v>#VALUE!</v>
      </c>
    </row>
    <row r="3522" spans="1:4" x14ac:dyDescent="0.2">
      <c r="A3522" t="s">
        <v>8401</v>
      </c>
      <c r="B3522" s="14">
        <v>21</v>
      </c>
      <c r="C3522" t="s">
        <v>8220</v>
      </c>
      <c r="D3522" s="14" t="e" cm="1" vm="1">
        <f t="array" aca="1" ref="D3522" ca="1">IF(Kickstarter!G3522:G7635 = "failed",Kickstarter!N3522:N7635,"false")</f>
        <v>#VALUE!</v>
      </c>
    </row>
    <row r="3523" spans="1:4" x14ac:dyDescent="0.2">
      <c r="A3523" t="s">
        <v>8401</v>
      </c>
      <c r="B3523" s="14">
        <v>13</v>
      </c>
      <c r="C3523" t="s">
        <v>8220</v>
      </c>
      <c r="D3523" s="14" t="e" cm="1" vm="1">
        <f t="array" aca="1" ref="D3523" ca="1">IF(Kickstarter!G3523:G7636 = "failed",Kickstarter!N3523:N7636,"false")</f>
        <v>#VALUE!</v>
      </c>
    </row>
    <row r="3524" spans="1:4" x14ac:dyDescent="0.2">
      <c r="A3524" t="s">
        <v>8401</v>
      </c>
      <c r="B3524" s="14">
        <v>34</v>
      </c>
      <c r="C3524" t="s">
        <v>8220</v>
      </c>
      <c r="D3524" s="14" t="e" cm="1" vm="1">
        <f t="array" aca="1" ref="D3524" ca="1">IF(Kickstarter!G3524:G7637 = "failed",Kickstarter!N3524:N7637,"false")</f>
        <v>#VALUE!</v>
      </c>
    </row>
    <row r="3525" spans="1:4" x14ac:dyDescent="0.2">
      <c r="A3525" t="s">
        <v>8401</v>
      </c>
      <c r="B3525" s="14">
        <v>80</v>
      </c>
      <c r="C3525" t="s">
        <v>8220</v>
      </c>
      <c r="D3525" s="14" t="e" cm="1" vm="1">
        <f t="array" aca="1" ref="D3525" ca="1">IF(Kickstarter!G3525:G7638 = "failed",Kickstarter!N3525:N7638,"false")</f>
        <v>#VALUE!</v>
      </c>
    </row>
    <row r="3526" spans="1:4" x14ac:dyDescent="0.2">
      <c r="A3526" t="s">
        <v>8401</v>
      </c>
      <c r="B3526" s="14">
        <v>74</v>
      </c>
      <c r="C3526" t="s">
        <v>8220</v>
      </c>
      <c r="D3526" s="14" t="e" cm="1" vm="1">
        <f t="array" aca="1" ref="D3526" ca="1">IF(Kickstarter!G3526:G7639 = "failed",Kickstarter!N3526:N7639,"false")</f>
        <v>#VALUE!</v>
      </c>
    </row>
    <row r="3527" spans="1:4" x14ac:dyDescent="0.2">
      <c r="A3527" t="s">
        <v>8401</v>
      </c>
      <c r="B3527" s="14">
        <v>7</v>
      </c>
      <c r="C3527" t="s">
        <v>8220</v>
      </c>
      <c r="D3527" s="14" t="e" cm="1" vm="1">
        <f t="array" aca="1" ref="D3527" ca="1">IF(Kickstarter!G3527:G7640 = "failed",Kickstarter!N3527:N7640,"false")</f>
        <v>#VALUE!</v>
      </c>
    </row>
    <row r="3528" spans="1:4" x14ac:dyDescent="0.2">
      <c r="A3528" t="s">
        <v>8401</v>
      </c>
      <c r="B3528" s="14">
        <v>34</v>
      </c>
      <c r="C3528" t="s">
        <v>8220</v>
      </c>
      <c r="D3528" s="14" t="e" cm="1" vm="1">
        <f t="array" aca="1" ref="D3528" ca="1">IF(Kickstarter!G3528:G7641 = "failed",Kickstarter!N3528:N7641,"false")</f>
        <v>#VALUE!</v>
      </c>
    </row>
    <row r="3529" spans="1:4" x14ac:dyDescent="0.2">
      <c r="A3529" t="s">
        <v>8401</v>
      </c>
      <c r="B3529" s="14">
        <v>86</v>
      </c>
      <c r="C3529" t="s">
        <v>8220</v>
      </c>
      <c r="D3529" s="14" t="e" cm="1" vm="1">
        <f t="array" aca="1" ref="D3529" ca="1">IF(Kickstarter!G3529:G7642 = "failed",Kickstarter!N3529:N7642,"false")</f>
        <v>#VALUE!</v>
      </c>
    </row>
    <row r="3530" spans="1:4" x14ac:dyDescent="0.2">
      <c r="A3530" t="s">
        <v>8401</v>
      </c>
      <c r="B3530" s="14">
        <v>37</v>
      </c>
      <c r="C3530" t="s">
        <v>8220</v>
      </c>
      <c r="D3530" s="14" t="e" cm="1" vm="1">
        <f t="array" aca="1" ref="D3530" ca="1">IF(Kickstarter!G3530:G7643 = "failed",Kickstarter!N3530:N7643,"false")</f>
        <v>#VALUE!</v>
      </c>
    </row>
    <row r="3531" spans="1:4" x14ac:dyDescent="0.2">
      <c r="A3531" t="s">
        <v>8401</v>
      </c>
      <c r="B3531" s="14">
        <v>18</v>
      </c>
      <c r="C3531" t="s">
        <v>8220</v>
      </c>
      <c r="D3531" s="14" t="e" cm="1" vm="1">
        <f t="array" aca="1" ref="D3531" ca="1">IF(Kickstarter!G3531:G7644 = "failed",Kickstarter!N3531:N7644,"false")</f>
        <v>#VALUE!</v>
      </c>
    </row>
    <row r="3532" spans="1:4" x14ac:dyDescent="0.2">
      <c r="A3532" t="s">
        <v>8401</v>
      </c>
      <c r="B3532" s="14">
        <v>22</v>
      </c>
      <c r="C3532" t="s">
        <v>8220</v>
      </c>
      <c r="D3532" s="14" t="e" cm="1" vm="1">
        <f t="array" aca="1" ref="D3532" ca="1">IF(Kickstarter!G3532:G7645 = "failed",Kickstarter!N3532:N7645,"false")</f>
        <v>#VALUE!</v>
      </c>
    </row>
    <row r="3533" spans="1:4" x14ac:dyDescent="0.2">
      <c r="A3533" t="s">
        <v>8401</v>
      </c>
      <c r="B3533" s="14">
        <v>26</v>
      </c>
      <c r="C3533" t="s">
        <v>8220</v>
      </c>
      <c r="D3533" s="14" t="e" cm="1" vm="1">
        <f t="array" aca="1" ref="D3533" ca="1">IF(Kickstarter!G3533:G7646 = "failed",Kickstarter!N3533:N7646,"false")</f>
        <v>#VALUE!</v>
      </c>
    </row>
    <row r="3534" spans="1:4" x14ac:dyDescent="0.2">
      <c r="A3534" t="s">
        <v>8401</v>
      </c>
      <c r="B3534" s="14">
        <v>27</v>
      </c>
      <c r="C3534" t="s">
        <v>8220</v>
      </c>
      <c r="D3534" s="14" t="e" cm="1" vm="1">
        <f t="array" aca="1" ref="D3534" ca="1">IF(Kickstarter!G3534:G7647 = "failed",Kickstarter!N3534:N7647,"false")</f>
        <v>#VALUE!</v>
      </c>
    </row>
    <row r="3535" spans="1:4" x14ac:dyDescent="0.2">
      <c r="A3535" t="s">
        <v>8401</v>
      </c>
      <c r="B3535" s="14">
        <v>8</v>
      </c>
      <c r="C3535" t="s">
        <v>8220</v>
      </c>
      <c r="D3535" s="14" t="e" cm="1" vm="1">
        <f t="array" aca="1" ref="D3535" ca="1">IF(Kickstarter!G3535:G7648 = "failed",Kickstarter!N3535:N7648,"false")</f>
        <v>#VALUE!</v>
      </c>
    </row>
    <row r="3536" spans="1:4" x14ac:dyDescent="0.2">
      <c r="A3536" t="s">
        <v>8401</v>
      </c>
      <c r="B3536" s="14">
        <v>204</v>
      </c>
      <c r="C3536" t="s">
        <v>8220</v>
      </c>
      <c r="D3536" s="14" t="e" cm="1" vm="1">
        <f t="array" aca="1" ref="D3536" ca="1">IF(Kickstarter!G3536:G7649 = "failed",Kickstarter!N3536:N7649,"false")</f>
        <v>#VALUE!</v>
      </c>
    </row>
    <row r="3537" spans="1:4" x14ac:dyDescent="0.2">
      <c r="A3537" t="s">
        <v>8401</v>
      </c>
      <c r="B3537" s="14">
        <v>46</v>
      </c>
      <c r="C3537" t="s">
        <v>8220</v>
      </c>
      <c r="D3537" s="14" t="e" cm="1" vm="1">
        <f t="array" aca="1" ref="D3537" ca="1">IF(Kickstarter!G3537:G7650 = "failed",Kickstarter!N3537:N7650,"false")</f>
        <v>#VALUE!</v>
      </c>
    </row>
    <row r="3538" spans="1:4" x14ac:dyDescent="0.2">
      <c r="A3538" t="s">
        <v>8401</v>
      </c>
      <c r="B3538" s="14">
        <v>17</v>
      </c>
      <c r="C3538" t="s">
        <v>8220</v>
      </c>
      <c r="D3538" s="14" t="e" cm="1" vm="1">
        <f t="array" aca="1" ref="D3538" ca="1">IF(Kickstarter!G3538:G7651 = "failed",Kickstarter!N3538:N7651,"false")</f>
        <v>#VALUE!</v>
      </c>
    </row>
    <row r="3539" spans="1:4" x14ac:dyDescent="0.2">
      <c r="A3539" t="s">
        <v>8401</v>
      </c>
      <c r="B3539" s="14">
        <v>28</v>
      </c>
      <c r="C3539" t="s">
        <v>8220</v>
      </c>
      <c r="D3539" s="14" t="e" cm="1" vm="1">
        <f t="array" aca="1" ref="D3539" ca="1">IF(Kickstarter!G3539:G7652 = "failed",Kickstarter!N3539:N7652,"false")</f>
        <v>#VALUE!</v>
      </c>
    </row>
    <row r="3540" spans="1:4" x14ac:dyDescent="0.2">
      <c r="A3540" t="s">
        <v>8401</v>
      </c>
      <c r="B3540" s="14">
        <v>83</v>
      </c>
      <c r="C3540" t="s">
        <v>8220</v>
      </c>
      <c r="D3540" s="14" t="e" cm="1" vm="1">
        <f t="array" aca="1" ref="D3540" ca="1">IF(Kickstarter!G3540:G7653 = "failed",Kickstarter!N3540:N7653,"false")</f>
        <v>#VALUE!</v>
      </c>
    </row>
    <row r="3541" spans="1:4" x14ac:dyDescent="0.2">
      <c r="A3541" t="s">
        <v>8401</v>
      </c>
      <c r="B3541" s="14">
        <v>13</v>
      </c>
      <c r="C3541" t="s">
        <v>8220</v>
      </c>
      <c r="D3541" s="14" t="e" cm="1" vm="1">
        <f t="array" aca="1" ref="D3541" ca="1">IF(Kickstarter!G3541:G7654 = "failed",Kickstarter!N3541:N7654,"false")</f>
        <v>#VALUE!</v>
      </c>
    </row>
    <row r="3542" spans="1:4" x14ac:dyDescent="0.2">
      <c r="A3542" t="s">
        <v>8401</v>
      </c>
      <c r="B3542" s="14">
        <v>8</v>
      </c>
      <c r="C3542" t="s">
        <v>8220</v>
      </c>
      <c r="D3542" s="14" t="e" cm="1" vm="1">
        <f t="array" aca="1" ref="D3542" ca="1">IF(Kickstarter!G3542:G7655 = "failed",Kickstarter!N3542:N7655,"false")</f>
        <v>#VALUE!</v>
      </c>
    </row>
    <row r="3543" spans="1:4" x14ac:dyDescent="0.2">
      <c r="A3543" t="s">
        <v>8401</v>
      </c>
      <c r="B3543" s="14">
        <v>32</v>
      </c>
      <c r="C3543" t="s">
        <v>8220</v>
      </c>
      <c r="D3543" s="14" t="e" cm="1" vm="1">
        <f t="array" aca="1" ref="D3543" ca="1">IF(Kickstarter!G3543:G7656 = "failed",Kickstarter!N3543:N7656,"false")</f>
        <v>#VALUE!</v>
      </c>
    </row>
    <row r="3544" spans="1:4" x14ac:dyDescent="0.2">
      <c r="A3544" t="s">
        <v>8401</v>
      </c>
      <c r="B3544" s="14">
        <v>85</v>
      </c>
      <c r="C3544" t="s">
        <v>8220</v>
      </c>
      <c r="D3544" s="14" t="e" cm="1" vm="1">
        <f t="array" aca="1" ref="D3544" ca="1">IF(Kickstarter!G3544:G7657 = "failed",Kickstarter!N3544:N7657,"false")</f>
        <v>#VALUE!</v>
      </c>
    </row>
    <row r="3545" spans="1:4" x14ac:dyDescent="0.2">
      <c r="A3545" t="s">
        <v>8401</v>
      </c>
      <c r="B3545" s="14">
        <v>29</v>
      </c>
      <c r="C3545" t="s">
        <v>8220</v>
      </c>
      <c r="D3545" s="14" t="e" cm="1" vm="1">
        <f t="array" aca="1" ref="D3545" ca="1">IF(Kickstarter!G3545:G7658 = "failed",Kickstarter!N3545:N7658,"false")</f>
        <v>#VALUE!</v>
      </c>
    </row>
    <row r="3546" spans="1:4" x14ac:dyDescent="0.2">
      <c r="A3546" t="s">
        <v>8401</v>
      </c>
      <c r="B3546" s="14">
        <v>24</v>
      </c>
      <c r="C3546" t="s">
        <v>8220</v>
      </c>
      <c r="D3546" s="14" t="e" cm="1" vm="1">
        <f t="array" aca="1" ref="D3546" ca="1">IF(Kickstarter!G3546:G7659 = "failed",Kickstarter!N3546:N7659,"false")</f>
        <v>#VALUE!</v>
      </c>
    </row>
    <row r="3547" spans="1:4" x14ac:dyDescent="0.2">
      <c r="A3547" t="s">
        <v>8401</v>
      </c>
      <c r="B3547" s="14">
        <v>8</v>
      </c>
      <c r="C3547" t="s">
        <v>8220</v>
      </c>
      <c r="D3547" s="14" t="e" cm="1" vm="1">
        <f t="array" aca="1" ref="D3547" ca="1">IF(Kickstarter!G3547:G7660 = "failed",Kickstarter!N3547:N7660,"false")</f>
        <v>#VALUE!</v>
      </c>
    </row>
    <row r="3548" spans="1:4" x14ac:dyDescent="0.2">
      <c r="A3548" t="s">
        <v>8401</v>
      </c>
      <c r="B3548" s="14">
        <v>19</v>
      </c>
      <c r="C3548" t="s">
        <v>8220</v>
      </c>
      <c r="D3548" s="14" t="e" cm="1" vm="1">
        <f t="array" aca="1" ref="D3548" ca="1">IF(Kickstarter!G3548:G7661 = "failed",Kickstarter!N3548:N7661,"false")</f>
        <v>#VALUE!</v>
      </c>
    </row>
    <row r="3549" spans="1:4" x14ac:dyDescent="0.2">
      <c r="A3549" t="s">
        <v>8401</v>
      </c>
      <c r="B3549" s="14">
        <v>336</v>
      </c>
      <c r="C3549" t="s">
        <v>8220</v>
      </c>
      <c r="D3549" s="14" t="e" cm="1" vm="1">
        <f t="array" aca="1" ref="D3549" ca="1">IF(Kickstarter!G3549:G7662 = "failed",Kickstarter!N3549:N7662,"false")</f>
        <v>#VALUE!</v>
      </c>
    </row>
    <row r="3550" spans="1:4" x14ac:dyDescent="0.2">
      <c r="A3550" t="s">
        <v>8401</v>
      </c>
      <c r="B3550" s="14">
        <v>13</v>
      </c>
      <c r="C3550" t="s">
        <v>8220</v>
      </c>
      <c r="D3550" s="14" t="e" cm="1" vm="1">
        <f t="array" aca="1" ref="D3550" ca="1">IF(Kickstarter!G3550:G7663 = "failed",Kickstarter!N3550:N7663,"false")</f>
        <v>#VALUE!</v>
      </c>
    </row>
    <row r="3551" spans="1:4" x14ac:dyDescent="0.2">
      <c r="A3551" t="s">
        <v>8401</v>
      </c>
      <c r="B3551" s="14">
        <v>42</v>
      </c>
      <c r="C3551" t="s">
        <v>8220</v>
      </c>
      <c r="D3551" s="14" t="e" cm="1" vm="1">
        <f t="array" aca="1" ref="D3551" ca="1">IF(Kickstarter!G3551:G7664 = "failed",Kickstarter!N3551:N7664,"false")</f>
        <v>#VALUE!</v>
      </c>
    </row>
    <row r="3552" spans="1:4" x14ac:dyDescent="0.2">
      <c r="A3552" t="s">
        <v>8401</v>
      </c>
      <c r="B3552" s="14">
        <v>64</v>
      </c>
      <c r="C3552" t="s">
        <v>8220</v>
      </c>
      <c r="D3552" s="14" t="e" cm="1" vm="1">
        <f t="array" aca="1" ref="D3552" ca="1">IF(Kickstarter!G3552:G7665 = "failed",Kickstarter!N3552:N7665,"false")</f>
        <v>#VALUE!</v>
      </c>
    </row>
    <row r="3553" spans="1:4" x14ac:dyDescent="0.2">
      <c r="A3553" t="s">
        <v>8401</v>
      </c>
      <c r="B3553" s="14">
        <v>25</v>
      </c>
      <c r="C3553" t="s">
        <v>8220</v>
      </c>
      <c r="D3553" s="14" t="e" cm="1" vm="1">
        <f t="array" aca="1" ref="D3553" ca="1">IF(Kickstarter!G3553:G7666 = "failed",Kickstarter!N3553:N7666,"false")</f>
        <v>#VALUE!</v>
      </c>
    </row>
    <row r="3554" spans="1:4" x14ac:dyDescent="0.2">
      <c r="A3554" t="s">
        <v>8401</v>
      </c>
      <c r="B3554" s="14">
        <v>20</v>
      </c>
      <c r="C3554" t="s">
        <v>8220</v>
      </c>
      <c r="D3554" s="14" t="e" cm="1" vm="1">
        <f t="array" aca="1" ref="D3554" ca="1">IF(Kickstarter!G3554:G7667 = "failed",Kickstarter!N3554:N7667,"false")</f>
        <v>#VALUE!</v>
      </c>
    </row>
    <row r="3555" spans="1:4" x14ac:dyDescent="0.2">
      <c r="A3555" t="s">
        <v>8401</v>
      </c>
      <c r="B3555" s="14">
        <v>104</v>
      </c>
      <c r="C3555" t="s">
        <v>8220</v>
      </c>
      <c r="D3555" s="14" t="e" cm="1" vm="1">
        <f t="array" aca="1" ref="D3555" ca="1">IF(Kickstarter!G3555:G7668 = "failed",Kickstarter!N3555:N7668,"false")</f>
        <v>#VALUE!</v>
      </c>
    </row>
    <row r="3556" spans="1:4" x14ac:dyDescent="0.2">
      <c r="A3556" t="s">
        <v>8401</v>
      </c>
      <c r="B3556" s="14">
        <v>53</v>
      </c>
      <c r="C3556" t="s">
        <v>8220</v>
      </c>
      <c r="D3556" s="14" t="e" cm="1" vm="1">
        <f t="array" aca="1" ref="D3556" ca="1">IF(Kickstarter!G3556:G7669 = "failed",Kickstarter!N3556:N7669,"false")</f>
        <v>#VALUE!</v>
      </c>
    </row>
    <row r="3557" spans="1:4" x14ac:dyDescent="0.2">
      <c r="A3557" t="s">
        <v>8401</v>
      </c>
      <c r="B3557" s="14">
        <v>14</v>
      </c>
      <c r="C3557" t="s">
        <v>8220</v>
      </c>
      <c r="D3557" s="14" t="e" cm="1" vm="1">
        <f t="array" aca="1" ref="D3557" ca="1">IF(Kickstarter!G3557:G7670 = "failed",Kickstarter!N3557:N7670,"false")</f>
        <v>#VALUE!</v>
      </c>
    </row>
    <row r="3558" spans="1:4" x14ac:dyDescent="0.2">
      <c r="A3558" t="s">
        <v>8401</v>
      </c>
      <c r="B3558" s="14">
        <v>20</v>
      </c>
      <c r="C3558" t="s">
        <v>8220</v>
      </c>
      <c r="D3558" s="14" t="e" cm="1" vm="1">
        <f t="array" aca="1" ref="D3558" ca="1">IF(Kickstarter!G3558:G7671 = "failed",Kickstarter!N3558:N7671,"false")</f>
        <v>#VALUE!</v>
      </c>
    </row>
    <row r="3559" spans="1:4" x14ac:dyDescent="0.2">
      <c r="A3559" t="s">
        <v>8401</v>
      </c>
      <c r="B3559" s="14">
        <v>558</v>
      </c>
      <c r="C3559" t="s">
        <v>8220</v>
      </c>
      <c r="D3559" s="14" t="e" cm="1" vm="1">
        <f t="array" aca="1" ref="D3559" ca="1">IF(Kickstarter!G3559:G7672 = "failed",Kickstarter!N3559:N7672,"false")</f>
        <v>#VALUE!</v>
      </c>
    </row>
    <row r="3560" spans="1:4" x14ac:dyDescent="0.2">
      <c r="A3560" t="s">
        <v>8401</v>
      </c>
      <c r="B3560" s="14">
        <v>22</v>
      </c>
      <c r="C3560" t="s">
        <v>8220</v>
      </c>
      <c r="D3560" s="14" t="e" cm="1" vm="1">
        <f t="array" aca="1" ref="D3560" ca="1">IF(Kickstarter!G3560:G7673 = "failed",Kickstarter!N3560:N7673,"false")</f>
        <v>#VALUE!</v>
      </c>
    </row>
    <row r="3561" spans="1:4" x14ac:dyDescent="0.2">
      <c r="A3561" t="s">
        <v>8401</v>
      </c>
      <c r="B3561" s="14">
        <v>24</v>
      </c>
      <c r="C3561" t="s">
        <v>8220</v>
      </c>
      <c r="D3561" s="14" t="e" cm="1" vm="1">
        <f t="array" aca="1" ref="D3561" ca="1">IF(Kickstarter!G3561:G7674 = "failed",Kickstarter!N3561:N7674,"false")</f>
        <v>#VALUE!</v>
      </c>
    </row>
    <row r="3562" spans="1:4" x14ac:dyDescent="0.2">
      <c r="A3562" t="s">
        <v>8401</v>
      </c>
      <c r="B3562" s="14">
        <v>74</v>
      </c>
      <c r="C3562" t="s">
        <v>8220</v>
      </c>
      <c r="D3562" s="14" t="e" cm="1" vm="1">
        <f t="array" aca="1" ref="D3562" ca="1">IF(Kickstarter!G3562:G7675 = "failed",Kickstarter!N3562:N7675,"false")</f>
        <v>#VALUE!</v>
      </c>
    </row>
    <row r="3563" spans="1:4" x14ac:dyDescent="0.2">
      <c r="A3563" t="s">
        <v>8401</v>
      </c>
      <c r="B3563" s="14">
        <v>54</v>
      </c>
      <c r="C3563" t="s">
        <v>8220</v>
      </c>
      <c r="D3563" s="14" t="e" cm="1" vm="1">
        <f t="array" aca="1" ref="D3563" ca="1">IF(Kickstarter!G3563:G7676 = "failed",Kickstarter!N3563:N7676,"false")</f>
        <v>#VALUE!</v>
      </c>
    </row>
    <row r="3564" spans="1:4" x14ac:dyDescent="0.2">
      <c r="A3564" t="s">
        <v>8401</v>
      </c>
      <c r="B3564" s="14">
        <v>31</v>
      </c>
      <c r="C3564" t="s">
        <v>8220</v>
      </c>
      <c r="D3564" s="14" t="e" cm="1" vm="1">
        <f t="array" aca="1" ref="D3564" ca="1">IF(Kickstarter!G3564:G7677 = "failed",Kickstarter!N3564:N7677,"false")</f>
        <v>#VALUE!</v>
      </c>
    </row>
    <row r="3565" spans="1:4" x14ac:dyDescent="0.2">
      <c r="A3565" t="s">
        <v>8401</v>
      </c>
      <c r="B3565" s="14">
        <v>25</v>
      </c>
      <c r="C3565" t="s">
        <v>8220</v>
      </c>
      <c r="D3565" s="14" t="e" cm="1" vm="1">
        <f t="array" aca="1" ref="D3565" ca="1">IF(Kickstarter!G3565:G7678 = "failed",Kickstarter!N3565:N7678,"false")</f>
        <v>#VALUE!</v>
      </c>
    </row>
    <row r="3566" spans="1:4" x14ac:dyDescent="0.2">
      <c r="A3566" t="s">
        <v>8401</v>
      </c>
      <c r="B3566" s="14">
        <v>17</v>
      </c>
      <c r="C3566" t="s">
        <v>8220</v>
      </c>
      <c r="D3566" s="14" t="e" cm="1" vm="1">
        <f t="array" aca="1" ref="D3566" ca="1">IF(Kickstarter!G3566:G7679 = "failed",Kickstarter!N3566:N7679,"false")</f>
        <v>#VALUE!</v>
      </c>
    </row>
    <row r="3567" spans="1:4" x14ac:dyDescent="0.2">
      <c r="A3567" t="s">
        <v>8401</v>
      </c>
      <c r="B3567" s="14">
        <v>12</v>
      </c>
      <c r="C3567" t="s">
        <v>8220</v>
      </c>
      <c r="D3567" s="14" t="e" cm="1" vm="1">
        <f t="array" aca="1" ref="D3567" ca="1">IF(Kickstarter!G3567:G7680 = "failed",Kickstarter!N3567:N7680,"false")</f>
        <v>#VALUE!</v>
      </c>
    </row>
    <row r="3568" spans="1:4" x14ac:dyDescent="0.2">
      <c r="A3568" t="s">
        <v>8401</v>
      </c>
      <c r="B3568" s="14">
        <v>38</v>
      </c>
      <c r="C3568" t="s">
        <v>8220</v>
      </c>
      <c r="D3568" s="14" t="e" cm="1" vm="1">
        <f t="array" aca="1" ref="D3568" ca="1">IF(Kickstarter!G3568:G7681 = "failed",Kickstarter!N3568:N7681,"false")</f>
        <v>#VALUE!</v>
      </c>
    </row>
    <row r="3569" spans="1:4" x14ac:dyDescent="0.2">
      <c r="A3569" t="s">
        <v>8401</v>
      </c>
      <c r="B3569" s="14">
        <v>41</v>
      </c>
      <c r="C3569" t="s">
        <v>8220</v>
      </c>
      <c r="D3569" s="14" t="e" cm="1" vm="1">
        <f t="array" aca="1" ref="D3569" ca="1">IF(Kickstarter!G3569:G7682 = "failed",Kickstarter!N3569:N7682,"false")</f>
        <v>#VALUE!</v>
      </c>
    </row>
    <row r="3570" spans="1:4" x14ac:dyDescent="0.2">
      <c r="A3570" t="s">
        <v>8401</v>
      </c>
      <c r="B3570" s="14">
        <v>19</v>
      </c>
      <c r="C3570" t="s">
        <v>8220</v>
      </c>
      <c r="D3570" s="14" t="e" cm="1" vm="1">
        <f t="array" aca="1" ref="D3570" ca="1">IF(Kickstarter!G3570:G7683 = "failed",Kickstarter!N3570:N7683,"false")</f>
        <v>#VALUE!</v>
      </c>
    </row>
    <row r="3571" spans="1:4" x14ac:dyDescent="0.2">
      <c r="A3571" t="s">
        <v>8401</v>
      </c>
      <c r="B3571" s="14">
        <v>41</v>
      </c>
      <c r="C3571" t="s">
        <v>8220</v>
      </c>
      <c r="D3571" s="14" t="e" cm="1" vm="1">
        <f t="array" aca="1" ref="D3571" ca="1">IF(Kickstarter!G3571:G7684 = "failed",Kickstarter!N3571:N7684,"false")</f>
        <v>#VALUE!</v>
      </c>
    </row>
    <row r="3572" spans="1:4" x14ac:dyDescent="0.2">
      <c r="A3572" t="s">
        <v>8401</v>
      </c>
      <c r="B3572" s="14">
        <v>26</v>
      </c>
      <c r="C3572" t="s">
        <v>8220</v>
      </c>
      <c r="D3572" s="14" t="e" cm="1" vm="1">
        <f t="array" aca="1" ref="D3572" ca="1">IF(Kickstarter!G3572:G7685 = "failed",Kickstarter!N3572:N7685,"false")</f>
        <v>#VALUE!</v>
      </c>
    </row>
    <row r="3573" spans="1:4" x14ac:dyDescent="0.2">
      <c r="A3573" t="s">
        <v>8401</v>
      </c>
      <c r="B3573" s="14">
        <v>25</v>
      </c>
      <c r="C3573" t="s">
        <v>8220</v>
      </c>
      <c r="D3573" s="14" t="e" cm="1" vm="1">
        <f t="array" aca="1" ref="D3573" ca="1">IF(Kickstarter!G3573:G7686 = "failed",Kickstarter!N3573:N7686,"false")</f>
        <v>#VALUE!</v>
      </c>
    </row>
    <row r="3574" spans="1:4" x14ac:dyDescent="0.2">
      <c r="A3574" t="s">
        <v>8401</v>
      </c>
      <c r="B3574" s="14">
        <v>9</v>
      </c>
      <c r="C3574" t="s">
        <v>8220</v>
      </c>
      <c r="D3574" s="14" t="e" cm="1" vm="1">
        <f t="array" aca="1" ref="D3574" ca="1">IF(Kickstarter!G3574:G7687 = "failed",Kickstarter!N3574:N7687,"false")</f>
        <v>#VALUE!</v>
      </c>
    </row>
    <row r="3575" spans="1:4" x14ac:dyDescent="0.2">
      <c r="A3575" t="s">
        <v>8401</v>
      </c>
      <c r="B3575" s="14">
        <v>78</v>
      </c>
      <c r="C3575" t="s">
        <v>8220</v>
      </c>
      <c r="D3575" s="14" t="e" cm="1" vm="1">
        <f t="array" aca="1" ref="D3575" ca="1">IF(Kickstarter!G3575:G7688 = "failed",Kickstarter!N3575:N7688,"false")</f>
        <v>#VALUE!</v>
      </c>
    </row>
    <row r="3576" spans="1:4" x14ac:dyDescent="0.2">
      <c r="A3576" t="s">
        <v>8401</v>
      </c>
      <c r="B3576" s="14">
        <v>45</v>
      </c>
      <c r="C3576" t="s">
        <v>8220</v>
      </c>
      <c r="D3576" s="14" t="e" cm="1" vm="1">
        <f t="array" aca="1" ref="D3576" ca="1">IF(Kickstarter!G3576:G7689 = "failed",Kickstarter!N3576:N7689,"false")</f>
        <v>#VALUE!</v>
      </c>
    </row>
    <row r="3577" spans="1:4" x14ac:dyDescent="0.2">
      <c r="A3577" t="s">
        <v>8401</v>
      </c>
      <c r="B3577" s="14">
        <v>102</v>
      </c>
      <c r="C3577" t="s">
        <v>8220</v>
      </c>
      <c r="D3577" s="14" t="e" cm="1" vm="1">
        <f t="array" aca="1" ref="D3577" ca="1">IF(Kickstarter!G3577:G7690 = "failed",Kickstarter!N3577:N7690,"false")</f>
        <v>#VALUE!</v>
      </c>
    </row>
    <row r="3578" spans="1:4" x14ac:dyDescent="0.2">
      <c r="A3578" t="s">
        <v>8401</v>
      </c>
      <c r="B3578" s="14">
        <v>5</v>
      </c>
      <c r="C3578" t="s">
        <v>8220</v>
      </c>
      <c r="D3578" s="14" t="e" cm="1" vm="1">
        <f t="array" aca="1" ref="D3578" ca="1">IF(Kickstarter!G3578:G7691 = "failed",Kickstarter!N3578:N7691,"false")</f>
        <v>#VALUE!</v>
      </c>
    </row>
    <row r="3579" spans="1:4" x14ac:dyDescent="0.2">
      <c r="A3579" t="s">
        <v>8401</v>
      </c>
      <c r="B3579" s="14">
        <v>27</v>
      </c>
      <c r="C3579" t="s">
        <v>8220</v>
      </c>
      <c r="D3579" s="14" t="e" cm="1" vm="1">
        <f t="array" aca="1" ref="D3579" ca="1">IF(Kickstarter!G3579:G7692 = "failed",Kickstarter!N3579:N7692,"false")</f>
        <v>#VALUE!</v>
      </c>
    </row>
    <row r="3580" spans="1:4" x14ac:dyDescent="0.2">
      <c r="A3580" t="s">
        <v>8401</v>
      </c>
      <c r="B3580" s="14">
        <v>37</v>
      </c>
      <c r="C3580" t="s">
        <v>8220</v>
      </c>
      <c r="D3580" s="14" t="e" cm="1" vm="1">
        <f t="array" aca="1" ref="D3580" ca="1">IF(Kickstarter!G3580:G7693 = "failed",Kickstarter!N3580:N7693,"false")</f>
        <v>#VALUE!</v>
      </c>
    </row>
    <row r="3581" spans="1:4" x14ac:dyDescent="0.2">
      <c r="A3581" t="s">
        <v>8401</v>
      </c>
      <c r="B3581" s="14">
        <v>14</v>
      </c>
      <c r="C3581" t="s">
        <v>8220</v>
      </c>
      <c r="D3581" s="14" t="e" cm="1" vm="1">
        <f t="array" aca="1" ref="D3581" ca="1">IF(Kickstarter!G3581:G7694 = "failed",Kickstarter!N3581:N7694,"false")</f>
        <v>#VALUE!</v>
      </c>
    </row>
    <row r="3582" spans="1:4" x14ac:dyDescent="0.2">
      <c r="A3582" t="s">
        <v>8401</v>
      </c>
      <c r="B3582" s="14">
        <v>27</v>
      </c>
      <c r="C3582" t="s">
        <v>8220</v>
      </c>
      <c r="D3582" s="14" t="e" cm="1" vm="1">
        <f t="array" aca="1" ref="D3582" ca="1">IF(Kickstarter!G3582:G7695 = "failed",Kickstarter!N3582:N7695,"false")</f>
        <v>#VALUE!</v>
      </c>
    </row>
    <row r="3583" spans="1:4" x14ac:dyDescent="0.2">
      <c r="A3583" t="s">
        <v>8401</v>
      </c>
      <c r="B3583" s="14">
        <v>45</v>
      </c>
      <c r="C3583" t="s">
        <v>8220</v>
      </c>
      <c r="D3583" s="14" t="e" cm="1" vm="1">
        <f t="array" aca="1" ref="D3583" ca="1">IF(Kickstarter!G3583:G7696 = "failed",Kickstarter!N3583:N7696,"false")</f>
        <v>#VALUE!</v>
      </c>
    </row>
    <row r="3584" spans="1:4" x14ac:dyDescent="0.2">
      <c r="A3584" t="s">
        <v>8401</v>
      </c>
      <c r="B3584" s="14">
        <v>49</v>
      </c>
      <c r="C3584" t="s">
        <v>8220</v>
      </c>
      <c r="D3584" s="14" t="e" cm="1" vm="1">
        <f t="array" aca="1" ref="D3584" ca="1">IF(Kickstarter!G3584:G7697 = "failed",Kickstarter!N3584:N7697,"false")</f>
        <v>#VALUE!</v>
      </c>
    </row>
    <row r="3585" spans="1:4" x14ac:dyDescent="0.2">
      <c r="A3585" t="s">
        <v>8401</v>
      </c>
      <c r="B3585" s="14">
        <v>24</v>
      </c>
      <c r="C3585" t="s">
        <v>8220</v>
      </c>
      <c r="D3585" s="14" t="e" cm="1" vm="1">
        <f t="array" aca="1" ref="D3585" ca="1">IF(Kickstarter!G3585:G7698 = "failed",Kickstarter!N3585:N7698,"false")</f>
        <v>#VALUE!</v>
      </c>
    </row>
    <row r="3586" spans="1:4" x14ac:dyDescent="0.2">
      <c r="A3586" t="s">
        <v>8401</v>
      </c>
      <c r="B3586" s="14">
        <v>112</v>
      </c>
      <c r="C3586" t="s">
        <v>8220</v>
      </c>
      <c r="D3586" s="14" t="e" cm="1" vm="1">
        <f t="array" aca="1" ref="D3586" ca="1">IF(Kickstarter!G3586:G7699 = "failed",Kickstarter!N3586:N7699,"false")</f>
        <v>#VALUE!</v>
      </c>
    </row>
    <row r="3587" spans="1:4" x14ac:dyDescent="0.2">
      <c r="A3587" t="s">
        <v>8401</v>
      </c>
      <c r="B3587" s="14">
        <v>23</v>
      </c>
      <c r="C3587" t="s">
        <v>8220</v>
      </c>
      <c r="D3587" s="14" t="e" cm="1" vm="1">
        <f t="array" aca="1" ref="D3587" ca="1">IF(Kickstarter!G3587:G7700 = "failed",Kickstarter!N3587:N7700,"false")</f>
        <v>#VALUE!</v>
      </c>
    </row>
    <row r="3588" spans="1:4" x14ac:dyDescent="0.2">
      <c r="A3588" t="s">
        <v>8401</v>
      </c>
      <c r="B3588" s="14">
        <v>54</v>
      </c>
      <c r="C3588" t="s">
        <v>8220</v>
      </c>
      <c r="D3588" s="14" t="e" cm="1" vm="1">
        <f t="array" aca="1" ref="D3588" ca="1">IF(Kickstarter!G3588:G7701 = "failed",Kickstarter!N3588:N7701,"false")</f>
        <v>#VALUE!</v>
      </c>
    </row>
    <row r="3589" spans="1:4" x14ac:dyDescent="0.2">
      <c r="A3589" t="s">
        <v>8401</v>
      </c>
      <c r="B3589" s="14">
        <v>28</v>
      </c>
      <c r="C3589" t="s">
        <v>8220</v>
      </c>
      <c r="D3589" s="14" t="e" cm="1" vm="1">
        <f t="array" aca="1" ref="D3589" ca="1">IF(Kickstarter!G3589:G7702 = "failed",Kickstarter!N3589:N7702,"false")</f>
        <v>#VALUE!</v>
      </c>
    </row>
    <row r="3590" spans="1:4" x14ac:dyDescent="0.2">
      <c r="A3590" t="s">
        <v>8401</v>
      </c>
      <c r="B3590" s="14">
        <v>11</v>
      </c>
      <c r="C3590" t="s">
        <v>8220</v>
      </c>
      <c r="D3590" s="14" t="e" cm="1" vm="1">
        <f t="array" aca="1" ref="D3590" ca="1">IF(Kickstarter!G3590:G7703 = "failed",Kickstarter!N3590:N7703,"false")</f>
        <v>#VALUE!</v>
      </c>
    </row>
    <row r="3591" spans="1:4" x14ac:dyDescent="0.2">
      <c r="A3591" t="s">
        <v>8401</v>
      </c>
      <c r="B3591" s="14">
        <v>62</v>
      </c>
      <c r="C3591" t="s">
        <v>8220</v>
      </c>
      <c r="D3591" s="14" t="e" cm="1" vm="1">
        <f t="array" aca="1" ref="D3591" ca="1">IF(Kickstarter!G3591:G7704 = "failed",Kickstarter!N3591:N7704,"false")</f>
        <v>#VALUE!</v>
      </c>
    </row>
    <row r="3592" spans="1:4" x14ac:dyDescent="0.2">
      <c r="A3592" t="s">
        <v>8401</v>
      </c>
      <c r="B3592" s="14">
        <v>73</v>
      </c>
      <c r="C3592" t="s">
        <v>8220</v>
      </c>
      <c r="D3592" s="14" t="e" cm="1" vm="1">
        <f t="array" aca="1" ref="D3592" ca="1">IF(Kickstarter!G3592:G7705 = "failed",Kickstarter!N3592:N7705,"false")</f>
        <v>#VALUE!</v>
      </c>
    </row>
    <row r="3593" spans="1:4" x14ac:dyDescent="0.2">
      <c r="A3593" t="s">
        <v>8401</v>
      </c>
      <c r="B3593" s="14">
        <v>18</v>
      </c>
      <c r="C3593" t="s">
        <v>8220</v>
      </c>
      <c r="D3593" s="14" t="e" cm="1" vm="1">
        <f t="array" aca="1" ref="D3593" ca="1">IF(Kickstarter!G3593:G7706 = "failed",Kickstarter!N3593:N7706,"false")</f>
        <v>#VALUE!</v>
      </c>
    </row>
    <row r="3594" spans="1:4" x14ac:dyDescent="0.2">
      <c r="A3594" t="s">
        <v>8401</v>
      </c>
      <c r="B3594" s="14">
        <v>35</v>
      </c>
      <c r="C3594" t="s">
        <v>8220</v>
      </c>
      <c r="D3594" s="14" t="e" cm="1" vm="1">
        <f t="array" aca="1" ref="D3594" ca="1">IF(Kickstarter!G3594:G7707 = "failed",Kickstarter!N3594:N7707,"false")</f>
        <v>#VALUE!</v>
      </c>
    </row>
    <row r="3595" spans="1:4" x14ac:dyDescent="0.2">
      <c r="A3595" t="s">
        <v>8401</v>
      </c>
      <c r="B3595" s="14">
        <v>43</v>
      </c>
      <c r="C3595" t="s">
        <v>8220</v>
      </c>
      <c r="D3595" s="14" t="e" cm="1" vm="1">
        <f t="array" aca="1" ref="D3595" ca="1">IF(Kickstarter!G3595:G7708 = "failed",Kickstarter!N3595:N7708,"false")</f>
        <v>#VALUE!</v>
      </c>
    </row>
    <row r="3596" spans="1:4" x14ac:dyDescent="0.2">
      <c r="A3596" t="s">
        <v>8401</v>
      </c>
      <c r="B3596" s="14">
        <v>36</v>
      </c>
      <c r="C3596" t="s">
        <v>8220</v>
      </c>
      <c r="D3596" s="14" t="e" cm="1" vm="1">
        <f t="array" aca="1" ref="D3596" ca="1">IF(Kickstarter!G3596:G7709 = "failed",Kickstarter!N3596:N7709,"false")</f>
        <v>#VALUE!</v>
      </c>
    </row>
    <row r="3597" spans="1:4" x14ac:dyDescent="0.2">
      <c r="A3597" t="s">
        <v>8401</v>
      </c>
      <c r="B3597" s="14">
        <v>62</v>
      </c>
      <c r="C3597" t="s">
        <v>8220</v>
      </c>
      <c r="D3597" s="14" t="e" cm="1" vm="1">
        <f t="array" aca="1" ref="D3597" ca="1">IF(Kickstarter!G3597:G7710 = "failed",Kickstarter!N3597:N7710,"false")</f>
        <v>#VALUE!</v>
      </c>
    </row>
    <row r="3598" spans="1:4" x14ac:dyDescent="0.2">
      <c r="A3598" t="s">
        <v>8401</v>
      </c>
      <c r="B3598" s="14">
        <v>15</v>
      </c>
      <c r="C3598" t="s">
        <v>8220</v>
      </c>
      <c r="D3598" s="14" t="e" cm="1" vm="1">
        <f t="array" aca="1" ref="D3598" ca="1">IF(Kickstarter!G3598:G7711 = "failed",Kickstarter!N3598:N7711,"false")</f>
        <v>#VALUE!</v>
      </c>
    </row>
    <row r="3599" spans="1:4" x14ac:dyDescent="0.2">
      <c r="A3599" t="s">
        <v>8401</v>
      </c>
      <c r="B3599" s="14">
        <v>33</v>
      </c>
      <c r="C3599" t="s">
        <v>8220</v>
      </c>
      <c r="D3599" s="14" t="e" cm="1" vm="1">
        <f t="array" aca="1" ref="D3599" ca="1">IF(Kickstarter!G3599:G7712 = "failed",Kickstarter!N3599:N7712,"false")</f>
        <v>#VALUE!</v>
      </c>
    </row>
    <row r="3600" spans="1:4" x14ac:dyDescent="0.2">
      <c r="A3600" t="s">
        <v>8401</v>
      </c>
      <c r="B3600" s="14">
        <v>27</v>
      </c>
      <c r="C3600" t="s">
        <v>8220</v>
      </c>
      <c r="D3600" s="14" t="e" cm="1" vm="1">
        <f t="array" aca="1" ref="D3600" ca="1">IF(Kickstarter!G3600:G7713 = "failed",Kickstarter!N3600:N7713,"false")</f>
        <v>#VALUE!</v>
      </c>
    </row>
    <row r="3601" spans="1:4" x14ac:dyDescent="0.2">
      <c r="A3601" t="s">
        <v>8401</v>
      </c>
      <c r="B3601" s="14">
        <v>17</v>
      </c>
      <c r="C3601" t="s">
        <v>8220</v>
      </c>
      <c r="D3601" s="14" t="e" cm="1" vm="1">
        <f t="array" aca="1" ref="D3601" ca="1">IF(Kickstarter!G3601:G7714 = "failed",Kickstarter!N3601:N7714,"false")</f>
        <v>#VALUE!</v>
      </c>
    </row>
    <row r="3602" spans="1:4" x14ac:dyDescent="0.2">
      <c r="A3602" t="s">
        <v>8401</v>
      </c>
      <c r="B3602" s="14">
        <v>4</v>
      </c>
      <c r="C3602" t="s">
        <v>8220</v>
      </c>
      <c r="D3602" s="14" t="e" cm="1" vm="1">
        <f t="array" aca="1" ref="D3602" ca="1">IF(Kickstarter!G3602:G7715 = "failed",Kickstarter!N3602:N7715,"false")</f>
        <v>#VALUE!</v>
      </c>
    </row>
    <row r="3603" spans="1:4" x14ac:dyDescent="0.2">
      <c r="A3603" t="s">
        <v>8401</v>
      </c>
      <c r="B3603" s="14">
        <v>53</v>
      </c>
      <c r="C3603" t="s">
        <v>8220</v>
      </c>
      <c r="D3603" s="14" t="e" cm="1" vm="1">
        <f t="array" aca="1" ref="D3603" ca="1">IF(Kickstarter!G3603:G7716 = "failed",Kickstarter!N3603:N7716,"false")</f>
        <v>#VALUE!</v>
      </c>
    </row>
    <row r="3604" spans="1:4" x14ac:dyDescent="0.2">
      <c r="A3604" t="s">
        <v>8401</v>
      </c>
      <c r="B3604" s="14">
        <v>49</v>
      </c>
      <c r="C3604" t="s">
        <v>8220</v>
      </c>
      <c r="D3604" s="14" t="e" cm="1" vm="1">
        <f t="array" aca="1" ref="D3604" ca="1">IF(Kickstarter!G3604:G7717 = "failed",Kickstarter!N3604:N7717,"false")</f>
        <v>#VALUE!</v>
      </c>
    </row>
    <row r="3605" spans="1:4" x14ac:dyDescent="0.2">
      <c r="A3605" t="s">
        <v>8401</v>
      </c>
      <c r="B3605" s="14">
        <v>57</v>
      </c>
      <c r="C3605" t="s">
        <v>8220</v>
      </c>
      <c r="D3605" s="14" t="e" cm="1" vm="1">
        <f t="array" aca="1" ref="D3605" ca="1">IF(Kickstarter!G3605:G7718 = "failed",Kickstarter!N3605:N7718,"false")</f>
        <v>#VALUE!</v>
      </c>
    </row>
    <row r="3606" spans="1:4" x14ac:dyDescent="0.2">
      <c r="A3606" t="s">
        <v>8401</v>
      </c>
      <c r="B3606" s="14">
        <v>69</v>
      </c>
      <c r="C3606" t="s">
        <v>8220</v>
      </c>
      <c r="D3606" s="14" t="e" cm="1" vm="1">
        <f t="array" aca="1" ref="D3606" ca="1">IF(Kickstarter!G3606:G7719 = "failed",Kickstarter!N3606:N7719,"false")</f>
        <v>#VALUE!</v>
      </c>
    </row>
    <row r="3607" spans="1:4" x14ac:dyDescent="0.2">
      <c r="A3607" t="s">
        <v>8401</v>
      </c>
      <c r="B3607" s="14">
        <v>15</v>
      </c>
      <c r="C3607" t="s">
        <v>8220</v>
      </c>
      <c r="D3607" s="14" t="e" cm="1" vm="1">
        <f t="array" aca="1" ref="D3607" ca="1">IF(Kickstarter!G3607:G7720 = "failed",Kickstarter!N3607:N7720,"false")</f>
        <v>#VALUE!</v>
      </c>
    </row>
    <row r="3608" spans="1:4" x14ac:dyDescent="0.2">
      <c r="A3608" t="s">
        <v>8401</v>
      </c>
      <c r="B3608" s="14">
        <v>64</v>
      </c>
      <c r="C3608" t="s">
        <v>8220</v>
      </c>
      <c r="D3608" s="14" t="e" cm="1" vm="1">
        <f t="array" aca="1" ref="D3608" ca="1">IF(Kickstarter!G3608:G7721 = "failed",Kickstarter!N3608:N7721,"false")</f>
        <v>#VALUE!</v>
      </c>
    </row>
    <row r="3609" spans="1:4" x14ac:dyDescent="0.2">
      <c r="A3609" t="s">
        <v>8401</v>
      </c>
      <c r="B3609" s="14">
        <v>20</v>
      </c>
      <c r="C3609" t="s">
        <v>8220</v>
      </c>
      <c r="D3609" s="14" t="e" cm="1" vm="1">
        <f t="array" aca="1" ref="D3609" ca="1">IF(Kickstarter!G3609:G7722 = "failed",Kickstarter!N3609:N7722,"false")</f>
        <v>#VALUE!</v>
      </c>
    </row>
    <row r="3610" spans="1:4" x14ac:dyDescent="0.2">
      <c r="A3610" t="s">
        <v>8401</v>
      </c>
      <c r="B3610" s="14">
        <v>27</v>
      </c>
      <c r="C3610" t="s">
        <v>8220</v>
      </c>
      <c r="D3610" s="14" t="e" cm="1" vm="1">
        <f t="array" aca="1" ref="D3610" ca="1">IF(Kickstarter!G3610:G7723 = "failed",Kickstarter!N3610:N7723,"false")</f>
        <v>#VALUE!</v>
      </c>
    </row>
    <row r="3611" spans="1:4" x14ac:dyDescent="0.2">
      <c r="A3611" t="s">
        <v>8401</v>
      </c>
      <c r="B3611" s="14">
        <v>21</v>
      </c>
      <c r="C3611" t="s">
        <v>8220</v>
      </c>
      <c r="D3611" s="14" t="e" cm="1" vm="1">
        <f t="array" aca="1" ref="D3611" ca="1">IF(Kickstarter!G3611:G7724 = "failed",Kickstarter!N3611:N7724,"false")</f>
        <v>#VALUE!</v>
      </c>
    </row>
    <row r="3612" spans="1:4" x14ac:dyDescent="0.2">
      <c r="A3612" t="s">
        <v>8401</v>
      </c>
      <c r="B3612" s="14">
        <v>31</v>
      </c>
      <c r="C3612" t="s">
        <v>8220</v>
      </c>
      <c r="D3612" s="14" t="e" cm="1" vm="1">
        <f t="array" aca="1" ref="D3612" ca="1">IF(Kickstarter!G3612:G7725 = "failed",Kickstarter!N3612:N7725,"false")</f>
        <v>#VALUE!</v>
      </c>
    </row>
    <row r="3613" spans="1:4" x14ac:dyDescent="0.2">
      <c r="A3613" t="s">
        <v>8401</v>
      </c>
      <c r="B3613" s="14">
        <v>51</v>
      </c>
      <c r="C3613" t="s">
        <v>8220</v>
      </c>
      <c r="D3613" s="14" t="e" cm="1" vm="1">
        <f t="array" aca="1" ref="D3613" ca="1">IF(Kickstarter!G3613:G7726 = "failed",Kickstarter!N3613:N7726,"false")</f>
        <v>#VALUE!</v>
      </c>
    </row>
    <row r="3614" spans="1:4" x14ac:dyDescent="0.2">
      <c r="A3614" t="s">
        <v>8401</v>
      </c>
      <c r="B3614" s="14">
        <v>57</v>
      </c>
      <c r="C3614" t="s">
        <v>8220</v>
      </c>
      <c r="D3614" s="14" t="e" cm="1" vm="1">
        <f t="array" aca="1" ref="D3614" ca="1">IF(Kickstarter!G3614:G7727 = "failed",Kickstarter!N3614:N7727,"false")</f>
        <v>#VALUE!</v>
      </c>
    </row>
    <row r="3615" spans="1:4" x14ac:dyDescent="0.2">
      <c r="A3615" t="s">
        <v>8401</v>
      </c>
      <c r="B3615" s="14">
        <v>20</v>
      </c>
      <c r="C3615" t="s">
        <v>8220</v>
      </c>
      <c r="D3615" s="14" t="e" cm="1" vm="1">
        <f t="array" aca="1" ref="D3615" ca="1">IF(Kickstarter!G3615:G7728 = "failed",Kickstarter!N3615:N7728,"false")</f>
        <v>#VALUE!</v>
      </c>
    </row>
    <row r="3616" spans="1:4" x14ac:dyDescent="0.2">
      <c r="A3616" t="s">
        <v>8401</v>
      </c>
      <c r="B3616" s="14">
        <v>71</v>
      </c>
      <c r="C3616" t="s">
        <v>8220</v>
      </c>
      <c r="D3616" s="14" t="e" cm="1" vm="1">
        <f t="array" aca="1" ref="D3616" ca="1">IF(Kickstarter!G3616:G7729 = "failed",Kickstarter!N3616:N7729,"false")</f>
        <v>#VALUE!</v>
      </c>
    </row>
    <row r="3617" spans="1:4" x14ac:dyDescent="0.2">
      <c r="A3617" t="s">
        <v>8401</v>
      </c>
      <c r="B3617" s="14">
        <v>72</v>
      </c>
      <c r="C3617" t="s">
        <v>8220</v>
      </c>
      <c r="D3617" s="14" t="e" cm="1" vm="1">
        <f t="array" aca="1" ref="D3617" ca="1">IF(Kickstarter!G3617:G7730 = "failed",Kickstarter!N3617:N7730,"false")</f>
        <v>#VALUE!</v>
      </c>
    </row>
    <row r="3618" spans="1:4" x14ac:dyDescent="0.2">
      <c r="A3618" t="s">
        <v>8401</v>
      </c>
      <c r="B3618" s="14">
        <v>45</v>
      </c>
      <c r="C3618" t="s">
        <v>8220</v>
      </c>
      <c r="D3618" s="14" t="e" cm="1" vm="1">
        <f t="array" aca="1" ref="D3618" ca="1">IF(Kickstarter!G3618:G7731 = "failed",Kickstarter!N3618:N7731,"false")</f>
        <v>#VALUE!</v>
      </c>
    </row>
    <row r="3619" spans="1:4" x14ac:dyDescent="0.2">
      <c r="A3619" t="s">
        <v>8401</v>
      </c>
      <c r="B3619" s="14">
        <v>51</v>
      </c>
      <c r="C3619" t="s">
        <v>8220</v>
      </c>
      <c r="D3619" s="14" t="e" cm="1" vm="1">
        <f t="array" aca="1" ref="D3619" ca="1">IF(Kickstarter!G3619:G7732 = "failed",Kickstarter!N3619:N7732,"false")</f>
        <v>#VALUE!</v>
      </c>
    </row>
    <row r="3620" spans="1:4" x14ac:dyDescent="0.2">
      <c r="A3620" t="s">
        <v>8401</v>
      </c>
      <c r="B3620" s="14">
        <v>56</v>
      </c>
      <c r="C3620" t="s">
        <v>8220</v>
      </c>
      <c r="D3620" s="14" t="e" cm="1" vm="1">
        <f t="array" aca="1" ref="D3620" ca="1">IF(Kickstarter!G3620:G7733 = "failed",Kickstarter!N3620:N7733,"false")</f>
        <v>#VALUE!</v>
      </c>
    </row>
    <row r="3621" spans="1:4" x14ac:dyDescent="0.2">
      <c r="A3621" t="s">
        <v>8401</v>
      </c>
      <c r="B3621" s="14">
        <v>17</v>
      </c>
      <c r="C3621" t="s">
        <v>8220</v>
      </c>
      <c r="D3621" s="14" t="e" cm="1" vm="1">
        <f t="array" aca="1" ref="D3621" ca="1">IF(Kickstarter!G3621:G7734 = "failed",Kickstarter!N3621:N7734,"false")</f>
        <v>#VALUE!</v>
      </c>
    </row>
    <row r="3622" spans="1:4" x14ac:dyDescent="0.2">
      <c r="A3622" t="s">
        <v>8401</v>
      </c>
      <c r="B3622" s="14">
        <v>197</v>
      </c>
      <c r="C3622" t="s">
        <v>8220</v>
      </c>
      <c r="D3622" s="14" t="e" cm="1" vm="1">
        <f t="array" aca="1" ref="D3622" ca="1">IF(Kickstarter!G3622:G7735 = "failed",Kickstarter!N3622:N7735,"false")</f>
        <v>#VALUE!</v>
      </c>
    </row>
    <row r="3623" spans="1:4" x14ac:dyDescent="0.2">
      <c r="A3623" t="s">
        <v>8401</v>
      </c>
      <c r="B3623" s="14">
        <v>70</v>
      </c>
      <c r="C3623" t="s">
        <v>8220</v>
      </c>
      <c r="D3623" s="14" t="e" cm="1" vm="1">
        <f t="array" aca="1" ref="D3623" ca="1">IF(Kickstarter!G3623:G7736 = "failed",Kickstarter!N3623:N7736,"false")</f>
        <v>#VALUE!</v>
      </c>
    </row>
    <row r="3624" spans="1:4" x14ac:dyDescent="0.2">
      <c r="A3624" t="s">
        <v>8401</v>
      </c>
      <c r="B3624" s="14">
        <v>21</v>
      </c>
      <c r="C3624" t="s">
        <v>8220</v>
      </c>
      <c r="D3624" s="14" t="e" cm="1" vm="1">
        <f t="array" aca="1" ref="D3624" ca="1">IF(Kickstarter!G3624:G7737 = "failed",Kickstarter!N3624:N7737,"false")</f>
        <v>#VALUE!</v>
      </c>
    </row>
    <row r="3625" spans="1:4" x14ac:dyDescent="0.2">
      <c r="A3625" t="s">
        <v>8401</v>
      </c>
      <c r="B3625" s="14">
        <v>34</v>
      </c>
      <c r="C3625" t="s">
        <v>8220</v>
      </c>
      <c r="D3625" s="14" t="e" cm="1" vm="1">
        <f t="array" aca="1" ref="D3625" ca="1">IF(Kickstarter!G3625:G7738 = "failed",Kickstarter!N3625:N7738,"false")</f>
        <v>#VALUE!</v>
      </c>
    </row>
    <row r="3626" spans="1:4" x14ac:dyDescent="0.2">
      <c r="A3626" t="s">
        <v>8401</v>
      </c>
      <c r="B3626" s="14">
        <v>39</v>
      </c>
      <c r="C3626" t="s">
        <v>8220</v>
      </c>
      <c r="D3626" s="14" t="e" cm="1" vm="1">
        <f t="array" aca="1" ref="D3626" ca="1">IF(Kickstarter!G3626:G7739 = "failed",Kickstarter!N3626:N7739,"false")</f>
        <v>#VALUE!</v>
      </c>
    </row>
    <row r="3627" spans="1:4" x14ac:dyDescent="0.2">
      <c r="A3627" t="s">
        <v>8401</v>
      </c>
      <c r="B3627" s="14">
        <v>78</v>
      </c>
      <c r="C3627" t="s">
        <v>8220</v>
      </c>
      <c r="D3627" s="14" t="e" cm="1" vm="1">
        <f t="array" aca="1" ref="D3627" ca="1">IF(Kickstarter!G3627:G7740 = "failed",Kickstarter!N3627:N7740,"false")</f>
        <v>#VALUE!</v>
      </c>
    </row>
    <row r="3628" spans="1:4" x14ac:dyDescent="0.2">
      <c r="A3628" t="s">
        <v>8401</v>
      </c>
      <c r="B3628" s="14">
        <v>48</v>
      </c>
      <c r="C3628" t="s">
        <v>8220</v>
      </c>
      <c r="D3628" s="14" t="e" cm="1" vm="1">
        <f t="array" aca="1" ref="D3628" ca="1">IF(Kickstarter!G3628:G7741 = "failed",Kickstarter!N3628:N7741,"false")</f>
        <v>#VALUE!</v>
      </c>
    </row>
    <row r="3629" spans="1:4" x14ac:dyDescent="0.2">
      <c r="A3629" t="s">
        <v>8401</v>
      </c>
      <c r="B3629" s="14">
        <v>29</v>
      </c>
      <c r="C3629" t="s">
        <v>8220</v>
      </c>
      <c r="D3629" s="14" t="e" cm="1" vm="1">
        <f t="array" aca="1" ref="D3629" ca="1">IF(Kickstarter!G3629:G7742 = "failed",Kickstarter!N3629:N7742,"false")</f>
        <v>#VALUE!</v>
      </c>
    </row>
    <row r="3630" spans="1:4" hidden="1" x14ac:dyDescent="0.2">
      <c r="A3630" t="s">
        <v>8401</v>
      </c>
      <c r="B3630" s="14" t="str">
        <v>false</v>
      </c>
      <c r="C3630" t="s">
        <v>8220</v>
      </c>
    </row>
    <row r="3631" spans="1:4" hidden="1" x14ac:dyDescent="0.2">
      <c r="A3631" t="s">
        <v>8401</v>
      </c>
      <c r="B3631" s="14" t="str">
        <v>false</v>
      </c>
      <c r="C3631" t="s">
        <v>8220</v>
      </c>
    </row>
    <row r="3632" spans="1:4" hidden="1" x14ac:dyDescent="0.2">
      <c r="A3632" t="s">
        <v>8401</v>
      </c>
      <c r="B3632" s="14" t="str">
        <v>false</v>
      </c>
      <c r="C3632" t="s">
        <v>8220</v>
      </c>
    </row>
    <row r="3633" spans="1:3" hidden="1" x14ac:dyDescent="0.2">
      <c r="A3633" t="s">
        <v>8401</v>
      </c>
      <c r="B3633" s="14" t="str">
        <v>false</v>
      </c>
      <c r="C3633" t="s">
        <v>8220</v>
      </c>
    </row>
    <row r="3634" spans="1:3" hidden="1" x14ac:dyDescent="0.2">
      <c r="A3634" t="s">
        <v>8401</v>
      </c>
      <c r="B3634" s="14" t="str">
        <v>false</v>
      </c>
      <c r="C3634" t="s">
        <v>8220</v>
      </c>
    </row>
    <row r="3635" spans="1:3" hidden="1" x14ac:dyDescent="0.2">
      <c r="A3635" t="s">
        <v>8401</v>
      </c>
      <c r="B3635" s="14" t="str">
        <v>false</v>
      </c>
      <c r="C3635" t="s">
        <v>8220</v>
      </c>
    </row>
    <row r="3636" spans="1:3" hidden="1" x14ac:dyDescent="0.2">
      <c r="A3636" t="s">
        <v>8401</v>
      </c>
      <c r="B3636" s="14" t="str">
        <v>false</v>
      </c>
      <c r="C3636" t="s">
        <v>8220</v>
      </c>
    </row>
    <row r="3637" spans="1:3" hidden="1" x14ac:dyDescent="0.2">
      <c r="A3637" t="s">
        <v>8401</v>
      </c>
      <c r="B3637" s="14" t="str">
        <v>false</v>
      </c>
      <c r="C3637" t="s">
        <v>8220</v>
      </c>
    </row>
    <row r="3638" spans="1:3" hidden="1" x14ac:dyDescent="0.2">
      <c r="A3638" t="s">
        <v>8401</v>
      </c>
      <c r="B3638" s="14" t="str">
        <v>false</v>
      </c>
      <c r="C3638" t="s">
        <v>8220</v>
      </c>
    </row>
    <row r="3639" spans="1:3" hidden="1" x14ac:dyDescent="0.2">
      <c r="A3639" t="s">
        <v>8401</v>
      </c>
      <c r="B3639" s="14" t="str">
        <v>false</v>
      </c>
      <c r="C3639" t="s">
        <v>8220</v>
      </c>
    </row>
    <row r="3640" spans="1:3" hidden="1" x14ac:dyDescent="0.2">
      <c r="A3640" t="s">
        <v>8401</v>
      </c>
      <c r="B3640" s="14" t="str">
        <v>false</v>
      </c>
      <c r="C3640" t="s">
        <v>8220</v>
      </c>
    </row>
    <row r="3641" spans="1:3" hidden="1" x14ac:dyDescent="0.2">
      <c r="A3641" t="s">
        <v>8401</v>
      </c>
      <c r="B3641" s="14" t="str">
        <v>false</v>
      </c>
      <c r="C3641" t="s">
        <v>8220</v>
      </c>
    </row>
    <row r="3642" spans="1:3" hidden="1" x14ac:dyDescent="0.2">
      <c r="A3642" t="s">
        <v>8401</v>
      </c>
      <c r="B3642" s="14" t="str">
        <v>false</v>
      </c>
      <c r="C3642" t="s">
        <v>8220</v>
      </c>
    </row>
    <row r="3643" spans="1:3" hidden="1" x14ac:dyDescent="0.2">
      <c r="A3643" t="s">
        <v>8401</v>
      </c>
      <c r="B3643" s="14" t="str">
        <v>false</v>
      </c>
      <c r="C3643" t="s">
        <v>8220</v>
      </c>
    </row>
    <row r="3644" spans="1:3" hidden="1" x14ac:dyDescent="0.2">
      <c r="A3644" t="s">
        <v>8401</v>
      </c>
      <c r="B3644" s="14" t="str">
        <v>false</v>
      </c>
      <c r="C3644" t="s">
        <v>8220</v>
      </c>
    </row>
    <row r="3645" spans="1:3" hidden="1" x14ac:dyDescent="0.2">
      <c r="A3645" t="s">
        <v>8401</v>
      </c>
      <c r="B3645" s="14" t="str">
        <v>false</v>
      </c>
      <c r="C3645" t="s">
        <v>8220</v>
      </c>
    </row>
    <row r="3646" spans="1:3" hidden="1" x14ac:dyDescent="0.2">
      <c r="A3646" t="s">
        <v>8401</v>
      </c>
      <c r="B3646" s="14" t="str">
        <v>false</v>
      </c>
      <c r="C3646" t="s">
        <v>8220</v>
      </c>
    </row>
    <row r="3647" spans="1:3" hidden="1" x14ac:dyDescent="0.2">
      <c r="A3647" t="s">
        <v>8401</v>
      </c>
      <c r="B3647" s="14" t="str">
        <v>false</v>
      </c>
      <c r="C3647" t="s">
        <v>8220</v>
      </c>
    </row>
    <row r="3648" spans="1:3" hidden="1" x14ac:dyDescent="0.2">
      <c r="A3648" t="s">
        <v>8401</v>
      </c>
      <c r="B3648" s="14" t="str">
        <v>false</v>
      </c>
      <c r="C3648" t="s">
        <v>8220</v>
      </c>
    </row>
    <row r="3649" spans="1:4" hidden="1" x14ac:dyDescent="0.2">
      <c r="A3649" t="s">
        <v>8401</v>
      </c>
      <c r="B3649" s="14" t="str">
        <v>false</v>
      </c>
      <c r="C3649" t="s">
        <v>8220</v>
      </c>
    </row>
    <row r="3650" spans="1:4" x14ac:dyDescent="0.2">
      <c r="A3650" t="s">
        <v>8401</v>
      </c>
      <c r="B3650" s="14">
        <v>73</v>
      </c>
      <c r="C3650" t="s">
        <v>8220</v>
      </c>
      <c r="D3650" s="14" t="e" cm="1" vm="1">
        <f t="array" aca="1" ref="D3650" ca="1">IF(Kickstarter!G3650:G7763 = "failed",Kickstarter!N3650:N7763,"false")</f>
        <v>#VALUE!</v>
      </c>
    </row>
    <row r="3651" spans="1:4" x14ac:dyDescent="0.2">
      <c r="A3651" t="s">
        <v>8401</v>
      </c>
      <c r="B3651" s="14">
        <v>8</v>
      </c>
      <c r="C3651" t="s">
        <v>8220</v>
      </c>
      <c r="D3651" s="14" t="e" cm="1" vm="1">
        <f t="array" aca="1" ref="D3651" ca="1">IF(Kickstarter!G3651:G7764 = "failed",Kickstarter!N3651:N7764,"false")</f>
        <v>#VALUE!</v>
      </c>
    </row>
    <row r="3652" spans="1:4" x14ac:dyDescent="0.2">
      <c r="A3652" t="s">
        <v>8401</v>
      </c>
      <c r="B3652" s="14">
        <v>17</v>
      </c>
      <c r="C3652" t="s">
        <v>8220</v>
      </c>
      <c r="D3652" s="14" t="e" cm="1" vm="1">
        <f t="array" aca="1" ref="D3652" ca="1">IF(Kickstarter!G3652:G7765 = "failed",Kickstarter!N3652:N7765,"false")</f>
        <v>#VALUE!</v>
      </c>
    </row>
    <row r="3653" spans="1:4" x14ac:dyDescent="0.2">
      <c r="A3653" t="s">
        <v>8401</v>
      </c>
      <c r="B3653" s="14">
        <v>9</v>
      </c>
      <c r="C3653" t="s">
        <v>8220</v>
      </c>
      <c r="D3653" s="14" t="e" cm="1" vm="1">
        <f t="array" aca="1" ref="D3653" ca="1">IF(Kickstarter!G3653:G7766 = "failed",Kickstarter!N3653:N7766,"false")</f>
        <v>#VALUE!</v>
      </c>
    </row>
    <row r="3654" spans="1:4" x14ac:dyDescent="0.2">
      <c r="A3654" t="s">
        <v>8401</v>
      </c>
      <c r="B3654" s="14">
        <v>17</v>
      </c>
      <c r="C3654" t="s">
        <v>8220</v>
      </c>
      <c r="D3654" s="14" t="e" cm="1" vm="1">
        <f t="array" aca="1" ref="D3654" ca="1">IF(Kickstarter!G3654:G7767 = "failed",Kickstarter!N3654:N7767,"false")</f>
        <v>#VALUE!</v>
      </c>
    </row>
    <row r="3655" spans="1:4" x14ac:dyDescent="0.2">
      <c r="A3655" t="s">
        <v>8401</v>
      </c>
      <c r="B3655" s="14">
        <v>33</v>
      </c>
      <c r="C3655" t="s">
        <v>8220</v>
      </c>
      <c r="D3655" s="14" t="e" cm="1" vm="1">
        <f t="array" aca="1" ref="D3655" ca="1">IF(Kickstarter!G3655:G7768 = "failed",Kickstarter!N3655:N7768,"false")</f>
        <v>#VALUE!</v>
      </c>
    </row>
    <row r="3656" spans="1:4" x14ac:dyDescent="0.2">
      <c r="A3656" t="s">
        <v>8401</v>
      </c>
      <c r="B3656" s="14">
        <v>38</v>
      </c>
      <c r="C3656" t="s">
        <v>8220</v>
      </c>
      <c r="D3656" s="14" t="e" cm="1" vm="1">
        <f t="array" aca="1" ref="D3656" ca="1">IF(Kickstarter!G3656:G7769 = "failed",Kickstarter!N3656:N7769,"false")</f>
        <v>#VALUE!</v>
      </c>
    </row>
    <row r="3657" spans="1:4" x14ac:dyDescent="0.2">
      <c r="A3657" t="s">
        <v>8401</v>
      </c>
      <c r="B3657" s="14">
        <v>79</v>
      </c>
      <c r="C3657" t="s">
        <v>8220</v>
      </c>
      <c r="D3657" s="14" t="e" cm="1" vm="1">
        <f t="array" aca="1" ref="D3657" ca="1">IF(Kickstarter!G3657:G7770 = "failed",Kickstarter!N3657:N7770,"false")</f>
        <v>#VALUE!</v>
      </c>
    </row>
    <row r="3658" spans="1:4" x14ac:dyDescent="0.2">
      <c r="A3658" t="s">
        <v>8401</v>
      </c>
      <c r="B3658" s="14">
        <v>46</v>
      </c>
      <c r="C3658" t="s">
        <v>8220</v>
      </c>
      <c r="D3658" s="14" t="e" cm="1" vm="1">
        <f t="array" aca="1" ref="D3658" ca="1">IF(Kickstarter!G3658:G7771 = "failed",Kickstarter!N3658:N7771,"false")</f>
        <v>#VALUE!</v>
      </c>
    </row>
    <row r="3659" spans="1:4" x14ac:dyDescent="0.2">
      <c r="A3659" t="s">
        <v>8401</v>
      </c>
      <c r="B3659" s="14">
        <v>20</v>
      </c>
      <c r="C3659" t="s">
        <v>8220</v>
      </c>
      <c r="D3659" s="14" t="e" cm="1" vm="1">
        <f t="array" aca="1" ref="D3659" ca="1">IF(Kickstarter!G3659:G7772 = "failed",Kickstarter!N3659:N7772,"false")</f>
        <v>#VALUE!</v>
      </c>
    </row>
    <row r="3660" spans="1:4" x14ac:dyDescent="0.2">
      <c r="A3660" t="s">
        <v>8401</v>
      </c>
      <c r="B3660" s="14">
        <v>20</v>
      </c>
      <c r="C3660" t="s">
        <v>8220</v>
      </c>
      <c r="D3660" s="14" t="e" cm="1" vm="1">
        <f t="array" aca="1" ref="D3660" ca="1">IF(Kickstarter!G3660:G7773 = "failed",Kickstarter!N3660:N7773,"false")</f>
        <v>#VALUE!</v>
      </c>
    </row>
    <row r="3661" spans="1:4" x14ac:dyDescent="0.2">
      <c r="A3661" t="s">
        <v>8401</v>
      </c>
      <c r="B3661" s="14">
        <v>13</v>
      </c>
      <c r="C3661" t="s">
        <v>8220</v>
      </c>
      <c r="D3661" s="14" t="e" cm="1" vm="1">
        <f t="array" aca="1" ref="D3661" ca="1">IF(Kickstarter!G3661:G7774 = "failed",Kickstarter!N3661:N7774,"false")</f>
        <v>#VALUE!</v>
      </c>
    </row>
    <row r="3662" spans="1:4" x14ac:dyDescent="0.2">
      <c r="A3662" t="s">
        <v>8401</v>
      </c>
      <c r="B3662" s="14">
        <v>22</v>
      </c>
      <c r="C3662" t="s">
        <v>8220</v>
      </c>
      <c r="D3662" s="14" t="e" cm="1" vm="1">
        <f t="array" aca="1" ref="D3662" ca="1">IF(Kickstarter!G3662:G7775 = "failed",Kickstarter!N3662:N7775,"false")</f>
        <v>#VALUE!</v>
      </c>
    </row>
    <row r="3663" spans="1:4" x14ac:dyDescent="0.2">
      <c r="A3663" t="s">
        <v>8401</v>
      </c>
      <c r="B3663" s="14">
        <v>36</v>
      </c>
      <c r="C3663" t="s">
        <v>8220</v>
      </c>
      <c r="D3663" s="14" t="e" cm="1" vm="1">
        <f t="array" aca="1" ref="D3663" ca="1">IF(Kickstarter!G3663:G7776 = "failed",Kickstarter!N3663:N7776,"false")</f>
        <v>#VALUE!</v>
      </c>
    </row>
    <row r="3664" spans="1:4" x14ac:dyDescent="0.2">
      <c r="A3664" t="s">
        <v>8401</v>
      </c>
      <c r="B3664" s="14">
        <v>40</v>
      </c>
      <c r="C3664" t="s">
        <v>8220</v>
      </c>
      <c r="D3664" s="14" t="e" cm="1" vm="1">
        <f t="array" aca="1" ref="D3664" ca="1">IF(Kickstarter!G3664:G7777 = "failed",Kickstarter!N3664:N7777,"false")</f>
        <v>#VALUE!</v>
      </c>
    </row>
    <row r="3665" spans="1:4" x14ac:dyDescent="0.2">
      <c r="A3665" t="s">
        <v>8401</v>
      </c>
      <c r="B3665" s="14">
        <v>9</v>
      </c>
      <c r="C3665" t="s">
        <v>8220</v>
      </c>
      <c r="D3665" s="14" t="e" cm="1" vm="1">
        <f t="array" aca="1" ref="D3665" ca="1">IF(Kickstarter!G3665:G7778 = "failed",Kickstarter!N3665:N7778,"false")</f>
        <v>#VALUE!</v>
      </c>
    </row>
    <row r="3666" spans="1:4" x14ac:dyDescent="0.2">
      <c r="A3666" t="s">
        <v>8401</v>
      </c>
      <c r="B3666" s="14">
        <v>19</v>
      </c>
      <c r="C3666" t="s">
        <v>8220</v>
      </c>
      <c r="D3666" s="14" t="e" cm="1" vm="1">
        <f t="array" aca="1" ref="D3666" ca="1">IF(Kickstarter!G3666:G7779 = "failed",Kickstarter!N3666:N7779,"false")</f>
        <v>#VALUE!</v>
      </c>
    </row>
    <row r="3667" spans="1:4" x14ac:dyDescent="0.2">
      <c r="A3667" t="s">
        <v>8401</v>
      </c>
      <c r="B3667" s="14">
        <v>14</v>
      </c>
      <c r="C3667" t="s">
        <v>8220</v>
      </c>
      <c r="D3667" s="14" t="e" cm="1" vm="1">
        <f t="array" aca="1" ref="D3667" ca="1">IF(Kickstarter!G3667:G7780 = "failed",Kickstarter!N3667:N7780,"false")</f>
        <v>#VALUE!</v>
      </c>
    </row>
    <row r="3668" spans="1:4" x14ac:dyDescent="0.2">
      <c r="A3668" t="s">
        <v>8401</v>
      </c>
      <c r="B3668" s="14">
        <v>38</v>
      </c>
      <c r="C3668" t="s">
        <v>8220</v>
      </c>
      <c r="D3668" s="14" t="e" cm="1" vm="1">
        <f t="array" aca="1" ref="D3668" ca="1">IF(Kickstarter!G3668:G7781 = "failed",Kickstarter!N3668:N7781,"false")</f>
        <v>#VALUE!</v>
      </c>
    </row>
    <row r="3669" spans="1:4" x14ac:dyDescent="0.2">
      <c r="A3669" t="s">
        <v>8401</v>
      </c>
      <c r="B3669" s="14">
        <v>58</v>
      </c>
      <c r="C3669" t="s">
        <v>8220</v>
      </c>
      <c r="D3669" s="14" t="e" cm="1" vm="1">
        <f t="array" aca="1" ref="D3669" ca="1">IF(Kickstarter!G3669:G7782 = "failed",Kickstarter!N3669:N7782,"false")</f>
        <v>#VALUE!</v>
      </c>
    </row>
    <row r="3670" spans="1:4" x14ac:dyDescent="0.2">
      <c r="A3670" t="s">
        <v>8401</v>
      </c>
      <c r="B3670" s="14">
        <v>28</v>
      </c>
      <c r="C3670" t="s">
        <v>8220</v>
      </c>
      <c r="D3670" s="14" t="e" cm="1" vm="1">
        <f t="array" aca="1" ref="D3670" ca="1">IF(Kickstarter!G3670:G7783 = "failed",Kickstarter!N3670:N7783,"false")</f>
        <v>#VALUE!</v>
      </c>
    </row>
    <row r="3671" spans="1:4" x14ac:dyDescent="0.2">
      <c r="A3671" t="s">
        <v>8401</v>
      </c>
      <c r="B3671" s="14">
        <v>17</v>
      </c>
      <c r="C3671" t="s">
        <v>8220</v>
      </c>
      <c r="D3671" s="14" t="e" cm="1" vm="1">
        <f t="array" aca="1" ref="D3671" ca="1">IF(Kickstarter!G3671:G7784 = "failed",Kickstarter!N3671:N7784,"false")</f>
        <v>#VALUE!</v>
      </c>
    </row>
    <row r="3672" spans="1:4" x14ac:dyDescent="0.2">
      <c r="A3672" t="s">
        <v>8401</v>
      </c>
      <c r="B3672" s="14">
        <v>12</v>
      </c>
      <c r="C3672" t="s">
        <v>8220</v>
      </c>
      <c r="D3672" s="14" t="e" cm="1" vm="1">
        <f t="array" aca="1" ref="D3672" ca="1">IF(Kickstarter!G3672:G7785 = "failed",Kickstarter!N3672:N7785,"false")</f>
        <v>#VALUE!</v>
      </c>
    </row>
    <row r="3673" spans="1:4" x14ac:dyDescent="0.2">
      <c r="A3673" t="s">
        <v>8401</v>
      </c>
      <c r="B3673" s="14">
        <v>40</v>
      </c>
      <c r="C3673" t="s">
        <v>8220</v>
      </c>
      <c r="D3673" s="14" t="e" cm="1" vm="1">
        <f t="array" aca="1" ref="D3673" ca="1">IF(Kickstarter!G3673:G7786 = "failed",Kickstarter!N3673:N7786,"false")</f>
        <v>#VALUE!</v>
      </c>
    </row>
    <row r="3674" spans="1:4" x14ac:dyDescent="0.2">
      <c r="A3674" t="s">
        <v>8401</v>
      </c>
      <c r="B3674" s="14">
        <v>57</v>
      </c>
      <c r="C3674" t="s">
        <v>8220</v>
      </c>
      <c r="D3674" s="14" t="e" cm="1" vm="1">
        <f t="array" aca="1" ref="D3674" ca="1">IF(Kickstarter!G3674:G7787 = "failed",Kickstarter!N3674:N7787,"false")</f>
        <v>#VALUE!</v>
      </c>
    </row>
    <row r="3675" spans="1:4" x14ac:dyDescent="0.2">
      <c r="A3675" t="s">
        <v>8401</v>
      </c>
      <c r="B3675" s="14">
        <v>114</v>
      </c>
      <c r="C3675" t="s">
        <v>8220</v>
      </c>
      <c r="D3675" s="14" t="e" cm="1" vm="1">
        <f t="array" aca="1" ref="D3675" ca="1">IF(Kickstarter!G3675:G7788 = "failed",Kickstarter!N3675:N7788,"false")</f>
        <v>#VALUE!</v>
      </c>
    </row>
    <row r="3676" spans="1:4" x14ac:dyDescent="0.2">
      <c r="A3676" t="s">
        <v>8401</v>
      </c>
      <c r="B3676" s="14">
        <v>31</v>
      </c>
      <c r="C3676" t="s">
        <v>8220</v>
      </c>
      <c r="D3676" s="14" t="e" cm="1" vm="1">
        <f t="array" aca="1" ref="D3676" ca="1">IF(Kickstarter!G3676:G7789 = "failed",Kickstarter!N3676:N7789,"false")</f>
        <v>#VALUE!</v>
      </c>
    </row>
    <row r="3677" spans="1:4" x14ac:dyDescent="0.2">
      <c r="A3677" t="s">
        <v>8401</v>
      </c>
      <c r="B3677" s="14">
        <v>3</v>
      </c>
      <c r="C3677" t="s">
        <v>8220</v>
      </c>
      <c r="D3677" s="14" t="e" cm="1" vm="1">
        <f t="array" aca="1" ref="D3677" ca="1">IF(Kickstarter!G3677:G7790 = "failed",Kickstarter!N3677:N7790,"false")</f>
        <v>#VALUE!</v>
      </c>
    </row>
    <row r="3678" spans="1:4" x14ac:dyDescent="0.2">
      <c r="A3678" t="s">
        <v>8401</v>
      </c>
      <c r="B3678" s="14">
        <v>16</v>
      </c>
      <c r="C3678" t="s">
        <v>8220</v>
      </c>
      <c r="D3678" s="14" t="e" cm="1" vm="1">
        <f t="array" aca="1" ref="D3678" ca="1">IF(Kickstarter!G3678:G7791 = "failed",Kickstarter!N3678:N7791,"false")</f>
        <v>#VALUE!</v>
      </c>
    </row>
    <row r="3679" spans="1:4" x14ac:dyDescent="0.2">
      <c r="A3679" t="s">
        <v>8401</v>
      </c>
      <c r="B3679" s="14">
        <v>199</v>
      </c>
      <c r="C3679" t="s">
        <v>8220</v>
      </c>
      <c r="D3679" s="14" t="e" cm="1" vm="1">
        <f t="array" aca="1" ref="D3679" ca="1">IF(Kickstarter!G3679:G7792 = "failed",Kickstarter!N3679:N7792,"false")</f>
        <v>#VALUE!</v>
      </c>
    </row>
    <row r="3680" spans="1:4" x14ac:dyDescent="0.2">
      <c r="A3680" t="s">
        <v>8401</v>
      </c>
      <c r="B3680" s="14">
        <v>31</v>
      </c>
      <c r="C3680" t="s">
        <v>8220</v>
      </c>
      <c r="D3680" s="14" t="e" cm="1" vm="1">
        <f t="array" aca="1" ref="D3680" ca="1">IF(Kickstarter!G3680:G7793 = "failed",Kickstarter!N3680:N7793,"false")</f>
        <v>#VALUE!</v>
      </c>
    </row>
    <row r="3681" spans="1:4" x14ac:dyDescent="0.2">
      <c r="A3681" t="s">
        <v>8401</v>
      </c>
      <c r="B3681" s="14">
        <v>30</v>
      </c>
      <c r="C3681" t="s">
        <v>8220</v>
      </c>
      <c r="D3681" s="14" t="e" cm="1" vm="1">
        <f t="array" aca="1" ref="D3681" ca="1">IF(Kickstarter!G3681:G7794 = "failed",Kickstarter!N3681:N7794,"false")</f>
        <v>#VALUE!</v>
      </c>
    </row>
    <row r="3682" spans="1:4" x14ac:dyDescent="0.2">
      <c r="A3682" t="s">
        <v>8401</v>
      </c>
      <c r="B3682" s="14">
        <v>34</v>
      </c>
      <c r="C3682" t="s">
        <v>8220</v>
      </c>
      <c r="D3682" s="14" t="e" cm="1" vm="1">
        <f t="array" aca="1" ref="D3682" ca="1">IF(Kickstarter!G3682:G7795 = "failed",Kickstarter!N3682:N7795,"false")</f>
        <v>#VALUE!</v>
      </c>
    </row>
    <row r="3683" spans="1:4" x14ac:dyDescent="0.2">
      <c r="A3683" t="s">
        <v>8401</v>
      </c>
      <c r="B3683" s="14">
        <v>18</v>
      </c>
      <c r="C3683" t="s">
        <v>8220</v>
      </c>
      <c r="D3683" s="14" t="e" cm="1" vm="1">
        <f t="array" aca="1" ref="D3683" ca="1">IF(Kickstarter!G3683:G7796 = "failed",Kickstarter!N3683:N7796,"false")</f>
        <v>#VALUE!</v>
      </c>
    </row>
    <row r="3684" spans="1:4" x14ac:dyDescent="0.2">
      <c r="A3684" t="s">
        <v>8401</v>
      </c>
      <c r="B3684" s="14">
        <v>67</v>
      </c>
      <c r="C3684" t="s">
        <v>8220</v>
      </c>
      <c r="D3684" s="14" t="e" cm="1" vm="1">
        <f t="array" aca="1" ref="D3684" ca="1">IF(Kickstarter!G3684:G7797 = "failed",Kickstarter!N3684:N7797,"false")</f>
        <v>#VALUE!</v>
      </c>
    </row>
    <row r="3685" spans="1:4" x14ac:dyDescent="0.2">
      <c r="A3685" t="s">
        <v>8401</v>
      </c>
      <c r="B3685" s="14">
        <v>66</v>
      </c>
      <c r="C3685" t="s">
        <v>8220</v>
      </c>
      <c r="D3685" s="14" t="e" cm="1" vm="1">
        <f t="array" aca="1" ref="D3685" ca="1">IF(Kickstarter!G3685:G7798 = "failed",Kickstarter!N3685:N7798,"false")</f>
        <v>#VALUE!</v>
      </c>
    </row>
    <row r="3686" spans="1:4" x14ac:dyDescent="0.2">
      <c r="A3686" t="s">
        <v>8401</v>
      </c>
      <c r="B3686" s="14">
        <v>23</v>
      </c>
      <c r="C3686" t="s">
        <v>8220</v>
      </c>
      <c r="D3686" s="14" t="e" cm="1" vm="1">
        <f t="array" aca="1" ref="D3686" ca="1">IF(Kickstarter!G3686:G7799 = "failed",Kickstarter!N3686:N7799,"false")</f>
        <v>#VALUE!</v>
      </c>
    </row>
    <row r="3687" spans="1:4" x14ac:dyDescent="0.2">
      <c r="A3687" t="s">
        <v>8401</v>
      </c>
      <c r="B3687" s="14">
        <v>126</v>
      </c>
      <c r="C3687" t="s">
        <v>8220</v>
      </c>
      <c r="D3687" s="14" t="e" cm="1" vm="1">
        <f t="array" aca="1" ref="D3687" ca="1">IF(Kickstarter!G3687:G7800 = "failed",Kickstarter!N3687:N7800,"false")</f>
        <v>#VALUE!</v>
      </c>
    </row>
    <row r="3688" spans="1:4" x14ac:dyDescent="0.2">
      <c r="A3688" t="s">
        <v>8401</v>
      </c>
      <c r="B3688" s="14">
        <v>6</v>
      </c>
      <c r="C3688" t="s">
        <v>8220</v>
      </c>
      <c r="D3688" s="14" t="e" cm="1" vm="1">
        <f t="array" aca="1" ref="D3688" ca="1">IF(Kickstarter!G3688:G7801 = "failed",Kickstarter!N3688:N7801,"false")</f>
        <v>#VALUE!</v>
      </c>
    </row>
    <row r="3689" spans="1:4" x14ac:dyDescent="0.2">
      <c r="A3689" t="s">
        <v>8401</v>
      </c>
      <c r="B3689" s="14">
        <v>25</v>
      </c>
      <c r="C3689" t="s">
        <v>8220</v>
      </c>
      <c r="D3689" s="14" t="e" cm="1" vm="1">
        <f t="array" aca="1" ref="D3689" ca="1">IF(Kickstarter!G3689:G7802 = "failed",Kickstarter!N3689:N7802,"false")</f>
        <v>#VALUE!</v>
      </c>
    </row>
    <row r="3690" spans="1:4" x14ac:dyDescent="0.2">
      <c r="A3690" t="s">
        <v>8401</v>
      </c>
      <c r="B3690" s="14">
        <v>39</v>
      </c>
      <c r="C3690" t="s">
        <v>8220</v>
      </c>
      <c r="D3690" s="14" t="e" cm="1" vm="1">
        <f t="array" aca="1" ref="D3690" ca="1">IF(Kickstarter!G3690:G7803 = "failed",Kickstarter!N3690:N7803,"false")</f>
        <v>#VALUE!</v>
      </c>
    </row>
    <row r="3691" spans="1:4" x14ac:dyDescent="0.2">
      <c r="A3691" t="s">
        <v>8401</v>
      </c>
      <c r="B3691" s="14">
        <v>62</v>
      </c>
      <c r="C3691" t="s">
        <v>8220</v>
      </c>
      <c r="D3691" s="14" t="e" cm="1" vm="1">
        <f t="array" aca="1" ref="D3691" ca="1">IF(Kickstarter!G3691:G7804 = "failed",Kickstarter!N3691:N7804,"false")</f>
        <v>#VALUE!</v>
      </c>
    </row>
    <row r="3692" spans="1:4" x14ac:dyDescent="0.2">
      <c r="A3692" t="s">
        <v>8401</v>
      </c>
      <c r="B3692" s="14">
        <v>31</v>
      </c>
      <c r="C3692" t="s">
        <v>8220</v>
      </c>
      <c r="D3692" s="14" t="e" cm="1" vm="1">
        <f t="array" aca="1" ref="D3692" ca="1">IF(Kickstarter!G3692:G7805 = "failed",Kickstarter!N3692:N7805,"false")</f>
        <v>#VALUE!</v>
      </c>
    </row>
    <row r="3693" spans="1:4" x14ac:dyDescent="0.2">
      <c r="A3693" t="s">
        <v>8401</v>
      </c>
      <c r="B3693" s="14">
        <v>274</v>
      </c>
      <c r="C3693" t="s">
        <v>8220</v>
      </c>
      <c r="D3693" s="14" t="e" cm="1" vm="1">
        <f t="array" aca="1" ref="D3693" ca="1">IF(Kickstarter!G3693:G7806 = "failed",Kickstarter!N3693:N7806,"false")</f>
        <v>#VALUE!</v>
      </c>
    </row>
    <row r="3694" spans="1:4" x14ac:dyDescent="0.2">
      <c r="A3694" t="s">
        <v>8401</v>
      </c>
      <c r="B3694" s="14">
        <v>17</v>
      </c>
      <c r="C3694" t="s">
        <v>8220</v>
      </c>
      <c r="D3694" s="14" t="e" cm="1" vm="1">
        <f t="array" aca="1" ref="D3694" ca="1">IF(Kickstarter!G3694:G7807 = "failed",Kickstarter!N3694:N7807,"false")</f>
        <v>#VALUE!</v>
      </c>
    </row>
    <row r="3695" spans="1:4" x14ac:dyDescent="0.2">
      <c r="A3695" t="s">
        <v>8401</v>
      </c>
      <c r="B3695" s="14">
        <v>14</v>
      </c>
      <c r="C3695" t="s">
        <v>8220</v>
      </c>
      <c r="D3695" s="14" t="e" cm="1" vm="1">
        <f t="array" aca="1" ref="D3695" ca="1">IF(Kickstarter!G3695:G7808 = "failed",Kickstarter!N3695:N7808,"false")</f>
        <v>#VALUE!</v>
      </c>
    </row>
    <row r="3696" spans="1:4" x14ac:dyDescent="0.2">
      <c r="A3696" t="s">
        <v>8401</v>
      </c>
      <c r="B3696" s="14">
        <v>60</v>
      </c>
      <c r="C3696" t="s">
        <v>8220</v>
      </c>
      <c r="D3696" s="14" t="e" cm="1" vm="1">
        <f t="array" aca="1" ref="D3696" ca="1">IF(Kickstarter!G3696:G7809 = "failed",Kickstarter!N3696:N7809,"false")</f>
        <v>#VALUE!</v>
      </c>
    </row>
    <row r="3697" spans="1:4" x14ac:dyDescent="0.2">
      <c r="A3697" t="s">
        <v>8401</v>
      </c>
      <c r="B3697" s="14">
        <v>33</v>
      </c>
      <c r="C3697" t="s">
        <v>8220</v>
      </c>
      <c r="D3697" s="14" t="e" cm="1" vm="1">
        <f t="array" aca="1" ref="D3697" ca="1">IF(Kickstarter!G3697:G7810 = "failed",Kickstarter!N3697:N7810,"false")</f>
        <v>#VALUE!</v>
      </c>
    </row>
    <row r="3698" spans="1:4" x14ac:dyDescent="0.2">
      <c r="A3698" t="s">
        <v>8401</v>
      </c>
      <c r="B3698" s="14">
        <v>78</v>
      </c>
      <c r="C3698" t="s">
        <v>8220</v>
      </c>
      <c r="D3698" s="14" t="e" cm="1" vm="1">
        <f t="array" aca="1" ref="D3698" ca="1">IF(Kickstarter!G3698:G7811 = "failed",Kickstarter!N3698:N7811,"false")</f>
        <v>#VALUE!</v>
      </c>
    </row>
    <row r="3699" spans="1:4" x14ac:dyDescent="0.2">
      <c r="A3699" t="s">
        <v>8401</v>
      </c>
      <c r="B3699" s="14">
        <v>30</v>
      </c>
      <c r="C3699" t="s">
        <v>8220</v>
      </c>
      <c r="D3699" s="14" t="e" cm="1" vm="1">
        <f t="array" aca="1" ref="D3699" ca="1">IF(Kickstarter!G3699:G7812 = "failed",Kickstarter!N3699:N7812,"false")</f>
        <v>#VALUE!</v>
      </c>
    </row>
    <row r="3700" spans="1:4" x14ac:dyDescent="0.2">
      <c r="A3700" t="s">
        <v>8401</v>
      </c>
      <c r="B3700" s="14">
        <v>136</v>
      </c>
      <c r="C3700" t="s">
        <v>8220</v>
      </c>
      <c r="D3700" s="14" t="e" cm="1" vm="1">
        <f t="array" aca="1" ref="D3700" ca="1">IF(Kickstarter!G3700:G7813 = "failed",Kickstarter!N3700:N7813,"false")</f>
        <v>#VALUE!</v>
      </c>
    </row>
    <row r="3701" spans="1:4" x14ac:dyDescent="0.2">
      <c r="A3701" t="s">
        <v>8401</v>
      </c>
      <c r="B3701" s="14">
        <v>40</v>
      </c>
      <c r="C3701" t="s">
        <v>8220</v>
      </c>
      <c r="D3701" s="14" t="e" cm="1" vm="1">
        <f t="array" aca="1" ref="D3701" ca="1">IF(Kickstarter!G3701:G7814 = "failed",Kickstarter!N3701:N7814,"false")</f>
        <v>#VALUE!</v>
      </c>
    </row>
    <row r="3702" spans="1:4" x14ac:dyDescent="0.2">
      <c r="A3702" t="s">
        <v>8401</v>
      </c>
      <c r="B3702" s="14">
        <v>18</v>
      </c>
      <c r="C3702" t="s">
        <v>8220</v>
      </c>
      <c r="D3702" s="14" t="e" cm="1" vm="1">
        <f t="array" aca="1" ref="D3702" ca="1">IF(Kickstarter!G3702:G7815 = "failed",Kickstarter!N3702:N7815,"false")</f>
        <v>#VALUE!</v>
      </c>
    </row>
    <row r="3703" spans="1:4" x14ac:dyDescent="0.2">
      <c r="A3703" t="s">
        <v>8401</v>
      </c>
      <c r="B3703" s="14">
        <v>39</v>
      </c>
      <c r="C3703" t="s">
        <v>8220</v>
      </c>
      <c r="D3703" s="14" t="e" cm="1" vm="1">
        <f t="array" aca="1" ref="D3703" ca="1">IF(Kickstarter!G3703:G7816 = "failed",Kickstarter!N3703:N7816,"false")</f>
        <v>#VALUE!</v>
      </c>
    </row>
    <row r="3704" spans="1:4" x14ac:dyDescent="0.2">
      <c r="A3704" t="s">
        <v>8401</v>
      </c>
      <c r="B3704" s="14">
        <v>21</v>
      </c>
      <c r="C3704" t="s">
        <v>8220</v>
      </c>
      <c r="D3704" s="14" t="e" cm="1" vm="1">
        <f t="array" aca="1" ref="D3704" ca="1">IF(Kickstarter!G3704:G7817 = "failed",Kickstarter!N3704:N7817,"false")</f>
        <v>#VALUE!</v>
      </c>
    </row>
    <row r="3705" spans="1:4" x14ac:dyDescent="0.2">
      <c r="A3705" t="s">
        <v>8401</v>
      </c>
      <c r="B3705" s="14">
        <v>30</v>
      </c>
      <c r="C3705" t="s">
        <v>8220</v>
      </c>
      <c r="D3705" s="14" t="e" cm="1" vm="1">
        <f t="array" aca="1" ref="D3705" ca="1">IF(Kickstarter!G3705:G7818 = "failed",Kickstarter!N3705:N7818,"false")</f>
        <v>#VALUE!</v>
      </c>
    </row>
    <row r="3706" spans="1:4" x14ac:dyDescent="0.2">
      <c r="A3706" t="s">
        <v>8401</v>
      </c>
      <c r="B3706" s="14">
        <v>27</v>
      </c>
      <c r="C3706" t="s">
        <v>8220</v>
      </c>
      <c r="D3706" s="14" t="e" cm="1" vm="1">
        <f t="array" aca="1" ref="D3706" ca="1">IF(Kickstarter!G3706:G7819 = "failed",Kickstarter!N3706:N7819,"false")</f>
        <v>#VALUE!</v>
      </c>
    </row>
    <row r="3707" spans="1:4" x14ac:dyDescent="0.2">
      <c r="A3707" t="s">
        <v>8401</v>
      </c>
      <c r="B3707" s="14">
        <v>35</v>
      </c>
      <c r="C3707" t="s">
        <v>8220</v>
      </c>
      <c r="D3707" s="14" t="e" cm="1" vm="1">
        <f t="array" aca="1" ref="D3707" ca="1">IF(Kickstarter!G3707:G7820 = "failed",Kickstarter!N3707:N7820,"false")</f>
        <v>#VALUE!</v>
      </c>
    </row>
    <row r="3708" spans="1:4" x14ac:dyDescent="0.2">
      <c r="A3708" t="s">
        <v>8401</v>
      </c>
      <c r="B3708" s="14">
        <v>13</v>
      </c>
      <c r="C3708" t="s">
        <v>8220</v>
      </c>
      <c r="D3708" s="14" t="e" cm="1" vm="1">
        <f t="array" aca="1" ref="D3708" ca="1">IF(Kickstarter!G3708:G7821 = "failed",Kickstarter!N3708:N7821,"false")</f>
        <v>#VALUE!</v>
      </c>
    </row>
    <row r="3709" spans="1:4" x14ac:dyDescent="0.2">
      <c r="A3709" t="s">
        <v>8401</v>
      </c>
      <c r="B3709" s="14">
        <v>23</v>
      </c>
      <c r="C3709" t="s">
        <v>8220</v>
      </c>
      <c r="D3709" s="14" t="e" cm="1" vm="1">
        <f t="array" aca="1" ref="D3709" ca="1">IF(Kickstarter!G3709:G7822 = "failed",Kickstarter!N3709:N7822,"false")</f>
        <v>#VALUE!</v>
      </c>
    </row>
    <row r="3710" spans="1:4" x14ac:dyDescent="0.2">
      <c r="A3710" t="s">
        <v>8401</v>
      </c>
      <c r="B3710" s="14">
        <v>39</v>
      </c>
      <c r="C3710" t="s">
        <v>8220</v>
      </c>
      <c r="D3710" s="14" t="e" cm="1" vm="1">
        <f t="array" aca="1" ref="D3710" ca="1">IF(Kickstarter!G3710:G7823 = "failed",Kickstarter!N3710:N7823,"false")</f>
        <v>#VALUE!</v>
      </c>
    </row>
    <row r="3711" spans="1:4" x14ac:dyDescent="0.2">
      <c r="A3711" t="s">
        <v>8401</v>
      </c>
      <c r="B3711" s="14">
        <v>35</v>
      </c>
      <c r="C3711" t="s">
        <v>8220</v>
      </c>
      <c r="D3711" s="14" t="e" cm="1" vm="1">
        <f t="array" aca="1" ref="D3711" ca="1">IF(Kickstarter!G3711:G7824 = "failed",Kickstarter!N3711:N7824,"false")</f>
        <v>#VALUE!</v>
      </c>
    </row>
    <row r="3712" spans="1:4" x14ac:dyDescent="0.2">
      <c r="A3712" t="s">
        <v>8401</v>
      </c>
      <c r="B3712" s="14">
        <v>27</v>
      </c>
      <c r="C3712" t="s">
        <v>8220</v>
      </c>
      <c r="D3712" s="14" t="e" cm="1" vm="1">
        <f t="array" aca="1" ref="D3712" ca="1">IF(Kickstarter!G3712:G7825 = "failed",Kickstarter!N3712:N7825,"false")</f>
        <v>#VALUE!</v>
      </c>
    </row>
    <row r="3713" spans="1:4" x14ac:dyDescent="0.2">
      <c r="A3713" t="s">
        <v>8401</v>
      </c>
      <c r="B3713" s="14">
        <v>21</v>
      </c>
      <c r="C3713" t="s">
        <v>8220</v>
      </c>
      <c r="D3713" s="14" t="e" cm="1" vm="1">
        <f t="array" aca="1" ref="D3713" ca="1">IF(Kickstarter!G3713:G7826 = "failed",Kickstarter!N3713:N7826,"false")</f>
        <v>#VALUE!</v>
      </c>
    </row>
    <row r="3714" spans="1:4" x14ac:dyDescent="0.2">
      <c r="A3714" t="s">
        <v>8401</v>
      </c>
      <c r="B3714" s="14">
        <v>104</v>
      </c>
      <c r="C3714" t="s">
        <v>8220</v>
      </c>
      <c r="D3714" s="14" t="e" cm="1" vm="1">
        <f t="array" aca="1" ref="D3714" ca="1">IF(Kickstarter!G3714:G7827 = "failed",Kickstarter!N3714:N7827,"false")</f>
        <v>#VALUE!</v>
      </c>
    </row>
    <row r="3715" spans="1:4" x14ac:dyDescent="0.2">
      <c r="A3715" t="s">
        <v>8401</v>
      </c>
      <c r="B3715" s="14">
        <v>19</v>
      </c>
      <c r="C3715" t="s">
        <v>8220</v>
      </c>
      <c r="D3715" s="14" t="e" cm="1" vm="1">
        <f t="array" aca="1" ref="D3715" ca="1">IF(Kickstarter!G3715:G7828 = "failed",Kickstarter!N3715:N7828,"false")</f>
        <v>#VALUE!</v>
      </c>
    </row>
    <row r="3716" spans="1:4" x14ac:dyDescent="0.2">
      <c r="A3716" t="s">
        <v>8401</v>
      </c>
      <c r="B3716" s="14">
        <v>97</v>
      </c>
      <c r="C3716" t="s">
        <v>8220</v>
      </c>
      <c r="D3716" s="14" t="e" cm="1" vm="1">
        <f t="array" aca="1" ref="D3716" ca="1">IF(Kickstarter!G3716:G7829 = "failed",Kickstarter!N3716:N7829,"false")</f>
        <v>#VALUE!</v>
      </c>
    </row>
    <row r="3717" spans="1:4" x14ac:dyDescent="0.2">
      <c r="A3717" t="s">
        <v>8401</v>
      </c>
      <c r="B3717" s="14">
        <v>27</v>
      </c>
      <c r="C3717" t="s">
        <v>8220</v>
      </c>
      <c r="D3717" s="14" t="e" cm="1" vm="1">
        <f t="array" aca="1" ref="D3717" ca="1">IF(Kickstarter!G3717:G7830 = "failed",Kickstarter!N3717:N7830,"false")</f>
        <v>#VALUE!</v>
      </c>
    </row>
    <row r="3718" spans="1:4" x14ac:dyDescent="0.2">
      <c r="A3718" t="s">
        <v>8401</v>
      </c>
      <c r="B3718" s="14">
        <v>24</v>
      </c>
      <c r="C3718" t="s">
        <v>8220</v>
      </c>
      <c r="D3718" s="14" t="e" cm="1" vm="1">
        <f t="array" aca="1" ref="D3718" ca="1">IF(Kickstarter!G3718:G7831 = "failed",Kickstarter!N3718:N7831,"false")</f>
        <v>#VALUE!</v>
      </c>
    </row>
    <row r="3719" spans="1:4" x14ac:dyDescent="0.2">
      <c r="A3719" t="s">
        <v>8401</v>
      </c>
      <c r="B3719" s="14">
        <v>13</v>
      </c>
      <c r="C3719" t="s">
        <v>8220</v>
      </c>
      <c r="D3719" s="14" t="e" cm="1" vm="1">
        <f t="array" aca="1" ref="D3719" ca="1">IF(Kickstarter!G3719:G7832 = "failed",Kickstarter!N3719:N7832,"false")</f>
        <v>#VALUE!</v>
      </c>
    </row>
    <row r="3720" spans="1:4" x14ac:dyDescent="0.2">
      <c r="A3720" t="s">
        <v>8401</v>
      </c>
      <c r="B3720" s="14">
        <v>46</v>
      </c>
      <c r="C3720" t="s">
        <v>8220</v>
      </c>
      <c r="D3720" s="14" t="e" cm="1" vm="1">
        <f t="array" aca="1" ref="D3720" ca="1">IF(Kickstarter!G3720:G7833 = "failed",Kickstarter!N3720:N7833,"false")</f>
        <v>#VALUE!</v>
      </c>
    </row>
    <row r="3721" spans="1:4" x14ac:dyDescent="0.2">
      <c r="A3721" t="s">
        <v>8401</v>
      </c>
      <c r="B3721" s="14">
        <v>4</v>
      </c>
      <c r="C3721" t="s">
        <v>8220</v>
      </c>
      <c r="D3721" s="14" t="e" cm="1" vm="1">
        <f t="array" aca="1" ref="D3721" ca="1">IF(Kickstarter!G3721:G7834 = "failed",Kickstarter!N3721:N7834,"false")</f>
        <v>#VALUE!</v>
      </c>
    </row>
    <row r="3722" spans="1:4" x14ac:dyDescent="0.2">
      <c r="A3722" t="s">
        <v>8401</v>
      </c>
      <c r="B3722" s="14">
        <v>40</v>
      </c>
      <c r="C3722" t="s">
        <v>8220</v>
      </c>
      <c r="D3722" s="14" t="e" cm="1" vm="1">
        <f t="array" aca="1" ref="D3722" ca="1">IF(Kickstarter!G3722:G7835 = "failed",Kickstarter!N3722:N7835,"false")</f>
        <v>#VALUE!</v>
      </c>
    </row>
    <row r="3723" spans="1:4" x14ac:dyDescent="0.2">
      <c r="A3723" t="s">
        <v>8401</v>
      </c>
      <c r="B3723" s="14">
        <v>44</v>
      </c>
      <c r="C3723" t="s">
        <v>8220</v>
      </c>
      <c r="D3723" s="14" t="e" cm="1" vm="1">
        <f t="array" aca="1" ref="D3723" ca="1">IF(Kickstarter!G3723:G7836 = "failed",Kickstarter!N3723:N7836,"false")</f>
        <v>#VALUE!</v>
      </c>
    </row>
    <row r="3724" spans="1:4" x14ac:dyDescent="0.2">
      <c r="A3724" t="s">
        <v>8401</v>
      </c>
      <c r="B3724" s="14">
        <v>35</v>
      </c>
      <c r="C3724" t="s">
        <v>8220</v>
      </c>
      <c r="D3724" s="14" t="e" cm="1" vm="1">
        <f t="array" aca="1" ref="D3724" ca="1">IF(Kickstarter!G3724:G7837 = "failed",Kickstarter!N3724:N7837,"false")</f>
        <v>#VALUE!</v>
      </c>
    </row>
    <row r="3725" spans="1:4" x14ac:dyDescent="0.2">
      <c r="A3725" t="s">
        <v>8401</v>
      </c>
      <c r="B3725" s="14">
        <v>63</v>
      </c>
      <c r="C3725" t="s">
        <v>8220</v>
      </c>
      <c r="D3725" s="14" t="e" cm="1" vm="1">
        <f t="array" aca="1" ref="D3725" ca="1">IF(Kickstarter!G3725:G7838 = "failed",Kickstarter!N3725:N7838,"false")</f>
        <v>#VALUE!</v>
      </c>
    </row>
    <row r="3726" spans="1:4" x14ac:dyDescent="0.2">
      <c r="A3726" t="s">
        <v>8401</v>
      </c>
      <c r="B3726" s="14">
        <v>89</v>
      </c>
      <c r="C3726" t="s">
        <v>8220</v>
      </c>
      <c r="D3726" s="14" t="e" cm="1" vm="1">
        <f t="array" aca="1" ref="D3726" ca="1">IF(Kickstarter!G3726:G7839 = "failed",Kickstarter!N3726:N7839,"false")</f>
        <v>#VALUE!</v>
      </c>
    </row>
    <row r="3727" spans="1:4" x14ac:dyDescent="0.2">
      <c r="A3727" t="s">
        <v>8401</v>
      </c>
      <c r="B3727" s="14">
        <v>15</v>
      </c>
      <c r="C3727" t="s">
        <v>8220</v>
      </c>
      <c r="D3727" s="14" t="e" cm="1" vm="1">
        <f t="array" aca="1" ref="D3727" ca="1">IF(Kickstarter!G3727:G7840 = "failed",Kickstarter!N3727:N7840,"false")</f>
        <v>#VALUE!</v>
      </c>
    </row>
    <row r="3728" spans="1:4" x14ac:dyDescent="0.2">
      <c r="A3728" t="s">
        <v>8401</v>
      </c>
      <c r="B3728" s="14">
        <v>46</v>
      </c>
      <c r="C3728" t="s">
        <v>8220</v>
      </c>
      <c r="D3728" s="14" t="e" cm="1" vm="1">
        <f t="array" aca="1" ref="D3728" ca="1">IF(Kickstarter!G3728:G7841 = "failed",Kickstarter!N3728:N7841,"false")</f>
        <v>#VALUE!</v>
      </c>
    </row>
    <row r="3729" spans="1:4" x14ac:dyDescent="0.2">
      <c r="A3729" t="s">
        <v>8401</v>
      </c>
      <c r="B3729" s="14">
        <v>33</v>
      </c>
      <c r="C3729" t="s">
        <v>8220</v>
      </c>
      <c r="D3729" s="14" t="e" cm="1" vm="1">
        <f t="array" aca="1" ref="D3729" ca="1">IF(Kickstarter!G3729:G7842 = "failed",Kickstarter!N3729:N7842,"false")</f>
        <v>#VALUE!</v>
      </c>
    </row>
    <row r="3730" spans="1:4" hidden="1" x14ac:dyDescent="0.2">
      <c r="A3730" t="s">
        <v>8401</v>
      </c>
      <c r="B3730" s="14" t="str">
        <v>false</v>
      </c>
      <c r="C3730" t="s">
        <v>8220</v>
      </c>
    </row>
    <row r="3731" spans="1:4" hidden="1" x14ac:dyDescent="0.2">
      <c r="A3731" t="s">
        <v>8401</v>
      </c>
      <c r="B3731" s="14" t="str">
        <v>false</v>
      </c>
      <c r="C3731" t="s">
        <v>8220</v>
      </c>
    </row>
    <row r="3732" spans="1:4" hidden="1" x14ac:dyDescent="0.2">
      <c r="A3732" t="s">
        <v>8401</v>
      </c>
      <c r="B3732" s="14" t="str">
        <v>false</v>
      </c>
      <c r="C3732" t="s">
        <v>8220</v>
      </c>
    </row>
    <row r="3733" spans="1:4" hidden="1" x14ac:dyDescent="0.2">
      <c r="A3733" t="s">
        <v>8401</v>
      </c>
      <c r="B3733" s="14" t="str">
        <v>false</v>
      </c>
      <c r="C3733" t="s">
        <v>8220</v>
      </c>
    </row>
    <row r="3734" spans="1:4" hidden="1" x14ac:dyDescent="0.2">
      <c r="A3734" t="s">
        <v>8401</v>
      </c>
      <c r="B3734" s="14" t="str">
        <v>false</v>
      </c>
      <c r="C3734" t="s">
        <v>8220</v>
      </c>
    </row>
    <row r="3735" spans="1:4" hidden="1" x14ac:dyDescent="0.2">
      <c r="A3735" t="s">
        <v>8401</v>
      </c>
      <c r="B3735" s="14" t="str">
        <v>false</v>
      </c>
      <c r="C3735" t="s">
        <v>8220</v>
      </c>
    </row>
    <row r="3736" spans="1:4" hidden="1" x14ac:dyDescent="0.2">
      <c r="A3736" t="s">
        <v>8401</v>
      </c>
      <c r="B3736" s="14" t="str">
        <v>false</v>
      </c>
      <c r="C3736" t="s">
        <v>8220</v>
      </c>
    </row>
    <row r="3737" spans="1:4" hidden="1" x14ac:dyDescent="0.2">
      <c r="A3737" t="s">
        <v>8401</v>
      </c>
      <c r="B3737" s="14" t="str">
        <v>false</v>
      </c>
      <c r="C3737" t="s">
        <v>8220</v>
      </c>
    </row>
    <row r="3738" spans="1:4" hidden="1" x14ac:dyDescent="0.2">
      <c r="A3738" t="s">
        <v>8401</v>
      </c>
      <c r="B3738" s="14" t="str">
        <v>false</v>
      </c>
      <c r="C3738" t="s">
        <v>8220</v>
      </c>
    </row>
    <row r="3739" spans="1:4" hidden="1" x14ac:dyDescent="0.2">
      <c r="A3739" t="s">
        <v>8401</v>
      </c>
      <c r="B3739" s="14" t="str">
        <v>false</v>
      </c>
      <c r="C3739" t="s">
        <v>8220</v>
      </c>
    </row>
    <row r="3740" spans="1:4" hidden="1" x14ac:dyDescent="0.2">
      <c r="A3740" t="s">
        <v>8401</v>
      </c>
      <c r="B3740" s="14" t="str">
        <v>false</v>
      </c>
      <c r="C3740" t="s">
        <v>8220</v>
      </c>
    </row>
    <row r="3741" spans="1:4" hidden="1" x14ac:dyDescent="0.2">
      <c r="A3741" t="s">
        <v>8401</v>
      </c>
      <c r="B3741" s="14" t="str">
        <v>false</v>
      </c>
      <c r="C3741" t="s">
        <v>8220</v>
      </c>
    </row>
    <row r="3742" spans="1:4" hidden="1" x14ac:dyDescent="0.2">
      <c r="A3742" t="s">
        <v>8401</v>
      </c>
      <c r="B3742" s="14" t="str">
        <v>false</v>
      </c>
      <c r="C3742" t="s">
        <v>8220</v>
      </c>
    </row>
    <row r="3743" spans="1:4" hidden="1" x14ac:dyDescent="0.2">
      <c r="A3743" t="s">
        <v>8401</v>
      </c>
      <c r="B3743" s="14" t="str">
        <v>false</v>
      </c>
      <c r="C3743" t="s">
        <v>8220</v>
      </c>
    </row>
    <row r="3744" spans="1:4" hidden="1" x14ac:dyDescent="0.2">
      <c r="A3744" t="s">
        <v>8401</v>
      </c>
      <c r="B3744" s="14" t="str">
        <v>false</v>
      </c>
      <c r="C3744" t="s">
        <v>8220</v>
      </c>
    </row>
    <row r="3745" spans="1:4" hidden="1" x14ac:dyDescent="0.2">
      <c r="A3745" t="s">
        <v>8401</v>
      </c>
      <c r="B3745" s="14" t="str">
        <v>false</v>
      </c>
      <c r="C3745" t="s">
        <v>8220</v>
      </c>
    </row>
    <row r="3746" spans="1:4" hidden="1" x14ac:dyDescent="0.2">
      <c r="A3746" t="s">
        <v>8401</v>
      </c>
      <c r="B3746" s="14" t="str">
        <v>false</v>
      </c>
      <c r="C3746" t="s">
        <v>8220</v>
      </c>
    </row>
    <row r="3747" spans="1:4" hidden="1" x14ac:dyDescent="0.2">
      <c r="A3747" t="s">
        <v>8401</v>
      </c>
      <c r="B3747" s="14" t="str">
        <v>false</v>
      </c>
      <c r="C3747" t="s">
        <v>8220</v>
      </c>
    </row>
    <row r="3748" spans="1:4" hidden="1" x14ac:dyDescent="0.2">
      <c r="A3748" t="s">
        <v>8401</v>
      </c>
      <c r="B3748" s="14" t="str">
        <v>false</v>
      </c>
      <c r="C3748" t="s">
        <v>8220</v>
      </c>
    </row>
    <row r="3749" spans="1:4" hidden="1" x14ac:dyDescent="0.2">
      <c r="A3749" t="s">
        <v>8401</v>
      </c>
      <c r="B3749" s="14" t="str">
        <v>false</v>
      </c>
      <c r="C3749" t="s">
        <v>8220</v>
      </c>
    </row>
    <row r="3750" spans="1:4" x14ac:dyDescent="0.2">
      <c r="A3750" t="s">
        <v>8401</v>
      </c>
      <c r="B3750" s="14">
        <v>52</v>
      </c>
      <c r="C3750" t="s">
        <v>8220</v>
      </c>
      <c r="D3750" s="14" t="e" cm="1" vm="1">
        <f t="array" aca="1" ref="D3750" ca="1">IF(Kickstarter!G3750:G7863 = "failed",Kickstarter!N3750:N7863,"false")</f>
        <v>#VALUE!</v>
      </c>
    </row>
    <row r="3751" spans="1:4" x14ac:dyDescent="0.2">
      <c r="A3751" t="s">
        <v>8401</v>
      </c>
      <c r="B3751" s="14">
        <v>7</v>
      </c>
      <c r="C3751" t="s">
        <v>8220</v>
      </c>
      <c r="D3751" s="14" t="e" cm="1" vm="1">
        <f t="array" aca="1" ref="D3751" ca="1">IF(Kickstarter!G3751:G7864 = "failed",Kickstarter!N3751:N7864,"false")</f>
        <v>#VALUE!</v>
      </c>
    </row>
    <row r="3752" spans="1:4" x14ac:dyDescent="0.2">
      <c r="A3752" t="s">
        <v>8401</v>
      </c>
      <c r="B3752" s="14">
        <v>28</v>
      </c>
      <c r="C3752" t="s">
        <v>8220</v>
      </c>
      <c r="D3752" s="14" t="e" cm="1" vm="1">
        <f t="array" aca="1" ref="D3752" ca="1">IF(Kickstarter!G3752:G7865 = "failed",Kickstarter!N3752:N7865,"false")</f>
        <v>#VALUE!</v>
      </c>
    </row>
    <row r="3753" spans="1:4" x14ac:dyDescent="0.2">
      <c r="A3753" t="s">
        <v>8401</v>
      </c>
      <c r="B3753" s="14">
        <v>11</v>
      </c>
      <c r="C3753" t="s">
        <v>8220</v>
      </c>
      <c r="D3753" s="14" t="e" cm="1" vm="1">
        <f t="array" aca="1" ref="D3753" ca="1">IF(Kickstarter!G3753:G7866 = "failed",Kickstarter!N3753:N7866,"false")</f>
        <v>#VALUE!</v>
      </c>
    </row>
    <row r="3754" spans="1:4" x14ac:dyDescent="0.2">
      <c r="A3754" t="s">
        <v>8401</v>
      </c>
      <c r="B3754" s="14">
        <v>15</v>
      </c>
      <c r="C3754" t="s">
        <v>8220</v>
      </c>
      <c r="D3754" s="14" t="e" cm="1" vm="1">
        <f t="array" aca="1" ref="D3754" ca="1">IF(Kickstarter!G3754:G7867 = "failed",Kickstarter!N3754:N7867,"false")</f>
        <v>#VALUE!</v>
      </c>
    </row>
    <row r="3755" spans="1:4" x14ac:dyDescent="0.2">
      <c r="A3755" t="s">
        <v>8401</v>
      </c>
      <c r="B3755" s="14">
        <v>30</v>
      </c>
      <c r="C3755" t="s">
        <v>8220</v>
      </c>
      <c r="D3755" s="14" t="e" cm="1" vm="1">
        <f t="array" aca="1" ref="D3755" ca="1">IF(Kickstarter!G3755:G7868 = "failed",Kickstarter!N3755:N7868,"false")</f>
        <v>#VALUE!</v>
      </c>
    </row>
    <row r="3756" spans="1:4" x14ac:dyDescent="0.2">
      <c r="A3756" t="s">
        <v>8401</v>
      </c>
      <c r="B3756" s="14">
        <v>27</v>
      </c>
      <c r="C3756" t="s">
        <v>8220</v>
      </c>
      <c r="D3756" s="14" t="e" cm="1" vm="1">
        <f t="array" aca="1" ref="D3756" ca="1">IF(Kickstarter!G3756:G7869 = "failed",Kickstarter!N3756:N7869,"false")</f>
        <v>#VALUE!</v>
      </c>
    </row>
    <row r="3757" spans="1:4" x14ac:dyDescent="0.2">
      <c r="A3757" t="s">
        <v>8401</v>
      </c>
      <c r="B3757" s="14">
        <v>28</v>
      </c>
      <c r="C3757" t="s">
        <v>8220</v>
      </c>
      <c r="D3757" s="14" t="e" cm="1" vm="1">
        <f t="array" aca="1" ref="D3757" ca="1">IF(Kickstarter!G3757:G7870 = "failed",Kickstarter!N3757:N7870,"false")</f>
        <v>#VALUE!</v>
      </c>
    </row>
    <row r="3758" spans="1:4" x14ac:dyDescent="0.2">
      <c r="A3758" t="s">
        <v>8401</v>
      </c>
      <c r="B3758" s="14">
        <v>17</v>
      </c>
      <c r="C3758" t="s">
        <v>8220</v>
      </c>
      <c r="D3758" s="14" t="e" cm="1" vm="1">
        <f t="array" aca="1" ref="D3758" ca="1">IF(Kickstarter!G3758:G7871 = "failed",Kickstarter!N3758:N7871,"false")</f>
        <v>#VALUE!</v>
      </c>
    </row>
    <row r="3759" spans="1:4" x14ac:dyDescent="0.2">
      <c r="A3759" t="s">
        <v>8401</v>
      </c>
      <c r="B3759" s="14">
        <v>50</v>
      </c>
      <c r="C3759" t="s">
        <v>8220</v>
      </c>
      <c r="D3759" s="14" t="e" cm="1" vm="1">
        <f t="array" aca="1" ref="D3759" ca="1">IF(Kickstarter!G3759:G7872 = "failed",Kickstarter!N3759:N7872,"false")</f>
        <v>#VALUE!</v>
      </c>
    </row>
    <row r="3760" spans="1:4" x14ac:dyDescent="0.2">
      <c r="A3760" t="s">
        <v>8401</v>
      </c>
      <c r="B3760" s="14">
        <v>26</v>
      </c>
      <c r="C3760" t="s">
        <v>8220</v>
      </c>
      <c r="D3760" s="14" t="e" cm="1" vm="1">
        <f t="array" aca="1" ref="D3760" ca="1">IF(Kickstarter!G3760:G7873 = "failed",Kickstarter!N3760:N7873,"false")</f>
        <v>#VALUE!</v>
      </c>
    </row>
    <row r="3761" spans="1:4" x14ac:dyDescent="0.2">
      <c r="A3761" t="s">
        <v>8401</v>
      </c>
      <c r="B3761" s="14">
        <v>88</v>
      </c>
      <c r="C3761" t="s">
        <v>8220</v>
      </c>
      <c r="D3761" s="14" t="e" cm="1" vm="1">
        <f t="array" aca="1" ref="D3761" ca="1">IF(Kickstarter!G3761:G7874 = "failed",Kickstarter!N3761:N7874,"false")</f>
        <v>#VALUE!</v>
      </c>
    </row>
    <row r="3762" spans="1:4" x14ac:dyDescent="0.2">
      <c r="A3762" t="s">
        <v>8401</v>
      </c>
      <c r="B3762" s="14">
        <v>91</v>
      </c>
      <c r="C3762" t="s">
        <v>8220</v>
      </c>
      <c r="D3762" s="14" t="e" cm="1" vm="1">
        <f t="array" aca="1" ref="D3762" ca="1">IF(Kickstarter!G3762:G7875 = "failed",Kickstarter!N3762:N7875,"false")</f>
        <v>#VALUE!</v>
      </c>
    </row>
    <row r="3763" spans="1:4" x14ac:dyDescent="0.2">
      <c r="A3763" t="s">
        <v>8401</v>
      </c>
      <c r="B3763" s="14">
        <v>3</v>
      </c>
      <c r="C3763" t="s">
        <v>8220</v>
      </c>
      <c r="D3763" s="14" t="e" cm="1" vm="1">
        <f t="array" aca="1" ref="D3763" ca="1">IF(Kickstarter!G3763:G7876 = "failed",Kickstarter!N3763:N7876,"false")</f>
        <v>#VALUE!</v>
      </c>
    </row>
    <row r="3764" spans="1:4" x14ac:dyDescent="0.2">
      <c r="A3764" t="s">
        <v>8401</v>
      </c>
      <c r="B3764" s="14">
        <v>28</v>
      </c>
      <c r="C3764" t="s">
        <v>8220</v>
      </c>
      <c r="D3764" s="14" t="e" cm="1" vm="1">
        <f t="array" aca="1" ref="D3764" ca="1">IF(Kickstarter!G3764:G7877 = "failed",Kickstarter!N3764:N7877,"false")</f>
        <v>#VALUE!</v>
      </c>
    </row>
    <row r="3765" spans="1:4" x14ac:dyDescent="0.2">
      <c r="A3765" t="s">
        <v>8401</v>
      </c>
      <c r="B3765" s="14">
        <v>77</v>
      </c>
      <c r="C3765" t="s">
        <v>8220</v>
      </c>
      <c r="D3765" s="14" t="e" cm="1" vm="1">
        <f t="array" aca="1" ref="D3765" ca="1">IF(Kickstarter!G3765:G7878 = "failed",Kickstarter!N3765:N7878,"false")</f>
        <v>#VALUE!</v>
      </c>
    </row>
    <row r="3766" spans="1:4" x14ac:dyDescent="0.2">
      <c r="A3766" t="s">
        <v>8401</v>
      </c>
      <c r="B3766" s="14">
        <v>27</v>
      </c>
      <c r="C3766" t="s">
        <v>8220</v>
      </c>
      <c r="D3766" s="14" t="e" cm="1" vm="1">
        <f t="array" aca="1" ref="D3766" ca="1">IF(Kickstarter!G3766:G7879 = "failed",Kickstarter!N3766:N7879,"false")</f>
        <v>#VALUE!</v>
      </c>
    </row>
    <row r="3767" spans="1:4" x14ac:dyDescent="0.2">
      <c r="A3767" t="s">
        <v>8401</v>
      </c>
      <c r="B3767" s="14">
        <v>107</v>
      </c>
      <c r="C3767" t="s">
        <v>8220</v>
      </c>
      <c r="D3767" s="14" t="e" cm="1" vm="1">
        <f t="array" aca="1" ref="D3767" ca="1">IF(Kickstarter!G3767:G7880 = "failed",Kickstarter!N3767:N7880,"false")</f>
        <v>#VALUE!</v>
      </c>
    </row>
    <row r="3768" spans="1:4" x14ac:dyDescent="0.2">
      <c r="A3768" t="s">
        <v>8401</v>
      </c>
      <c r="B3768" s="14">
        <v>96</v>
      </c>
      <c r="C3768" t="s">
        <v>8220</v>
      </c>
      <c r="D3768" s="14" t="e" cm="1" vm="1">
        <f t="array" aca="1" ref="D3768" ca="1">IF(Kickstarter!G3768:G7881 = "failed",Kickstarter!N3768:N7881,"false")</f>
        <v>#VALUE!</v>
      </c>
    </row>
    <row r="3769" spans="1:4" x14ac:dyDescent="0.2">
      <c r="A3769" t="s">
        <v>8401</v>
      </c>
      <c r="B3769" s="14">
        <v>56</v>
      </c>
      <c r="C3769" t="s">
        <v>8220</v>
      </c>
      <c r="D3769" s="14" t="e" cm="1" vm="1">
        <f t="array" aca="1" ref="D3769" ca="1">IF(Kickstarter!G3769:G7882 = "failed",Kickstarter!N3769:N7882,"false")</f>
        <v>#VALUE!</v>
      </c>
    </row>
    <row r="3770" spans="1:4" x14ac:dyDescent="0.2">
      <c r="A3770" t="s">
        <v>8401</v>
      </c>
      <c r="B3770" s="14">
        <v>58</v>
      </c>
      <c r="C3770" t="s">
        <v>8220</v>
      </c>
      <c r="D3770" s="14" t="e" cm="1" vm="1">
        <f t="array" aca="1" ref="D3770" ca="1">IF(Kickstarter!G3770:G7883 = "failed",Kickstarter!N3770:N7883,"false")</f>
        <v>#VALUE!</v>
      </c>
    </row>
    <row r="3771" spans="1:4" x14ac:dyDescent="0.2">
      <c r="A3771" t="s">
        <v>8401</v>
      </c>
      <c r="B3771" s="14">
        <v>15</v>
      </c>
      <c r="C3771" t="s">
        <v>8220</v>
      </c>
      <c r="D3771" s="14" t="e" cm="1" vm="1">
        <f t="array" aca="1" ref="D3771" ca="1">IF(Kickstarter!G3771:G7884 = "failed",Kickstarter!N3771:N7884,"false")</f>
        <v>#VALUE!</v>
      </c>
    </row>
    <row r="3772" spans="1:4" x14ac:dyDescent="0.2">
      <c r="A3772" t="s">
        <v>8401</v>
      </c>
      <c r="B3772" s="14">
        <v>20</v>
      </c>
      <c r="C3772" t="s">
        <v>8220</v>
      </c>
      <c r="D3772" s="14" t="e" cm="1" vm="1">
        <f t="array" aca="1" ref="D3772" ca="1">IF(Kickstarter!G3772:G7885 = "failed",Kickstarter!N3772:N7885,"false")</f>
        <v>#VALUE!</v>
      </c>
    </row>
    <row r="3773" spans="1:4" x14ac:dyDescent="0.2">
      <c r="A3773" t="s">
        <v>8401</v>
      </c>
      <c r="B3773" s="14">
        <v>38</v>
      </c>
      <c r="C3773" t="s">
        <v>8220</v>
      </c>
      <c r="D3773" s="14" t="e" cm="1" vm="1">
        <f t="array" aca="1" ref="D3773" ca="1">IF(Kickstarter!G3773:G7886 = "failed",Kickstarter!N3773:N7886,"false")</f>
        <v>#VALUE!</v>
      </c>
    </row>
    <row r="3774" spans="1:4" x14ac:dyDescent="0.2">
      <c r="A3774" t="s">
        <v>8401</v>
      </c>
      <c r="B3774" s="14">
        <v>33</v>
      </c>
      <c r="C3774" t="s">
        <v>8220</v>
      </c>
      <c r="D3774" s="14" t="e" cm="1" vm="1">
        <f t="array" aca="1" ref="D3774" ca="1">IF(Kickstarter!G3774:G7887 = "failed",Kickstarter!N3774:N7887,"false")</f>
        <v>#VALUE!</v>
      </c>
    </row>
    <row r="3775" spans="1:4" x14ac:dyDescent="0.2">
      <c r="A3775" t="s">
        <v>8401</v>
      </c>
      <c r="B3775" s="14">
        <v>57</v>
      </c>
      <c r="C3775" t="s">
        <v>8220</v>
      </c>
      <c r="D3775" s="14" t="e" cm="1" vm="1">
        <f t="array" aca="1" ref="D3775" ca="1">IF(Kickstarter!G3775:G7888 = "failed",Kickstarter!N3775:N7888,"false")</f>
        <v>#VALUE!</v>
      </c>
    </row>
    <row r="3776" spans="1:4" x14ac:dyDescent="0.2">
      <c r="A3776" t="s">
        <v>8401</v>
      </c>
      <c r="B3776" s="14">
        <v>25</v>
      </c>
      <c r="C3776" t="s">
        <v>8220</v>
      </c>
      <c r="D3776" s="14" t="e" cm="1" vm="1">
        <f t="array" aca="1" ref="D3776" ca="1">IF(Kickstarter!G3776:G7889 = "failed",Kickstarter!N3776:N7889,"false")</f>
        <v>#VALUE!</v>
      </c>
    </row>
    <row r="3777" spans="1:4" x14ac:dyDescent="0.2">
      <c r="A3777" t="s">
        <v>8401</v>
      </c>
      <c r="B3777" s="14">
        <v>14</v>
      </c>
      <c r="C3777" t="s">
        <v>8220</v>
      </c>
      <c r="D3777" s="14" t="e" cm="1" vm="1">
        <f t="array" aca="1" ref="D3777" ca="1">IF(Kickstarter!G3777:G7890 = "failed",Kickstarter!N3777:N7890,"false")</f>
        <v>#VALUE!</v>
      </c>
    </row>
    <row r="3778" spans="1:4" x14ac:dyDescent="0.2">
      <c r="A3778" t="s">
        <v>8401</v>
      </c>
      <c r="B3778" s="14">
        <v>94</v>
      </c>
      <c r="C3778" t="s">
        <v>8220</v>
      </c>
      <c r="D3778" s="14" t="e" cm="1" vm="1">
        <f t="array" aca="1" ref="D3778" ca="1">IF(Kickstarter!G3778:G7891 = "failed",Kickstarter!N3778:N7891,"false")</f>
        <v>#VALUE!</v>
      </c>
    </row>
    <row r="3779" spans="1:4" x14ac:dyDescent="0.2">
      <c r="A3779" t="s">
        <v>8401</v>
      </c>
      <c r="B3779" s="14">
        <v>59</v>
      </c>
      <c r="C3779" t="s">
        <v>8220</v>
      </c>
      <c r="D3779" s="14" t="e" cm="1" vm="1">
        <f t="array" aca="1" ref="D3779" ca="1">IF(Kickstarter!G3779:G7892 = "failed",Kickstarter!N3779:N7892,"false")</f>
        <v>#VALUE!</v>
      </c>
    </row>
    <row r="3780" spans="1:4" x14ac:dyDescent="0.2">
      <c r="A3780" t="s">
        <v>8401</v>
      </c>
      <c r="B3780" s="14">
        <v>36</v>
      </c>
      <c r="C3780" t="s">
        <v>8220</v>
      </c>
      <c r="D3780" s="14" t="e" cm="1" vm="1">
        <f t="array" aca="1" ref="D3780" ca="1">IF(Kickstarter!G3780:G7893 = "failed",Kickstarter!N3780:N7893,"false")</f>
        <v>#VALUE!</v>
      </c>
    </row>
    <row r="3781" spans="1:4" x14ac:dyDescent="0.2">
      <c r="A3781" t="s">
        <v>8401</v>
      </c>
      <c r="B3781" s="14">
        <v>115</v>
      </c>
      <c r="C3781" t="s">
        <v>8220</v>
      </c>
      <c r="D3781" s="14" t="e" cm="1" vm="1">
        <f t="array" aca="1" ref="D3781" ca="1">IF(Kickstarter!G3781:G7894 = "failed",Kickstarter!N3781:N7894,"false")</f>
        <v>#VALUE!</v>
      </c>
    </row>
    <row r="3782" spans="1:4" x14ac:dyDescent="0.2">
      <c r="A3782" t="s">
        <v>8401</v>
      </c>
      <c r="B3782" s="14">
        <v>30</v>
      </c>
      <c r="C3782" t="s">
        <v>8220</v>
      </c>
      <c r="D3782" s="14" t="e" cm="1" vm="1">
        <f t="array" aca="1" ref="D3782" ca="1">IF(Kickstarter!G3782:G7895 = "failed",Kickstarter!N3782:N7895,"false")</f>
        <v>#VALUE!</v>
      </c>
    </row>
    <row r="3783" spans="1:4" x14ac:dyDescent="0.2">
      <c r="A3783" t="s">
        <v>8401</v>
      </c>
      <c r="B3783" s="14">
        <v>52</v>
      </c>
      <c r="C3783" t="s">
        <v>8220</v>
      </c>
      <c r="D3783" s="14" t="e" cm="1" vm="1">
        <f t="array" aca="1" ref="D3783" ca="1">IF(Kickstarter!G3783:G7896 = "failed",Kickstarter!N3783:N7896,"false")</f>
        <v>#VALUE!</v>
      </c>
    </row>
    <row r="3784" spans="1:4" x14ac:dyDescent="0.2">
      <c r="A3784" t="s">
        <v>8401</v>
      </c>
      <c r="B3784" s="14">
        <v>27</v>
      </c>
      <c r="C3784" t="s">
        <v>8220</v>
      </c>
      <c r="D3784" s="14" t="e" cm="1" vm="1">
        <f t="array" aca="1" ref="D3784" ca="1">IF(Kickstarter!G3784:G7897 = "failed",Kickstarter!N3784:N7897,"false")</f>
        <v>#VALUE!</v>
      </c>
    </row>
    <row r="3785" spans="1:4" x14ac:dyDescent="0.2">
      <c r="A3785" t="s">
        <v>8401</v>
      </c>
      <c r="B3785" s="14">
        <v>24</v>
      </c>
      <c r="C3785" t="s">
        <v>8220</v>
      </c>
      <c r="D3785" s="14" t="e" cm="1" vm="1">
        <f t="array" aca="1" ref="D3785" ca="1">IF(Kickstarter!G3785:G7898 = "failed",Kickstarter!N3785:N7898,"false")</f>
        <v>#VALUE!</v>
      </c>
    </row>
    <row r="3786" spans="1:4" x14ac:dyDescent="0.2">
      <c r="A3786" t="s">
        <v>8401</v>
      </c>
      <c r="B3786" s="14">
        <v>10</v>
      </c>
      <c r="C3786" t="s">
        <v>8220</v>
      </c>
      <c r="D3786" s="14" t="e" cm="1" vm="1">
        <f t="array" aca="1" ref="D3786" ca="1">IF(Kickstarter!G3786:G7899 = "failed",Kickstarter!N3786:N7899,"false")</f>
        <v>#VALUE!</v>
      </c>
    </row>
    <row r="3787" spans="1:4" x14ac:dyDescent="0.2">
      <c r="A3787" t="s">
        <v>8401</v>
      </c>
      <c r="B3787" s="14">
        <v>30</v>
      </c>
      <c r="C3787" t="s">
        <v>8220</v>
      </c>
      <c r="D3787" s="14" t="e" cm="1" vm="1">
        <f t="array" aca="1" ref="D3787" ca="1">IF(Kickstarter!G3787:G7900 = "failed",Kickstarter!N3787:N7900,"false")</f>
        <v>#VALUE!</v>
      </c>
    </row>
    <row r="3788" spans="1:4" x14ac:dyDescent="0.2">
      <c r="A3788" t="s">
        <v>8401</v>
      </c>
      <c r="B3788" s="14">
        <v>71</v>
      </c>
      <c r="C3788" t="s">
        <v>8220</v>
      </c>
      <c r="D3788" s="14" t="e" cm="1" vm="1">
        <f t="array" aca="1" ref="D3788" ca="1">IF(Kickstarter!G3788:G7901 = "failed",Kickstarter!N3788:N7901,"false")</f>
        <v>#VALUE!</v>
      </c>
    </row>
    <row r="3789" spans="1:4" x14ac:dyDescent="0.2">
      <c r="A3789" t="s">
        <v>8401</v>
      </c>
      <c r="B3789" s="14">
        <v>10</v>
      </c>
      <c r="C3789" t="s">
        <v>8220</v>
      </c>
      <c r="D3789" s="14" t="e" cm="1" vm="1">
        <f t="array" aca="1" ref="D3789" ca="1">IF(Kickstarter!G3789:G7902 = "failed",Kickstarter!N3789:N7902,"false")</f>
        <v>#VALUE!</v>
      </c>
    </row>
    <row r="3790" spans="1:4" hidden="1" x14ac:dyDescent="0.2">
      <c r="A3790" t="s">
        <v>8401</v>
      </c>
      <c r="B3790" s="14" t="str">
        <v>false</v>
      </c>
      <c r="C3790" t="s">
        <v>8220</v>
      </c>
    </row>
    <row r="3791" spans="1:4" hidden="1" x14ac:dyDescent="0.2">
      <c r="A3791" t="s">
        <v>8401</v>
      </c>
      <c r="B3791" s="14" t="str">
        <v>false</v>
      </c>
      <c r="C3791" t="s">
        <v>8220</v>
      </c>
    </row>
    <row r="3792" spans="1:4" hidden="1" x14ac:dyDescent="0.2">
      <c r="A3792" t="s">
        <v>8401</v>
      </c>
      <c r="B3792" s="14" t="str">
        <v>false</v>
      </c>
      <c r="C3792" t="s">
        <v>8220</v>
      </c>
    </row>
    <row r="3793" spans="1:3" hidden="1" x14ac:dyDescent="0.2">
      <c r="A3793" t="s">
        <v>8401</v>
      </c>
      <c r="B3793" s="14" t="str">
        <v>false</v>
      </c>
      <c r="C3793" t="s">
        <v>8220</v>
      </c>
    </row>
    <row r="3794" spans="1:3" hidden="1" x14ac:dyDescent="0.2">
      <c r="A3794" t="s">
        <v>8401</v>
      </c>
      <c r="B3794" s="14" t="str">
        <v>false</v>
      </c>
      <c r="C3794" t="s">
        <v>8220</v>
      </c>
    </row>
    <row r="3795" spans="1:3" hidden="1" x14ac:dyDescent="0.2">
      <c r="A3795" t="s">
        <v>8401</v>
      </c>
      <c r="B3795" s="14" t="str">
        <v>false</v>
      </c>
      <c r="C3795" t="s">
        <v>8220</v>
      </c>
    </row>
    <row r="3796" spans="1:3" hidden="1" x14ac:dyDescent="0.2">
      <c r="A3796" t="s">
        <v>8401</v>
      </c>
      <c r="B3796" s="14" t="str">
        <v>false</v>
      </c>
      <c r="C3796" t="s">
        <v>8220</v>
      </c>
    </row>
    <row r="3797" spans="1:3" hidden="1" x14ac:dyDescent="0.2">
      <c r="A3797" t="s">
        <v>8401</v>
      </c>
      <c r="B3797" s="14" t="str">
        <v>false</v>
      </c>
      <c r="C3797" t="s">
        <v>8220</v>
      </c>
    </row>
    <row r="3798" spans="1:3" hidden="1" x14ac:dyDescent="0.2">
      <c r="A3798" t="s">
        <v>8401</v>
      </c>
      <c r="B3798" s="14" t="str">
        <v>false</v>
      </c>
      <c r="C3798" t="s">
        <v>8220</v>
      </c>
    </row>
    <row r="3799" spans="1:3" hidden="1" x14ac:dyDescent="0.2">
      <c r="A3799" t="s">
        <v>8401</v>
      </c>
      <c r="B3799" s="14" t="str">
        <v>false</v>
      </c>
      <c r="C3799" t="s">
        <v>8220</v>
      </c>
    </row>
    <row r="3800" spans="1:3" hidden="1" x14ac:dyDescent="0.2">
      <c r="A3800" t="s">
        <v>8401</v>
      </c>
      <c r="B3800" s="14" t="str">
        <v>false</v>
      </c>
      <c r="C3800" t="s">
        <v>8220</v>
      </c>
    </row>
    <row r="3801" spans="1:3" hidden="1" x14ac:dyDescent="0.2">
      <c r="A3801" t="s">
        <v>8401</v>
      </c>
      <c r="B3801" s="14" t="str">
        <v>false</v>
      </c>
      <c r="C3801" t="s">
        <v>8220</v>
      </c>
    </row>
    <row r="3802" spans="1:3" hidden="1" x14ac:dyDescent="0.2">
      <c r="A3802" t="s">
        <v>8401</v>
      </c>
      <c r="B3802" s="14" t="str">
        <v>false</v>
      </c>
      <c r="C3802" t="s">
        <v>8220</v>
      </c>
    </row>
    <row r="3803" spans="1:3" hidden="1" x14ac:dyDescent="0.2">
      <c r="A3803" t="s">
        <v>8401</v>
      </c>
      <c r="B3803" s="14" t="str">
        <v>false</v>
      </c>
      <c r="C3803" t="s">
        <v>8220</v>
      </c>
    </row>
    <row r="3804" spans="1:3" hidden="1" x14ac:dyDescent="0.2">
      <c r="A3804" t="s">
        <v>8401</v>
      </c>
      <c r="B3804" s="14" t="str">
        <v>false</v>
      </c>
      <c r="C3804" t="s">
        <v>8220</v>
      </c>
    </row>
    <row r="3805" spans="1:3" hidden="1" x14ac:dyDescent="0.2">
      <c r="A3805" t="s">
        <v>8401</v>
      </c>
      <c r="B3805" s="14" t="str">
        <v>false</v>
      </c>
      <c r="C3805" t="s">
        <v>8220</v>
      </c>
    </row>
    <row r="3806" spans="1:3" hidden="1" x14ac:dyDescent="0.2">
      <c r="A3806" t="s">
        <v>8401</v>
      </c>
      <c r="B3806" s="14" t="str">
        <v>false</v>
      </c>
      <c r="C3806" t="s">
        <v>8220</v>
      </c>
    </row>
    <row r="3807" spans="1:3" hidden="1" x14ac:dyDescent="0.2">
      <c r="A3807" t="s">
        <v>8401</v>
      </c>
      <c r="B3807" s="14" t="str">
        <v>false</v>
      </c>
      <c r="C3807" t="s">
        <v>8220</v>
      </c>
    </row>
    <row r="3808" spans="1:3" hidden="1" x14ac:dyDescent="0.2">
      <c r="A3808" t="s">
        <v>8401</v>
      </c>
      <c r="B3808" s="14" t="str">
        <v>false</v>
      </c>
      <c r="C3808" t="s">
        <v>8220</v>
      </c>
    </row>
    <row r="3809" spans="1:4" hidden="1" x14ac:dyDescent="0.2">
      <c r="A3809" t="s">
        <v>8401</v>
      </c>
      <c r="B3809" s="14" t="str">
        <v>false</v>
      </c>
      <c r="C3809" t="s">
        <v>8220</v>
      </c>
    </row>
    <row r="3810" spans="1:4" x14ac:dyDescent="0.2">
      <c r="A3810" t="s">
        <v>8401</v>
      </c>
      <c r="B3810" s="14">
        <v>24</v>
      </c>
      <c r="C3810" t="s">
        <v>8220</v>
      </c>
      <c r="D3810" s="14" t="e" cm="1" vm="1">
        <f t="array" aca="1" ref="D3810" ca="1">IF(Kickstarter!G3810:G7923 = "failed",Kickstarter!N3810:N7923,"false")</f>
        <v>#VALUE!</v>
      </c>
    </row>
    <row r="3811" spans="1:4" x14ac:dyDescent="0.2">
      <c r="A3811" t="s">
        <v>8401</v>
      </c>
      <c r="B3811" s="14">
        <v>38</v>
      </c>
      <c r="C3811" t="s">
        <v>8220</v>
      </c>
      <c r="D3811" s="14" t="e" cm="1" vm="1">
        <f t="array" aca="1" ref="D3811" ca="1">IF(Kickstarter!G3811:G7924 = "failed",Kickstarter!N3811:N7924,"false")</f>
        <v>#VALUE!</v>
      </c>
    </row>
    <row r="3812" spans="1:4" x14ac:dyDescent="0.2">
      <c r="A3812" t="s">
        <v>8401</v>
      </c>
      <c r="B3812" s="14">
        <v>26</v>
      </c>
      <c r="C3812" t="s">
        <v>8220</v>
      </c>
      <c r="D3812" s="14" t="e" cm="1" vm="1">
        <f t="array" aca="1" ref="D3812" ca="1">IF(Kickstarter!G3812:G7925 = "failed",Kickstarter!N3812:N7925,"false")</f>
        <v>#VALUE!</v>
      </c>
    </row>
    <row r="3813" spans="1:4" x14ac:dyDescent="0.2">
      <c r="A3813" t="s">
        <v>8401</v>
      </c>
      <c r="B3813" s="14">
        <v>19</v>
      </c>
      <c r="C3813" t="s">
        <v>8220</v>
      </c>
      <c r="D3813" s="14" t="e" cm="1" vm="1">
        <f t="array" aca="1" ref="D3813" ca="1">IF(Kickstarter!G3813:G7926 = "failed",Kickstarter!N3813:N7926,"false")</f>
        <v>#VALUE!</v>
      </c>
    </row>
    <row r="3814" spans="1:4" x14ac:dyDescent="0.2">
      <c r="A3814" t="s">
        <v>8401</v>
      </c>
      <c r="B3814" s="14">
        <v>11</v>
      </c>
      <c r="C3814" t="s">
        <v>8220</v>
      </c>
      <c r="D3814" s="14" t="e" cm="1" vm="1">
        <f t="array" aca="1" ref="D3814" ca="1">IF(Kickstarter!G3814:G7927 = "failed",Kickstarter!N3814:N7927,"false")</f>
        <v>#VALUE!</v>
      </c>
    </row>
    <row r="3815" spans="1:4" x14ac:dyDescent="0.2">
      <c r="A3815" t="s">
        <v>8401</v>
      </c>
      <c r="B3815" s="14">
        <v>27</v>
      </c>
      <c r="C3815" t="s">
        <v>8220</v>
      </c>
      <c r="D3815" s="14" t="e" cm="1" vm="1">
        <f t="array" aca="1" ref="D3815" ca="1">IF(Kickstarter!G3815:G7928 = "failed",Kickstarter!N3815:N7928,"false")</f>
        <v>#VALUE!</v>
      </c>
    </row>
    <row r="3816" spans="1:4" x14ac:dyDescent="0.2">
      <c r="A3816" t="s">
        <v>8401</v>
      </c>
      <c r="B3816" s="14">
        <v>34</v>
      </c>
      <c r="C3816" t="s">
        <v>8220</v>
      </c>
      <c r="D3816" s="14" t="e" cm="1" vm="1">
        <f t="array" aca="1" ref="D3816" ca="1">IF(Kickstarter!G3816:G7929 = "failed",Kickstarter!N3816:N7929,"false")</f>
        <v>#VALUE!</v>
      </c>
    </row>
    <row r="3817" spans="1:4" x14ac:dyDescent="0.2">
      <c r="A3817" t="s">
        <v>8401</v>
      </c>
      <c r="B3817" s="14">
        <v>20</v>
      </c>
      <c r="C3817" t="s">
        <v>8220</v>
      </c>
      <c r="D3817" s="14" t="e" cm="1" vm="1">
        <f t="array" aca="1" ref="D3817" ca="1">IF(Kickstarter!G3817:G7930 = "failed",Kickstarter!N3817:N7930,"false")</f>
        <v>#VALUE!</v>
      </c>
    </row>
    <row r="3818" spans="1:4" x14ac:dyDescent="0.2">
      <c r="A3818" t="s">
        <v>8401</v>
      </c>
      <c r="B3818" s="14">
        <v>37</v>
      </c>
      <c r="C3818" t="s">
        <v>8220</v>
      </c>
      <c r="D3818" s="14" t="e" cm="1" vm="1">
        <f t="array" aca="1" ref="D3818" ca="1">IF(Kickstarter!G3818:G7931 = "failed",Kickstarter!N3818:N7931,"false")</f>
        <v>#VALUE!</v>
      </c>
    </row>
    <row r="3819" spans="1:4" x14ac:dyDescent="0.2">
      <c r="A3819" t="s">
        <v>8401</v>
      </c>
      <c r="B3819" s="14">
        <v>20</v>
      </c>
      <c r="C3819" t="s">
        <v>8220</v>
      </c>
      <c r="D3819" s="14" t="e" cm="1" vm="1">
        <f t="array" aca="1" ref="D3819" ca="1">IF(Kickstarter!G3819:G7932 = "failed",Kickstarter!N3819:N7932,"false")</f>
        <v>#VALUE!</v>
      </c>
    </row>
    <row r="3820" spans="1:4" x14ac:dyDescent="0.2">
      <c r="A3820" t="s">
        <v>8401</v>
      </c>
      <c r="B3820" s="14">
        <v>10</v>
      </c>
      <c r="C3820" t="s">
        <v>8220</v>
      </c>
      <c r="D3820" s="14" t="e" cm="1" vm="1">
        <f t="array" aca="1" ref="D3820" ca="1">IF(Kickstarter!G3820:G7933 = "failed",Kickstarter!N3820:N7933,"false")</f>
        <v>#VALUE!</v>
      </c>
    </row>
    <row r="3821" spans="1:4" x14ac:dyDescent="0.2">
      <c r="A3821" t="s">
        <v>8401</v>
      </c>
      <c r="B3821" s="14">
        <v>26</v>
      </c>
      <c r="C3821" t="s">
        <v>8220</v>
      </c>
      <c r="D3821" s="14" t="e" cm="1" vm="1">
        <f t="array" aca="1" ref="D3821" ca="1">IF(Kickstarter!G3821:G7934 = "failed",Kickstarter!N3821:N7934,"false")</f>
        <v>#VALUE!</v>
      </c>
    </row>
    <row r="3822" spans="1:4" x14ac:dyDescent="0.2">
      <c r="A3822" t="s">
        <v>8401</v>
      </c>
      <c r="B3822" s="14">
        <v>20</v>
      </c>
      <c r="C3822" t="s">
        <v>8220</v>
      </c>
      <c r="D3822" s="14" t="e" cm="1" vm="1">
        <f t="array" aca="1" ref="D3822" ca="1">IF(Kickstarter!G3822:G7935 = "failed",Kickstarter!N3822:N7935,"false")</f>
        <v>#VALUE!</v>
      </c>
    </row>
    <row r="3823" spans="1:4" x14ac:dyDescent="0.2">
      <c r="A3823" t="s">
        <v>8401</v>
      </c>
      <c r="B3823" s="14">
        <v>46</v>
      </c>
      <c r="C3823" t="s">
        <v>8220</v>
      </c>
      <c r="D3823" s="14" t="e" cm="1" vm="1">
        <f t="array" aca="1" ref="D3823" ca="1">IF(Kickstarter!G3823:G7936 = "failed",Kickstarter!N3823:N7936,"false")</f>
        <v>#VALUE!</v>
      </c>
    </row>
    <row r="3824" spans="1:4" x14ac:dyDescent="0.2">
      <c r="A3824" t="s">
        <v>8401</v>
      </c>
      <c r="B3824" s="14">
        <v>76</v>
      </c>
      <c r="C3824" t="s">
        <v>8220</v>
      </c>
      <c r="D3824" s="14" t="e" cm="1" vm="1">
        <f t="array" aca="1" ref="D3824" ca="1">IF(Kickstarter!G3824:G7937 = "failed",Kickstarter!N3824:N7937,"false")</f>
        <v>#VALUE!</v>
      </c>
    </row>
    <row r="3825" spans="1:4" x14ac:dyDescent="0.2">
      <c r="A3825" t="s">
        <v>8401</v>
      </c>
      <c r="B3825" s="14">
        <v>41</v>
      </c>
      <c r="C3825" t="s">
        <v>8220</v>
      </c>
      <c r="D3825" s="14" t="e" cm="1" vm="1">
        <f t="array" aca="1" ref="D3825" ca="1">IF(Kickstarter!G3825:G7938 = "failed",Kickstarter!N3825:N7938,"false")</f>
        <v>#VALUE!</v>
      </c>
    </row>
    <row r="3826" spans="1:4" x14ac:dyDescent="0.2">
      <c r="A3826" t="s">
        <v>8401</v>
      </c>
      <c r="B3826" s="14">
        <v>7</v>
      </c>
      <c r="C3826" t="s">
        <v>8220</v>
      </c>
      <c r="D3826" s="14" t="e" cm="1" vm="1">
        <f t="array" aca="1" ref="D3826" ca="1">IF(Kickstarter!G3826:G7939 = "failed",Kickstarter!N3826:N7939,"false")</f>
        <v>#VALUE!</v>
      </c>
    </row>
    <row r="3827" spans="1:4" x14ac:dyDescent="0.2">
      <c r="A3827" t="s">
        <v>8401</v>
      </c>
      <c r="B3827" s="14">
        <v>49</v>
      </c>
      <c r="C3827" t="s">
        <v>8220</v>
      </c>
      <c r="D3827" s="14" t="e" cm="1" vm="1">
        <f t="array" aca="1" ref="D3827" ca="1">IF(Kickstarter!G3827:G7940 = "failed",Kickstarter!N3827:N7940,"false")</f>
        <v>#VALUE!</v>
      </c>
    </row>
    <row r="3828" spans="1:4" x14ac:dyDescent="0.2">
      <c r="A3828" t="s">
        <v>8401</v>
      </c>
      <c r="B3828" s="14">
        <v>26</v>
      </c>
      <c r="C3828" t="s">
        <v>8220</v>
      </c>
      <c r="D3828" s="14" t="e" cm="1" vm="1">
        <f t="array" aca="1" ref="D3828" ca="1">IF(Kickstarter!G3828:G7941 = "failed",Kickstarter!N3828:N7941,"false")</f>
        <v>#VALUE!</v>
      </c>
    </row>
    <row r="3829" spans="1:4" x14ac:dyDescent="0.2">
      <c r="A3829" t="s">
        <v>8401</v>
      </c>
      <c r="B3829" s="14">
        <v>65</v>
      </c>
      <c r="C3829" t="s">
        <v>8220</v>
      </c>
      <c r="D3829" s="14" t="e" cm="1" vm="1">
        <f t="array" aca="1" ref="D3829" ca="1">IF(Kickstarter!G3829:G7942 = "failed",Kickstarter!N3829:N7942,"false")</f>
        <v>#VALUE!</v>
      </c>
    </row>
    <row r="3830" spans="1:4" x14ac:dyDescent="0.2">
      <c r="A3830" t="s">
        <v>8401</v>
      </c>
      <c r="B3830" s="14">
        <v>28</v>
      </c>
      <c r="C3830" t="s">
        <v>8220</v>
      </c>
      <c r="D3830" s="14" t="e" cm="1" vm="1">
        <f t="array" aca="1" ref="D3830" ca="1">IF(Kickstarter!G3830:G7943 = "failed",Kickstarter!N3830:N7943,"false")</f>
        <v>#VALUE!</v>
      </c>
    </row>
    <row r="3831" spans="1:4" x14ac:dyDescent="0.2">
      <c r="A3831" t="s">
        <v>8401</v>
      </c>
      <c r="B3831" s="14">
        <v>8</v>
      </c>
      <c r="C3831" t="s">
        <v>8220</v>
      </c>
      <c r="D3831" s="14" t="e" cm="1" vm="1">
        <f t="array" aca="1" ref="D3831" ca="1">IF(Kickstarter!G3831:G7944 = "failed",Kickstarter!N3831:N7944,"false")</f>
        <v>#VALUE!</v>
      </c>
    </row>
    <row r="3832" spans="1:4" x14ac:dyDescent="0.2">
      <c r="A3832" t="s">
        <v>8401</v>
      </c>
      <c r="B3832" s="14">
        <v>3</v>
      </c>
      <c r="C3832" t="s">
        <v>8220</v>
      </c>
      <c r="D3832" s="14" t="e" cm="1" vm="1">
        <f t="array" aca="1" ref="D3832" ca="1">IF(Kickstarter!G3832:G7945 = "failed",Kickstarter!N3832:N7945,"false")</f>
        <v>#VALUE!</v>
      </c>
    </row>
    <row r="3833" spans="1:4" x14ac:dyDescent="0.2">
      <c r="A3833" t="s">
        <v>8401</v>
      </c>
      <c r="B3833" s="14">
        <v>9</v>
      </c>
      <c r="C3833" t="s">
        <v>8220</v>
      </c>
      <c r="D3833" s="14" t="e" cm="1" vm="1">
        <f t="array" aca="1" ref="D3833" ca="1">IF(Kickstarter!G3833:G7946 = "failed",Kickstarter!N3833:N7946,"false")</f>
        <v>#VALUE!</v>
      </c>
    </row>
    <row r="3834" spans="1:4" x14ac:dyDescent="0.2">
      <c r="A3834" t="s">
        <v>8401</v>
      </c>
      <c r="B3834" s="14">
        <v>9</v>
      </c>
      <c r="C3834" t="s">
        <v>8220</v>
      </c>
      <c r="D3834" s="14" t="e" cm="1" vm="1">
        <f t="array" aca="1" ref="D3834" ca="1">IF(Kickstarter!G3834:G7947 = "failed",Kickstarter!N3834:N7947,"false")</f>
        <v>#VALUE!</v>
      </c>
    </row>
    <row r="3835" spans="1:4" x14ac:dyDescent="0.2">
      <c r="A3835" t="s">
        <v>8401</v>
      </c>
      <c r="B3835" s="14">
        <v>20</v>
      </c>
      <c r="C3835" t="s">
        <v>8220</v>
      </c>
      <c r="D3835" s="14" t="e" cm="1" vm="1">
        <f t="array" aca="1" ref="D3835" ca="1">IF(Kickstarter!G3835:G7948 = "failed",Kickstarter!N3835:N7948,"false")</f>
        <v>#VALUE!</v>
      </c>
    </row>
    <row r="3836" spans="1:4" x14ac:dyDescent="0.2">
      <c r="A3836" t="s">
        <v>8401</v>
      </c>
      <c r="B3836" s="14">
        <v>57</v>
      </c>
      <c r="C3836" t="s">
        <v>8220</v>
      </c>
      <c r="D3836" s="14" t="e" cm="1" vm="1">
        <f t="array" aca="1" ref="D3836" ca="1">IF(Kickstarter!G3836:G7949 = "failed",Kickstarter!N3836:N7949,"false")</f>
        <v>#VALUE!</v>
      </c>
    </row>
    <row r="3837" spans="1:4" x14ac:dyDescent="0.2">
      <c r="A3837" t="s">
        <v>8401</v>
      </c>
      <c r="B3837" s="14">
        <v>8</v>
      </c>
      <c r="C3837" t="s">
        <v>8220</v>
      </c>
      <c r="D3837" s="14" t="e" cm="1" vm="1">
        <f t="array" aca="1" ref="D3837" ca="1">IF(Kickstarter!G3837:G7950 = "failed",Kickstarter!N3837:N7950,"false")</f>
        <v>#VALUE!</v>
      </c>
    </row>
    <row r="3838" spans="1:4" x14ac:dyDescent="0.2">
      <c r="A3838" t="s">
        <v>8401</v>
      </c>
      <c r="B3838" s="14">
        <v>14</v>
      </c>
      <c r="C3838" t="s">
        <v>8220</v>
      </c>
      <c r="D3838" s="14" t="e" cm="1" vm="1">
        <f t="array" aca="1" ref="D3838" ca="1">IF(Kickstarter!G3838:G7951 = "failed",Kickstarter!N3838:N7951,"false")</f>
        <v>#VALUE!</v>
      </c>
    </row>
    <row r="3839" spans="1:4" x14ac:dyDescent="0.2">
      <c r="A3839" t="s">
        <v>8401</v>
      </c>
      <c r="B3839" s="14">
        <v>17</v>
      </c>
      <c r="C3839" t="s">
        <v>8220</v>
      </c>
      <c r="D3839" s="14" t="e" cm="1" vm="1">
        <f t="array" aca="1" ref="D3839" ca="1">IF(Kickstarter!G3839:G7952 = "failed",Kickstarter!N3839:N7952,"false")</f>
        <v>#VALUE!</v>
      </c>
    </row>
    <row r="3840" spans="1:4" x14ac:dyDescent="0.2">
      <c r="A3840" t="s">
        <v>8401</v>
      </c>
      <c r="B3840" s="14">
        <v>100</v>
      </c>
      <c r="C3840" t="s">
        <v>8220</v>
      </c>
      <c r="D3840" s="14" t="e" cm="1" vm="1">
        <f t="array" aca="1" ref="D3840" ca="1">IF(Kickstarter!G3840:G7953 = "failed",Kickstarter!N3840:N7953,"false")</f>
        <v>#VALUE!</v>
      </c>
    </row>
    <row r="3841" spans="1:4" x14ac:dyDescent="0.2">
      <c r="A3841" t="s">
        <v>8401</v>
      </c>
      <c r="B3841" s="14">
        <v>32</v>
      </c>
      <c r="C3841" t="s">
        <v>8220</v>
      </c>
      <c r="D3841" s="14" t="e" cm="1" vm="1">
        <f t="array" aca="1" ref="D3841" ca="1">IF(Kickstarter!G3841:G7954 = "failed",Kickstarter!N3841:N7954,"false")</f>
        <v>#VALUE!</v>
      </c>
    </row>
    <row r="3842" spans="1:4" x14ac:dyDescent="0.2">
      <c r="A3842" t="s">
        <v>8401</v>
      </c>
      <c r="B3842" s="14">
        <v>3</v>
      </c>
      <c r="C3842" t="s">
        <v>8220</v>
      </c>
      <c r="D3842" s="14" t="str" cm="1">
        <f t="array" ref="D3842:D7955">IF(Kickstarter!G3842:G7955 = "failed",Kickstarter!N3842:N7955,"false")</f>
        <v>false</v>
      </c>
    </row>
    <row r="3843" spans="1:4" hidden="1" x14ac:dyDescent="0.2">
      <c r="A3843" t="s">
        <v>8401</v>
      </c>
      <c r="B3843" s="14" t="str">
        <v>false</v>
      </c>
      <c r="C3843" t="s">
        <v>8220</v>
      </c>
      <c r="D3843" s="14">
        <v>34</v>
      </c>
    </row>
    <row r="3844" spans="1:4" hidden="1" x14ac:dyDescent="0.2">
      <c r="A3844" t="s">
        <v>8401</v>
      </c>
      <c r="B3844" s="14" t="str">
        <v>false</v>
      </c>
      <c r="C3844" t="s">
        <v>8220</v>
      </c>
      <c r="D3844" s="14">
        <v>23</v>
      </c>
    </row>
    <row r="3845" spans="1:4" hidden="1" x14ac:dyDescent="0.2">
      <c r="A3845" t="s">
        <v>8401</v>
      </c>
      <c r="B3845" s="14" t="str">
        <v>false</v>
      </c>
      <c r="C3845" t="s">
        <v>8220</v>
      </c>
      <c r="D3845" s="14">
        <v>19</v>
      </c>
    </row>
    <row r="3846" spans="1:4" hidden="1" x14ac:dyDescent="0.2">
      <c r="A3846" t="s">
        <v>8401</v>
      </c>
      <c r="B3846" s="14" t="str">
        <v>false</v>
      </c>
      <c r="C3846" t="s">
        <v>8220</v>
      </c>
      <c r="D3846" s="14">
        <v>50</v>
      </c>
    </row>
    <row r="3847" spans="1:4" hidden="1" x14ac:dyDescent="0.2">
      <c r="A3847" t="s">
        <v>8401</v>
      </c>
      <c r="B3847" s="14" t="str">
        <v>false</v>
      </c>
      <c r="C3847" t="s">
        <v>8220</v>
      </c>
      <c r="D3847" s="14">
        <v>12</v>
      </c>
    </row>
    <row r="3848" spans="1:4" hidden="1" x14ac:dyDescent="0.2">
      <c r="A3848" t="s">
        <v>8401</v>
      </c>
      <c r="B3848" s="14" t="str">
        <v>false</v>
      </c>
      <c r="C3848" t="s">
        <v>8220</v>
      </c>
      <c r="D3848" s="14">
        <v>8</v>
      </c>
    </row>
    <row r="3849" spans="1:4" hidden="1" x14ac:dyDescent="0.2">
      <c r="A3849" t="s">
        <v>8401</v>
      </c>
      <c r="B3849" s="14" t="str">
        <v>false</v>
      </c>
      <c r="C3849" t="s">
        <v>8220</v>
      </c>
      <c r="D3849" s="14">
        <v>9</v>
      </c>
    </row>
    <row r="3850" spans="1:4" hidden="1" x14ac:dyDescent="0.2">
      <c r="A3850" t="s">
        <v>8401</v>
      </c>
      <c r="B3850" s="14" t="str">
        <v>false</v>
      </c>
      <c r="C3850" t="s">
        <v>8220</v>
      </c>
      <c r="D3850" s="14">
        <v>43</v>
      </c>
    </row>
    <row r="3851" spans="1:4" hidden="1" x14ac:dyDescent="0.2">
      <c r="A3851" t="s">
        <v>8401</v>
      </c>
      <c r="B3851" s="14" t="str">
        <v>false</v>
      </c>
      <c r="C3851" t="s">
        <v>8220</v>
      </c>
      <c r="D3851" s="14">
        <v>28</v>
      </c>
    </row>
    <row r="3852" spans="1:4" hidden="1" x14ac:dyDescent="0.2">
      <c r="A3852" t="s">
        <v>8401</v>
      </c>
      <c r="B3852" s="14" t="str">
        <v>false</v>
      </c>
      <c r="C3852" t="s">
        <v>8220</v>
      </c>
      <c r="D3852" s="14">
        <v>4</v>
      </c>
    </row>
    <row r="3853" spans="1:4" hidden="1" x14ac:dyDescent="0.2">
      <c r="A3853" t="s">
        <v>8401</v>
      </c>
      <c r="B3853" s="14" t="str">
        <v>false</v>
      </c>
      <c r="C3853" t="s">
        <v>8220</v>
      </c>
      <c r="D3853" s="14">
        <v>24</v>
      </c>
    </row>
    <row r="3854" spans="1:4" hidden="1" x14ac:dyDescent="0.2">
      <c r="A3854" t="s">
        <v>8401</v>
      </c>
      <c r="B3854" s="14" t="str">
        <v>false</v>
      </c>
      <c r="C3854" t="s">
        <v>8220</v>
      </c>
      <c r="D3854" s="14">
        <v>2</v>
      </c>
    </row>
    <row r="3855" spans="1:4" hidden="1" x14ac:dyDescent="0.2">
      <c r="A3855" t="s">
        <v>8401</v>
      </c>
      <c r="B3855" s="14" t="str">
        <v>false</v>
      </c>
      <c r="C3855" t="s">
        <v>8220</v>
      </c>
      <c r="D3855" s="14">
        <v>2</v>
      </c>
    </row>
    <row r="3856" spans="1:4" hidden="1" x14ac:dyDescent="0.2">
      <c r="A3856" t="s">
        <v>8401</v>
      </c>
      <c r="B3856" s="14" t="str">
        <v>false</v>
      </c>
      <c r="C3856" t="s">
        <v>8220</v>
      </c>
      <c r="D3856" s="14">
        <v>20</v>
      </c>
    </row>
    <row r="3857" spans="1:4" hidden="1" x14ac:dyDescent="0.2">
      <c r="A3857" t="s">
        <v>8401</v>
      </c>
      <c r="B3857" s="14" t="str">
        <v>false</v>
      </c>
      <c r="C3857" t="s">
        <v>8220</v>
      </c>
      <c r="D3857" s="14">
        <v>1</v>
      </c>
    </row>
    <row r="3858" spans="1:4" hidden="1" x14ac:dyDescent="0.2">
      <c r="A3858" t="s">
        <v>8401</v>
      </c>
      <c r="B3858" s="14" t="str">
        <v>false</v>
      </c>
      <c r="C3858" t="s">
        <v>8220</v>
      </c>
      <c r="D3858" s="14">
        <v>1</v>
      </c>
    </row>
    <row r="3859" spans="1:4" hidden="1" x14ac:dyDescent="0.2">
      <c r="A3859" t="s">
        <v>8401</v>
      </c>
      <c r="B3859" s="14" t="str">
        <v>false</v>
      </c>
      <c r="C3859" t="s">
        <v>8220</v>
      </c>
      <c r="D3859" s="14">
        <v>4</v>
      </c>
    </row>
    <row r="3860" spans="1:4" hidden="1" x14ac:dyDescent="0.2">
      <c r="A3860" t="s">
        <v>8401</v>
      </c>
      <c r="B3860" s="14" t="str">
        <v>false</v>
      </c>
      <c r="C3860" t="s">
        <v>8220</v>
      </c>
      <c r="D3860" s="14">
        <v>1</v>
      </c>
    </row>
    <row r="3861" spans="1:4" hidden="1" x14ac:dyDescent="0.2">
      <c r="A3861" t="s">
        <v>8401</v>
      </c>
      <c r="B3861" s="14" t="str">
        <v>false</v>
      </c>
      <c r="C3861" t="s">
        <v>8220</v>
      </c>
      <c r="D3861" s="14">
        <v>1</v>
      </c>
    </row>
    <row r="3862" spans="1:4" hidden="1" x14ac:dyDescent="0.2">
      <c r="A3862" t="s">
        <v>8401</v>
      </c>
      <c r="B3862" s="14" t="str">
        <v>false</v>
      </c>
      <c r="C3862" t="s">
        <v>8220</v>
      </c>
      <c r="D3862" s="14">
        <v>13</v>
      </c>
    </row>
    <row r="3863" spans="1:4" hidden="1" x14ac:dyDescent="0.2">
      <c r="A3863" t="s">
        <v>8401</v>
      </c>
      <c r="B3863" s="14" t="str">
        <v>false</v>
      </c>
      <c r="C3863" t="s">
        <v>8220</v>
      </c>
      <c r="D3863" s="14">
        <v>1</v>
      </c>
    </row>
    <row r="3864" spans="1:4" hidden="1" x14ac:dyDescent="0.2">
      <c r="A3864" t="s">
        <v>8401</v>
      </c>
      <c r="B3864" s="14" t="str">
        <v>false</v>
      </c>
      <c r="C3864" t="s">
        <v>8220</v>
      </c>
      <c r="D3864" s="14">
        <v>1</v>
      </c>
    </row>
    <row r="3865" spans="1:4" hidden="1" x14ac:dyDescent="0.2">
      <c r="A3865" t="s">
        <v>8401</v>
      </c>
      <c r="B3865" s="14" t="str">
        <v>false</v>
      </c>
      <c r="C3865" t="s">
        <v>8220</v>
      </c>
      <c r="D3865" s="14">
        <v>0</v>
      </c>
    </row>
    <row r="3866" spans="1:4" hidden="1" x14ac:dyDescent="0.2">
      <c r="A3866" t="s">
        <v>8401</v>
      </c>
      <c r="B3866" s="14" t="str">
        <v>false</v>
      </c>
      <c r="C3866" t="s">
        <v>8220</v>
      </c>
      <c r="D3866" s="14">
        <v>3</v>
      </c>
    </row>
    <row r="3867" spans="1:4" hidden="1" x14ac:dyDescent="0.2">
      <c r="A3867" t="s">
        <v>8401</v>
      </c>
      <c r="B3867" s="14" t="str">
        <v>false</v>
      </c>
      <c r="C3867" t="s">
        <v>8220</v>
      </c>
      <c r="D3867" s="14">
        <v>14</v>
      </c>
    </row>
    <row r="3868" spans="1:4" hidden="1" x14ac:dyDescent="0.2">
      <c r="A3868" t="s">
        <v>8401</v>
      </c>
      <c r="B3868" s="14" t="str">
        <v>false</v>
      </c>
      <c r="C3868" t="s">
        <v>8220</v>
      </c>
      <c r="D3868" s="14">
        <v>2</v>
      </c>
    </row>
    <row r="3869" spans="1:4" hidden="1" x14ac:dyDescent="0.2">
      <c r="A3869" t="s">
        <v>8401</v>
      </c>
      <c r="B3869" s="14" t="str">
        <v>false</v>
      </c>
      <c r="C3869" t="s">
        <v>8220</v>
      </c>
      <c r="D3869" s="14">
        <v>5</v>
      </c>
    </row>
    <row r="3870" spans="1:4" hidden="1" x14ac:dyDescent="0.2">
      <c r="A3870" t="s">
        <v>8401</v>
      </c>
      <c r="B3870" s="14" t="str">
        <v>false</v>
      </c>
      <c r="C3870" t="s">
        <v>8220</v>
      </c>
      <c r="D3870" s="14" t="str">
        <v>false</v>
      </c>
    </row>
    <row r="3871" spans="1:4" hidden="1" x14ac:dyDescent="0.2">
      <c r="A3871" t="s">
        <v>8401</v>
      </c>
      <c r="B3871" s="14" t="str">
        <v>false</v>
      </c>
      <c r="C3871" t="s">
        <v>8220</v>
      </c>
      <c r="D3871" s="14" t="str">
        <v>false</v>
      </c>
    </row>
    <row r="3872" spans="1:4" hidden="1" x14ac:dyDescent="0.2">
      <c r="A3872" t="s">
        <v>8401</v>
      </c>
      <c r="B3872" s="14" t="str">
        <v>false</v>
      </c>
      <c r="C3872" t="s">
        <v>8220</v>
      </c>
      <c r="D3872" s="14" t="str">
        <v>false</v>
      </c>
    </row>
    <row r="3873" spans="1:4" hidden="1" x14ac:dyDescent="0.2">
      <c r="A3873" t="s">
        <v>8401</v>
      </c>
      <c r="B3873" s="14" t="str">
        <v>false</v>
      </c>
      <c r="C3873" t="s">
        <v>8220</v>
      </c>
      <c r="D3873" s="14" t="str">
        <v>false</v>
      </c>
    </row>
    <row r="3874" spans="1:4" hidden="1" x14ac:dyDescent="0.2">
      <c r="A3874" t="s">
        <v>8401</v>
      </c>
      <c r="B3874" s="14" t="str">
        <v>false</v>
      </c>
      <c r="C3874" t="s">
        <v>8220</v>
      </c>
      <c r="D3874" s="14" t="str">
        <v>false</v>
      </c>
    </row>
    <row r="3875" spans="1:4" hidden="1" x14ac:dyDescent="0.2">
      <c r="A3875" t="s">
        <v>8401</v>
      </c>
      <c r="B3875" s="14" t="str">
        <v>false</v>
      </c>
      <c r="C3875" t="s">
        <v>8220</v>
      </c>
      <c r="D3875" s="14" t="str">
        <v>false</v>
      </c>
    </row>
    <row r="3876" spans="1:4" hidden="1" x14ac:dyDescent="0.2">
      <c r="A3876" t="s">
        <v>8401</v>
      </c>
      <c r="B3876" s="14" t="str">
        <v>false</v>
      </c>
      <c r="C3876" t="s">
        <v>8220</v>
      </c>
      <c r="D3876" s="14" t="str">
        <v>false</v>
      </c>
    </row>
    <row r="3877" spans="1:4" hidden="1" x14ac:dyDescent="0.2">
      <c r="A3877" t="s">
        <v>8401</v>
      </c>
      <c r="B3877" s="14" t="str">
        <v>false</v>
      </c>
      <c r="C3877" t="s">
        <v>8220</v>
      </c>
      <c r="D3877" s="14" t="str">
        <v>false</v>
      </c>
    </row>
    <row r="3878" spans="1:4" hidden="1" x14ac:dyDescent="0.2">
      <c r="A3878" t="s">
        <v>8401</v>
      </c>
      <c r="B3878" s="14" t="str">
        <v>false</v>
      </c>
      <c r="C3878" t="s">
        <v>8220</v>
      </c>
      <c r="D3878" s="14" t="str">
        <v>false</v>
      </c>
    </row>
    <row r="3879" spans="1:4" hidden="1" x14ac:dyDescent="0.2">
      <c r="A3879" t="s">
        <v>8401</v>
      </c>
      <c r="B3879" s="14" t="str">
        <v>false</v>
      </c>
      <c r="C3879" t="s">
        <v>8220</v>
      </c>
      <c r="D3879" s="14" t="str">
        <v>false</v>
      </c>
    </row>
    <row r="3880" spans="1:4" hidden="1" x14ac:dyDescent="0.2">
      <c r="A3880" t="s">
        <v>8401</v>
      </c>
      <c r="B3880" s="14" t="str">
        <v>false</v>
      </c>
      <c r="C3880" t="s">
        <v>8220</v>
      </c>
      <c r="D3880" s="14" t="str">
        <v>false</v>
      </c>
    </row>
    <row r="3881" spans="1:4" hidden="1" x14ac:dyDescent="0.2">
      <c r="A3881" t="s">
        <v>8401</v>
      </c>
      <c r="B3881" s="14" t="str">
        <v>false</v>
      </c>
      <c r="C3881" t="s">
        <v>8220</v>
      </c>
      <c r="D3881" s="14" t="str">
        <v>false</v>
      </c>
    </row>
    <row r="3882" spans="1:4" hidden="1" x14ac:dyDescent="0.2">
      <c r="A3882" t="s">
        <v>8401</v>
      </c>
      <c r="B3882" s="14" t="str">
        <v>false</v>
      </c>
      <c r="C3882" t="s">
        <v>8220</v>
      </c>
      <c r="D3882" s="14" t="str">
        <v>false</v>
      </c>
    </row>
    <row r="3883" spans="1:4" hidden="1" x14ac:dyDescent="0.2">
      <c r="A3883" t="s">
        <v>8401</v>
      </c>
      <c r="B3883" s="14" t="str">
        <v>false</v>
      </c>
      <c r="C3883" t="s">
        <v>8220</v>
      </c>
      <c r="D3883" s="14" t="str">
        <v>false</v>
      </c>
    </row>
    <row r="3884" spans="1:4" hidden="1" x14ac:dyDescent="0.2">
      <c r="A3884" t="s">
        <v>8401</v>
      </c>
      <c r="B3884" s="14" t="str">
        <v>false</v>
      </c>
      <c r="C3884" t="s">
        <v>8220</v>
      </c>
      <c r="D3884" s="14" t="str">
        <v>false</v>
      </c>
    </row>
    <row r="3885" spans="1:4" hidden="1" x14ac:dyDescent="0.2">
      <c r="A3885" t="s">
        <v>8401</v>
      </c>
      <c r="B3885" s="14" t="str">
        <v>false</v>
      </c>
      <c r="C3885" t="s">
        <v>8220</v>
      </c>
      <c r="D3885" s="14" t="str">
        <v>false</v>
      </c>
    </row>
    <row r="3886" spans="1:4" hidden="1" x14ac:dyDescent="0.2">
      <c r="A3886" t="s">
        <v>8401</v>
      </c>
      <c r="B3886" s="14" t="str">
        <v>false</v>
      </c>
      <c r="C3886" t="s">
        <v>8220</v>
      </c>
      <c r="D3886" s="14" t="str">
        <v>false</v>
      </c>
    </row>
    <row r="3887" spans="1:4" hidden="1" x14ac:dyDescent="0.2">
      <c r="A3887" t="s">
        <v>8401</v>
      </c>
      <c r="B3887" s="14" t="str">
        <v>false</v>
      </c>
      <c r="C3887" t="s">
        <v>8220</v>
      </c>
      <c r="D3887" s="14" t="str">
        <v>false</v>
      </c>
    </row>
    <row r="3888" spans="1:4" hidden="1" x14ac:dyDescent="0.2">
      <c r="A3888" t="s">
        <v>8401</v>
      </c>
      <c r="B3888" s="14" t="str">
        <v>false</v>
      </c>
      <c r="C3888" t="s">
        <v>8220</v>
      </c>
      <c r="D3888" s="14" t="str">
        <v>false</v>
      </c>
    </row>
    <row r="3889" spans="1:4" hidden="1" x14ac:dyDescent="0.2">
      <c r="A3889" t="s">
        <v>8401</v>
      </c>
      <c r="B3889" s="14" t="str">
        <v>false</v>
      </c>
      <c r="C3889" t="s">
        <v>8220</v>
      </c>
      <c r="D3889" s="14" t="str">
        <v>false</v>
      </c>
    </row>
    <row r="3890" spans="1:4" hidden="1" x14ac:dyDescent="0.2">
      <c r="A3890" t="s">
        <v>8401</v>
      </c>
      <c r="B3890" s="14" t="str">
        <v>false</v>
      </c>
      <c r="C3890" t="s">
        <v>8220</v>
      </c>
      <c r="D3890" s="14">
        <v>14</v>
      </c>
    </row>
    <row r="3891" spans="1:4" hidden="1" x14ac:dyDescent="0.2">
      <c r="A3891" t="s">
        <v>8401</v>
      </c>
      <c r="B3891" s="14" t="str">
        <v>false</v>
      </c>
      <c r="C3891" t="s">
        <v>8220</v>
      </c>
      <c r="D3891" s="14">
        <v>9</v>
      </c>
    </row>
    <row r="3892" spans="1:4" hidden="1" x14ac:dyDescent="0.2">
      <c r="A3892" t="s">
        <v>8401</v>
      </c>
      <c r="B3892" s="14" t="str">
        <v>false</v>
      </c>
      <c r="C3892" t="s">
        <v>8220</v>
      </c>
      <c r="D3892" s="14">
        <v>8</v>
      </c>
    </row>
    <row r="3893" spans="1:4" hidden="1" x14ac:dyDescent="0.2">
      <c r="A3893" t="s">
        <v>8401</v>
      </c>
      <c r="B3893" s="14" t="str">
        <v>false</v>
      </c>
      <c r="C3893" t="s">
        <v>8220</v>
      </c>
      <c r="D3893" s="14">
        <v>7</v>
      </c>
    </row>
    <row r="3894" spans="1:4" hidden="1" x14ac:dyDescent="0.2">
      <c r="A3894" t="s">
        <v>8401</v>
      </c>
      <c r="B3894" s="14" t="str">
        <v>false</v>
      </c>
      <c r="C3894" t="s">
        <v>8220</v>
      </c>
      <c r="D3894" s="14">
        <v>0</v>
      </c>
    </row>
    <row r="3895" spans="1:4" hidden="1" x14ac:dyDescent="0.2">
      <c r="A3895" t="s">
        <v>8401</v>
      </c>
      <c r="B3895" s="14" t="str">
        <v>false</v>
      </c>
      <c r="C3895" t="s">
        <v>8220</v>
      </c>
      <c r="D3895" s="14">
        <v>84</v>
      </c>
    </row>
    <row r="3896" spans="1:4" hidden="1" x14ac:dyDescent="0.2">
      <c r="A3896" t="s">
        <v>8401</v>
      </c>
      <c r="B3896" s="14" t="str">
        <v>false</v>
      </c>
      <c r="C3896" t="s">
        <v>8220</v>
      </c>
      <c r="D3896" s="14">
        <v>11</v>
      </c>
    </row>
    <row r="3897" spans="1:4" hidden="1" x14ac:dyDescent="0.2">
      <c r="A3897" t="s">
        <v>8401</v>
      </c>
      <c r="B3897" s="14" t="str">
        <v>false</v>
      </c>
      <c r="C3897" t="s">
        <v>8220</v>
      </c>
      <c r="D3897" s="14">
        <v>1</v>
      </c>
    </row>
    <row r="3898" spans="1:4" hidden="1" x14ac:dyDescent="0.2">
      <c r="A3898" t="s">
        <v>8401</v>
      </c>
      <c r="B3898" s="14" t="str">
        <v>false</v>
      </c>
      <c r="C3898" t="s">
        <v>8220</v>
      </c>
      <c r="D3898" s="14">
        <v>4</v>
      </c>
    </row>
    <row r="3899" spans="1:4" hidden="1" x14ac:dyDescent="0.2">
      <c r="A3899" t="s">
        <v>8401</v>
      </c>
      <c r="B3899" s="14" t="str">
        <v>false</v>
      </c>
      <c r="C3899" t="s">
        <v>8220</v>
      </c>
      <c r="D3899" s="14">
        <v>10</v>
      </c>
    </row>
    <row r="3900" spans="1:4" hidden="1" x14ac:dyDescent="0.2">
      <c r="A3900" t="s">
        <v>8401</v>
      </c>
      <c r="B3900" s="14" t="str">
        <v>false</v>
      </c>
      <c r="C3900" t="s">
        <v>8220</v>
      </c>
      <c r="D3900" s="14">
        <v>16</v>
      </c>
    </row>
    <row r="3901" spans="1:4" hidden="1" x14ac:dyDescent="0.2">
      <c r="A3901" t="s">
        <v>8401</v>
      </c>
      <c r="B3901" s="14" t="str">
        <v>false</v>
      </c>
      <c r="C3901" t="s">
        <v>8220</v>
      </c>
      <c r="D3901" s="14">
        <v>2</v>
      </c>
    </row>
    <row r="3902" spans="1:4" hidden="1" x14ac:dyDescent="0.2">
      <c r="A3902" t="s">
        <v>8401</v>
      </c>
      <c r="B3902" s="14" t="str">
        <v>false</v>
      </c>
      <c r="C3902" t="s">
        <v>8220</v>
      </c>
      <c r="D3902" s="14">
        <v>5</v>
      </c>
    </row>
    <row r="3903" spans="1:4" hidden="1" x14ac:dyDescent="0.2">
      <c r="A3903" t="s">
        <v>8401</v>
      </c>
      <c r="B3903" s="14" t="str">
        <v>false</v>
      </c>
      <c r="C3903" t="s">
        <v>8220</v>
      </c>
      <c r="D3903" s="14">
        <v>1</v>
      </c>
    </row>
    <row r="3904" spans="1:4" hidden="1" x14ac:dyDescent="0.2">
      <c r="A3904" t="s">
        <v>8401</v>
      </c>
      <c r="B3904" s="14" t="str">
        <v>false</v>
      </c>
      <c r="C3904" t="s">
        <v>8220</v>
      </c>
      <c r="D3904" s="14">
        <v>31</v>
      </c>
    </row>
    <row r="3905" spans="1:4" hidden="1" x14ac:dyDescent="0.2">
      <c r="A3905" t="s">
        <v>8401</v>
      </c>
      <c r="B3905" s="14" t="str">
        <v>false</v>
      </c>
      <c r="C3905" t="s">
        <v>8220</v>
      </c>
      <c r="D3905" s="14">
        <v>0</v>
      </c>
    </row>
    <row r="3906" spans="1:4" hidden="1" x14ac:dyDescent="0.2">
      <c r="A3906" t="s">
        <v>8401</v>
      </c>
      <c r="B3906" s="14" t="str">
        <v>false</v>
      </c>
      <c r="C3906" t="s">
        <v>8220</v>
      </c>
      <c r="D3906" s="14">
        <v>2</v>
      </c>
    </row>
    <row r="3907" spans="1:4" hidden="1" x14ac:dyDescent="0.2">
      <c r="A3907" t="s">
        <v>8401</v>
      </c>
      <c r="B3907" s="14" t="str">
        <v>false</v>
      </c>
      <c r="C3907" t="s">
        <v>8220</v>
      </c>
      <c r="D3907" s="14">
        <v>7</v>
      </c>
    </row>
    <row r="3908" spans="1:4" hidden="1" x14ac:dyDescent="0.2">
      <c r="A3908" t="s">
        <v>8401</v>
      </c>
      <c r="B3908" s="14" t="str">
        <v>false</v>
      </c>
      <c r="C3908" t="s">
        <v>8220</v>
      </c>
      <c r="D3908" s="14">
        <v>16</v>
      </c>
    </row>
    <row r="3909" spans="1:4" hidden="1" x14ac:dyDescent="0.2">
      <c r="A3909" t="s">
        <v>8401</v>
      </c>
      <c r="B3909" s="14" t="str">
        <v>false</v>
      </c>
      <c r="C3909" t="s">
        <v>8220</v>
      </c>
      <c r="D3909" s="14">
        <v>4</v>
      </c>
    </row>
    <row r="3910" spans="1:4" hidden="1" x14ac:dyDescent="0.2">
      <c r="A3910" t="s">
        <v>8401</v>
      </c>
      <c r="B3910" s="14" t="str">
        <v>false</v>
      </c>
      <c r="C3910" t="s">
        <v>8220</v>
      </c>
      <c r="D3910" s="14">
        <v>4</v>
      </c>
    </row>
    <row r="3911" spans="1:4" hidden="1" x14ac:dyDescent="0.2">
      <c r="A3911" t="s">
        <v>8401</v>
      </c>
      <c r="B3911" s="14" t="str">
        <v>false</v>
      </c>
      <c r="C3911" t="s">
        <v>8220</v>
      </c>
      <c r="D3911" s="14">
        <v>4</v>
      </c>
    </row>
    <row r="3912" spans="1:4" hidden="1" x14ac:dyDescent="0.2">
      <c r="A3912" t="s">
        <v>8401</v>
      </c>
      <c r="B3912" s="14" t="str">
        <v>false</v>
      </c>
      <c r="C3912" t="s">
        <v>8220</v>
      </c>
      <c r="D3912" s="14">
        <v>3</v>
      </c>
    </row>
    <row r="3913" spans="1:4" hidden="1" x14ac:dyDescent="0.2">
      <c r="A3913" t="s">
        <v>8401</v>
      </c>
      <c r="B3913" s="14" t="str">
        <v>false</v>
      </c>
      <c r="C3913" t="s">
        <v>8220</v>
      </c>
      <c r="D3913" s="14">
        <v>36</v>
      </c>
    </row>
    <row r="3914" spans="1:4" hidden="1" x14ac:dyDescent="0.2">
      <c r="A3914" t="s">
        <v>8401</v>
      </c>
      <c r="B3914" s="14" t="str">
        <v>false</v>
      </c>
      <c r="C3914" t="s">
        <v>8220</v>
      </c>
      <c r="D3914" s="14">
        <v>1</v>
      </c>
    </row>
    <row r="3915" spans="1:4" hidden="1" x14ac:dyDescent="0.2">
      <c r="A3915" t="s">
        <v>8401</v>
      </c>
      <c r="B3915" s="14" t="str">
        <v>false</v>
      </c>
      <c r="C3915" t="s">
        <v>8220</v>
      </c>
      <c r="D3915" s="14">
        <v>7</v>
      </c>
    </row>
    <row r="3916" spans="1:4" hidden="1" x14ac:dyDescent="0.2">
      <c r="A3916" t="s">
        <v>8401</v>
      </c>
      <c r="B3916" s="14" t="str">
        <v>false</v>
      </c>
      <c r="C3916" t="s">
        <v>8220</v>
      </c>
      <c r="D3916" s="14">
        <v>27</v>
      </c>
    </row>
    <row r="3917" spans="1:4" hidden="1" x14ac:dyDescent="0.2">
      <c r="A3917" t="s">
        <v>8401</v>
      </c>
      <c r="B3917" s="14" t="str">
        <v>false</v>
      </c>
      <c r="C3917" t="s">
        <v>8220</v>
      </c>
      <c r="D3917" s="14">
        <v>1</v>
      </c>
    </row>
    <row r="3918" spans="1:4" hidden="1" x14ac:dyDescent="0.2">
      <c r="A3918" t="s">
        <v>8401</v>
      </c>
      <c r="B3918" s="14" t="str">
        <v>false</v>
      </c>
      <c r="C3918" t="s">
        <v>8220</v>
      </c>
      <c r="D3918" s="14">
        <v>0</v>
      </c>
    </row>
    <row r="3919" spans="1:4" hidden="1" x14ac:dyDescent="0.2">
      <c r="A3919" t="s">
        <v>8401</v>
      </c>
      <c r="B3919" s="14" t="str">
        <v>false</v>
      </c>
      <c r="C3919" t="s">
        <v>8220</v>
      </c>
      <c r="D3919" s="14">
        <v>1</v>
      </c>
    </row>
    <row r="3920" spans="1:4" hidden="1" x14ac:dyDescent="0.2">
      <c r="A3920" t="s">
        <v>8401</v>
      </c>
      <c r="B3920" s="14" t="str">
        <v>false</v>
      </c>
      <c r="C3920" t="s">
        <v>8220</v>
      </c>
      <c r="D3920" s="14">
        <v>3</v>
      </c>
    </row>
    <row r="3921" spans="1:4" hidden="1" x14ac:dyDescent="0.2">
      <c r="A3921" t="s">
        <v>8401</v>
      </c>
      <c r="B3921" s="14" t="str">
        <v>false</v>
      </c>
      <c r="C3921" t="s">
        <v>8220</v>
      </c>
      <c r="D3921" s="14">
        <v>3</v>
      </c>
    </row>
    <row r="3922" spans="1:4" hidden="1" x14ac:dyDescent="0.2">
      <c r="A3922" t="s">
        <v>8401</v>
      </c>
      <c r="B3922" s="14" t="str">
        <v>false</v>
      </c>
      <c r="C3922" t="s">
        <v>8220</v>
      </c>
      <c r="D3922" s="14">
        <v>3</v>
      </c>
    </row>
    <row r="3923" spans="1:4" hidden="1" x14ac:dyDescent="0.2">
      <c r="A3923" t="s">
        <v>8401</v>
      </c>
      <c r="B3923" s="14" t="str">
        <v>false</v>
      </c>
      <c r="C3923" t="s">
        <v>8220</v>
      </c>
      <c r="D3923" s="14">
        <v>0</v>
      </c>
    </row>
    <row r="3924" spans="1:4" hidden="1" x14ac:dyDescent="0.2">
      <c r="A3924" t="s">
        <v>8401</v>
      </c>
      <c r="B3924" s="14" t="str">
        <v>false</v>
      </c>
      <c r="C3924" t="s">
        <v>8220</v>
      </c>
      <c r="D3924" s="14">
        <v>6</v>
      </c>
    </row>
    <row r="3925" spans="1:4" hidden="1" x14ac:dyDescent="0.2">
      <c r="A3925" t="s">
        <v>8401</v>
      </c>
      <c r="B3925" s="14" t="str">
        <v>false</v>
      </c>
      <c r="C3925" t="s">
        <v>8220</v>
      </c>
      <c r="D3925" s="14">
        <v>17</v>
      </c>
    </row>
    <row r="3926" spans="1:4" hidden="1" x14ac:dyDescent="0.2">
      <c r="A3926" t="s">
        <v>8401</v>
      </c>
      <c r="B3926" s="14" t="str">
        <v>false</v>
      </c>
      <c r="C3926" t="s">
        <v>8220</v>
      </c>
      <c r="D3926" s="14">
        <v>40</v>
      </c>
    </row>
    <row r="3927" spans="1:4" hidden="1" x14ac:dyDescent="0.2">
      <c r="A3927" t="s">
        <v>8401</v>
      </c>
      <c r="B3927" s="14" t="str">
        <v>false</v>
      </c>
      <c r="C3927" t="s">
        <v>8220</v>
      </c>
      <c r="D3927" s="14">
        <v>3</v>
      </c>
    </row>
    <row r="3928" spans="1:4" hidden="1" x14ac:dyDescent="0.2">
      <c r="A3928" t="s">
        <v>8401</v>
      </c>
      <c r="B3928" s="14" t="str">
        <v>false</v>
      </c>
      <c r="C3928" t="s">
        <v>8220</v>
      </c>
      <c r="D3928" s="14">
        <v>1</v>
      </c>
    </row>
    <row r="3929" spans="1:4" hidden="1" x14ac:dyDescent="0.2">
      <c r="A3929" t="s">
        <v>8401</v>
      </c>
      <c r="B3929" s="14" t="str">
        <v>false</v>
      </c>
      <c r="C3929" t="s">
        <v>8220</v>
      </c>
      <c r="D3929" s="14">
        <v>2</v>
      </c>
    </row>
    <row r="3930" spans="1:4" hidden="1" x14ac:dyDescent="0.2">
      <c r="A3930" t="s">
        <v>8401</v>
      </c>
      <c r="B3930" s="14" t="str">
        <v>false</v>
      </c>
      <c r="C3930" t="s">
        <v>8220</v>
      </c>
      <c r="D3930" s="14">
        <v>7</v>
      </c>
    </row>
    <row r="3931" spans="1:4" hidden="1" x14ac:dyDescent="0.2">
      <c r="A3931" t="s">
        <v>8401</v>
      </c>
      <c r="B3931" s="14" t="str">
        <v>false</v>
      </c>
      <c r="C3931" t="s">
        <v>8220</v>
      </c>
      <c r="D3931" s="14">
        <v>14</v>
      </c>
    </row>
    <row r="3932" spans="1:4" hidden="1" x14ac:dyDescent="0.2">
      <c r="A3932" t="s">
        <v>8401</v>
      </c>
      <c r="B3932" s="14" t="str">
        <v>false</v>
      </c>
      <c r="C3932" t="s">
        <v>8220</v>
      </c>
      <c r="D3932" s="14">
        <v>0</v>
      </c>
    </row>
    <row r="3933" spans="1:4" hidden="1" x14ac:dyDescent="0.2">
      <c r="A3933" t="s">
        <v>8401</v>
      </c>
      <c r="B3933" s="14" t="str">
        <v>false</v>
      </c>
      <c r="C3933" t="s">
        <v>8220</v>
      </c>
      <c r="D3933" s="14">
        <v>0</v>
      </c>
    </row>
    <row r="3934" spans="1:4" hidden="1" x14ac:dyDescent="0.2">
      <c r="A3934" t="s">
        <v>8401</v>
      </c>
      <c r="B3934" s="14" t="str">
        <v>false</v>
      </c>
      <c r="C3934" t="s">
        <v>8220</v>
      </c>
      <c r="D3934" s="14">
        <v>1</v>
      </c>
    </row>
    <row r="3935" spans="1:4" hidden="1" x14ac:dyDescent="0.2">
      <c r="A3935" t="s">
        <v>8401</v>
      </c>
      <c r="B3935" s="14" t="str">
        <v>false</v>
      </c>
      <c r="C3935" t="s">
        <v>8220</v>
      </c>
      <c r="D3935" s="14">
        <v>12</v>
      </c>
    </row>
    <row r="3936" spans="1:4" hidden="1" x14ac:dyDescent="0.2">
      <c r="A3936" t="s">
        <v>8401</v>
      </c>
      <c r="B3936" s="14" t="str">
        <v>false</v>
      </c>
      <c r="C3936" t="s">
        <v>8220</v>
      </c>
      <c r="D3936" s="14">
        <v>12</v>
      </c>
    </row>
    <row r="3937" spans="1:4" hidden="1" x14ac:dyDescent="0.2">
      <c r="A3937" t="s">
        <v>8401</v>
      </c>
      <c r="B3937" s="14" t="str">
        <v>false</v>
      </c>
      <c r="C3937" t="s">
        <v>8220</v>
      </c>
      <c r="D3937" s="14">
        <v>23</v>
      </c>
    </row>
    <row r="3938" spans="1:4" hidden="1" x14ac:dyDescent="0.2">
      <c r="A3938" t="s">
        <v>8401</v>
      </c>
      <c r="B3938" s="14" t="str">
        <v>false</v>
      </c>
      <c r="C3938" t="s">
        <v>8220</v>
      </c>
      <c r="D3938" s="14">
        <v>0</v>
      </c>
    </row>
    <row r="3939" spans="1:4" hidden="1" x14ac:dyDescent="0.2">
      <c r="A3939" t="s">
        <v>8401</v>
      </c>
      <c r="B3939" s="14" t="str">
        <v>false</v>
      </c>
      <c r="C3939" t="s">
        <v>8220</v>
      </c>
      <c r="D3939" s="14">
        <v>10</v>
      </c>
    </row>
    <row r="3940" spans="1:4" hidden="1" x14ac:dyDescent="0.2">
      <c r="A3940" t="s">
        <v>8401</v>
      </c>
      <c r="B3940" s="14" t="str">
        <v>false</v>
      </c>
      <c r="C3940" t="s">
        <v>8220</v>
      </c>
      <c r="D3940" s="14">
        <v>5</v>
      </c>
    </row>
    <row r="3941" spans="1:4" hidden="1" x14ac:dyDescent="0.2">
      <c r="A3941" t="s">
        <v>8401</v>
      </c>
      <c r="B3941" s="14" t="str">
        <v>false</v>
      </c>
      <c r="C3941" t="s">
        <v>8220</v>
      </c>
      <c r="D3941" s="14">
        <v>1</v>
      </c>
    </row>
    <row r="3942" spans="1:4" hidden="1" x14ac:dyDescent="0.2">
      <c r="A3942" t="s">
        <v>8401</v>
      </c>
      <c r="B3942" s="14" t="str">
        <v>false</v>
      </c>
      <c r="C3942" t="s">
        <v>8220</v>
      </c>
      <c r="D3942" s="14">
        <v>2</v>
      </c>
    </row>
    <row r="3943" spans="1:4" hidden="1" x14ac:dyDescent="0.2">
      <c r="A3943" t="s">
        <v>8401</v>
      </c>
      <c r="B3943" s="14" t="str">
        <v>false</v>
      </c>
      <c r="C3943" t="s">
        <v>8220</v>
      </c>
      <c r="D3943" s="14">
        <v>2</v>
      </c>
    </row>
    <row r="3944" spans="1:4" hidden="1" x14ac:dyDescent="0.2">
      <c r="A3944" t="s">
        <v>8401</v>
      </c>
      <c r="B3944" s="14" t="str">
        <v>false</v>
      </c>
      <c r="C3944" t="s">
        <v>8220</v>
      </c>
      <c r="D3944" s="14">
        <v>0</v>
      </c>
    </row>
    <row r="3945" spans="1:4" hidden="1" x14ac:dyDescent="0.2">
      <c r="A3945" t="s">
        <v>8401</v>
      </c>
      <c r="B3945" s="14" t="str">
        <v>false</v>
      </c>
      <c r="C3945" t="s">
        <v>8220</v>
      </c>
      <c r="D3945" s="14">
        <v>13</v>
      </c>
    </row>
    <row r="3946" spans="1:4" hidden="1" x14ac:dyDescent="0.2">
      <c r="A3946" t="s">
        <v>8401</v>
      </c>
      <c r="B3946" s="14" t="str">
        <v>false</v>
      </c>
      <c r="C3946" t="s">
        <v>8220</v>
      </c>
      <c r="D3946" s="14">
        <v>0</v>
      </c>
    </row>
    <row r="3947" spans="1:4" hidden="1" x14ac:dyDescent="0.2">
      <c r="A3947" t="s">
        <v>8401</v>
      </c>
      <c r="B3947" s="14" t="str">
        <v>false</v>
      </c>
      <c r="C3947" t="s">
        <v>8220</v>
      </c>
      <c r="D3947" s="14">
        <v>1</v>
      </c>
    </row>
    <row r="3948" spans="1:4" hidden="1" x14ac:dyDescent="0.2">
      <c r="A3948" t="s">
        <v>8401</v>
      </c>
      <c r="B3948" s="14" t="str">
        <v>false</v>
      </c>
      <c r="C3948" t="s">
        <v>8220</v>
      </c>
      <c r="D3948" s="14">
        <v>5</v>
      </c>
    </row>
    <row r="3949" spans="1:4" hidden="1" x14ac:dyDescent="0.2">
      <c r="A3949" t="s">
        <v>8401</v>
      </c>
      <c r="B3949" s="14" t="str">
        <v>false</v>
      </c>
      <c r="C3949" t="s">
        <v>8220</v>
      </c>
      <c r="D3949" s="14">
        <v>2</v>
      </c>
    </row>
    <row r="3950" spans="1:4" hidden="1" x14ac:dyDescent="0.2">
      <c r="A3950" t="s">
        <v>8401</v>
      </c>
      <c r="B3950" s="14" t="str">
        <v>false</v>
      </c>
      <c r="C3950" t="s">
        <v>8220</v>
      </c>
      <c r="D3950" s="14">
        <v>0</v>
      </c>
    </row>
    <row r="3951" spans="1:4" hidden="1" x14ac:dyDescent="0.2">
      <c r="A3951" t="s">
        <v>8401</v>
      </c>
      <c r="B3951" s="14" t="str">
        <v>false</v>
      </c>
      <c r="C3951" t="s">
        <v>8220</v>
      </c>
      <c r="D3951" s="14">
        <v>32</v>
      </c>
    </row>
    <row r="3952" spans="1:4" hidden="1" x14ac:dyDescent="0.2">
      <c r="A3952" t="s">
        <v>8401</v>
      </c>
      <c r="B3952" s="14" t="str">
        <v>false</v>
      </c>
      <c r="C3952" t="s">
        <v>8220</v>
      </c>
      <c r="D3952" s="14">
        <v>1</v>
      </c>
    </row>
    <row r="3953" spans="1:4" hidden="1" x14ac:dyDescent="0.2">
      <c r="A3953" t="s">
        <v>8401</v>
      </c>
      <c r="B3953" s="14" t="str">
        <v>false</v>
      </c>
      <c r="C3953" t="s">
        <v>8220</v>
      </c>
      <c r="D3953" s="14">
        <v>1</v>
      </c>
    </row>
    <row r="3954" spans="1:4" hidden="1" x14ac:dyDescent="0.2">
      <c r="A3954" t="s">
        <v>8401</v>
      </c>
      <c r="B3954" s="14" t="str">
        <v>false</v>
      </c>
      <c r="C3954" t="s">
        <v>8220</v>
      </c>
      <c r="D3954" s="14">
        <v>1</v>
      </c>
    </row>
    <row r="3955" spans="1:4" hidden="1" x14ac:dyDescent="0.2">
      <c r="A3955" t="s">
        <v>8401</v>
      </c>
      <c r="B3955" s="14" t="str">
        <v>false</v>
      </c>
      <c r="C3955" t="s">
        <v>8220</v>
      </c>
      <c r="D3955" s="14">
        <v>0</v>
      </c>
    </row>
    <row r="3956" spans="1:4" hidden="1" x14ac:dyDescent="0.2">
      <c r="A3956" t="s">
        <v>8401</v>
      </c>
      <c r="B3956" s="14" t="str">
        <v>false</v>
      </c>
      <c r="C3956" t="s">
        <v>8220</v>
      </c>
      <c r="D3956" s="14">
        <v>0</v>
      </c>
    </row>
    <row r="3957" spans="1:4" hidden="1" x14ac:dyDescent="0.2">
      <c r="A3957" t="s">
        <v>8401</v>
      </c>
      <c r="B3957" s="14" t="str">
        <v>false</v>
      </c>
      <c r="C3957" t="s">
        <v>8220</v>
      </c>
      <c r="D3957" s="14">
        <v>8</v>
      </c>
    </row>
    <row r="3958" spans="1:4" hidden="1" x14ac:dyDescent="0.2">
      <c r="A3958" t="s">
        <v>8401</v>
      </c>
      <c r="B3958" s="14" t="str">
        <v>false</v>
      </c>
      <c r="C3958" t="s">
        <v>8220</v>
      </c>
      <c r="D3958" s="14">
        <v>0</v>
      </c>
    </row>
    <row r="3959" spans="1:4" hidden="1" x14ac:dyDescent="0.2">
      <c r="A3959" t="s">
        <v>8401</v>
      </c>
      <c r="B3959" s="14" t="str">
        <v>false</v>
      </c>
      <c r="C3959" t="s">
        <v>8220</v>
      </c>
      <c r="D3959" s="14">
        <v>1</v>
      </c>
    </row>
    <row r="3960" spans="1:4" hidden="1" x14ac:dyDescent="0.2">
      <c r="A3960" t="s">
        <v>8401</v>
      </c>
      <c r="B3960" s="14" t="str">
        <v>false</v>
      </c>
      <c r="C3960" t="s">
        <v>8220</v>
      </c>
      <c r="D3960" s="14">
        <v>16</v>
      </c>
    </row>
    <row r="3961" spans="1:4" hidden="1" x14ac:dyDescent="0.2">
      <c r="A3961" t="s">
        <v>8401</v>
      </c>
      <c r="B3961" s="14" t="str">
        <v>false</v>
      </c>
      <c r="C3961" t="s">
        <v>8220</v>
      </c>
      <c r="D3961" s="14">
        <v>12</v>
      </c>
    </row>
    <row r="3962" spans="1:4" hidden="1" x14ac:dyDescent="0.2">
      <c r="A3962" t="s">
        <v>8401</v>
      </c>
      <c r="B3962" s="14" t="str">
        <v>false</v>
      </c>
      <c r="C3962" t="s">
        <v>8220</v>
      </c>
      <c r="D3962" s="14">
        <v>4</v>
      </c>
    </row>
    <row r="3963" spans="1:4" hidden="1" x14ac:dyDescent="0.2">
      <c r="A3963" t="s">
        <v>8401</v>
      </c>
      <c r="B3963" s="14" t="str">
        <v>false</v>
      </c>
      <c r="C3963" t="s">
        <v>8220</v>
      </c>
      <c r="D3963" s="14">
        <v>2</v>
      </c>
    </row>
    <row r="3964" spans="1:4" hidden="1" x14ac:dyDescent="0.2">
      <c r="A3964" t="s">
        <v>8401</v>
      </c>
      <c r="B3964" s="14" t="str">
        <v>false</v>
      </c>
      <c r="C3964" t="s">
        <v>8220</v>
      </c>
      <c r="D3964" s="14">
        <v>3</v>
      </c>
    </row>
    <row r="3965" spans="1:4" hidden="1" x14ac:dyDescent="0.2">
      <c r="A3965" t="s">
        <v>8401</v>
      </c>
      <c r="B3965" s="14" t="str">
        <v>false</v>
      </c>
      <c r="C3965" t="s">
        <v>8220</v>
      </c>
      <c r="D3965" s="14">
        <v>0</v>
      </c>
    </row>
    <row r="3966" spans="1:4" hidden="1" x14ac:dyDescent="0.2">
      <c r="A3966" t="s">
        <v>8401</v>
      </c>
      <c r="B3966" s="14" t="str">
        <v>false</v>
      </c>
      <c r="C3966" t="s">
        <v>8220</v>
      </c>
      <c r="D3966" s="14">
        <v>3</v>
      </c>
    </row>
    <row r="3967" spans="1:4" hidden="1" x14ac:dyDescent="0.2">
      <c r="A3967" t="s">
        <v>8401</v>
      </c>
      <c r="B3967" s="14" t="str">
        <v>false</v>
      </c>
      <c r="C3967" t="s">
        <v>8220</v>
      </c>
      <c r="D3967" s="14">
        <v>4</v>
      </c>
    </row>
    <row r="3968" spans="1:4" hidden="1" x14ac:dyDescent="0.2">
      <c r="A3968" t="s">
        <v>8401</v>
      </c>
      <c r="B3968" s="14" t="str">
        <v>false</v>
      </c>
      <c r="C3968" t="s">
        <v>8220</v>
      </c>
      <c r="D3968" s="14">
        <v>2</v>
      </c>
    </row>
    <row r="3969" spans="1:4" hidden="1" x14ac:dyDescent="0.2">
      <c r="A3969" t="s">
        <v>8401</v>
      </c>
      <c r="B3969" s="14" t="str">
        <v>false</v>
      </c>
      <c r="C3969" t="s">
        <v>8220</v>
      </c>
      <c r="D3969" s="14">
        <v>10</v>
      </c>
    </row>
    <row r="3970" spans="1:4" hidden="1" x14ac:dyDescent="0.2">
      <c r="A3970" t="s">
        <v>8401</v>
      </c>
      <c r="B3970" s="14" t="str">
        <v>false</v>
      </c>
      <c r="C3970" t="s">
        <v>8220</v>
      </c>
      <c r="D3970" s="14">
        <v>11</v>
      </c>
    </row>
    <row r="3971" spans="1:4" hidden="1" x14ac:dyDescent="0.2">
      <c r="A3971" t="s">
        <v>8401</v>
      </c>
      <c r="B3971" s="14" t="str">
        <v>false</v>
      </c>
      <c r="C3971" t="s">
        <v>8220</v>
      </c>
      <c r="D3971" s="14">
        <v>6</v>
      </c>
    </row>
    <row r="3972" spans="1:4" hidden="1" x14ac:dyDescent="0.2">
      <c r="A3972" t="s">
        <v>8401</v>
      </c>
      <c r="B3972" s="14" t="str">
        <v>false</v>
      </c>
      <c r="C3972" t="s">
        <v>8220</v>
      </c>
      <c r="D3972" s="14">
        <v>2</v>
      </c>
    </row>
    <row r="3973" spans="1:4" hidden="1" x14ac:dyDescent="0.2">
      <c r="A3973" t="s">
        <v>8401</v>
      </c>
      <c r="B3973" s="14" t="str">
        <v>false</v>
      </c>
      <c r="C3973" t="s">
        <v>8220</v>
      </c>
      <c r="D3973" s="14">
        <v>6</v>
      </c>
    </row>
    <row r="3974" spans="1:4" hidden="1" x14ac:dyDescent="0.2">
      <c r="A3974" t="s">
        <v>8401</v>
      </c>
      <c r="B3974" s="14" t="str">
        <v>false</v>
      </c>
      <c r="C3974" t="s">
        <v>8220</v>
      </c>
      <c r="D3974" s="14">
        <v>8</v>
      </c>
    </row>
    <row r="3975" spans="1:4" hidden="1" x14ac:dyDescent="0.2">
      <c r="A3975" t="s">
        <v>8401</v>
      </c>
      <c r="B3975" s="14" t="str">
        <v>false</v>
      </c>
      <c r="C3975" t="s">
        <v>8220</v>
      </c>
      <c r="D3975" s="14">
        <v>37</v>
      </c>
    </row>
    <row r="3976" spans="1:4" hidden="1" x14ac:dyDescent="0.2">
      <c r="A3976" t="s">
        <v>8401</v>
      </c>
      <c r="B3976" s="14" t="str">
        <v>false</v>
      </c>
      <c r="C3976" t="s">
        <v>8220</v>
      </c>
      <c r="D3976" s="14">
        <v>11</v>
      </c>
    </row>
    <row r="3977" spans="1:4" hidden="1" x14ac:dyDescent="0.2">
      <c r="A3977" t="s">
        <v>8401</v>
      </c>
      <c r="B3977" s="14" t="str">
        <v>false</v>
      </c>
      <c r="C3977" t="s">
        <v>8220</v>
      </c>
      <c r="D3977" s="14">
        <v>0</v>
      </c>
    </row>
    <row r="3978" spans="1:4" hidden="1" x14ac:dyDescent="0.2">
      <c r="A3978" t="s">
        <v>8401</v>
      </c>
      <c r="B3978" s="14" t="str">
        <v>false</v>
      </c>
      <c r="C3978" t="s">
        <v>8220</v>
      </c>
      <c r="D3978" s="14">
        <v>10</v>
      </c>
    </row>
    <row r="3979" spans="1:4" hidden="1" x14ac:dyDescent="0.2">
      <c r="A3979" t="s">
        <v>8401</v>
      </c>
      <c r="B3979" s="14" t="str">
        <v>false</v>
      </c>
      <c r="C3979" t="s">
        <v>8220</v>
      </c>
      <c r="D3979" s="14">
        <v>6</v>
      </c>
    </row>
    <row r="3980" spans="1:4" hidden="1" x14ac:dyDescent="0.2">
      <c r="A3980" t="s">
        <v>8401</v>
      </c>
      <c r="B3980" s="14" t="str">
        <v>false</v>
      </c>
      <c r="C3980" t="s">
        <v>8220</v>
      </c>
      <c r="D3980" s="14">
        <v>8</v>
      </c>
    </row>
    <row r="3981" spans="1:4" hidden="1" x14ac:dyDescent="0.2">
      <c r="A3981" t="s">
        <v>8401</v>
      </c>
      <c r="B3981" s="14" t="str">
        <v>false</v>
      </c>
      <c r="C3981" t="s">
        <v>8220</v>
      </c>
      <c r="D3981" s="14">
        <v>6</v>
      </c>
    </row>
    <row r="3982" spans="1:4" hidden="1" x14ac:dyDescent="0.2">
      <c r="A3982" t="s">
        <v>8401</v>
      </c>
      <c r="B3982" s="14" t="str">
        <v>false</v>
      </c>
      <c r="C3982" t="s">
        <v>8220</v>
      </c>
      <c r="D3982" s="14">
        <v>7</v>
      </c>
    </row>
    <row r="3983" spans="1:4" hidden="1" x14ac:dyDescent="0.2">
      <c r="A3983" t="s">
        <v>8401</v>
      </c>
      <c r="B3983" s="14" t="str">
        <v>false</v>
      </c>
      <c r="C3983" t="s">
        <v>8220</v>
      </c>
      <c r="D3983" s="14">
        <v>7</v>
      </c>
    </row>
    <row r="3984" spans="1:4" hidden="1" x14ac:dyDescent="0.2">
      <c r="A3984" t="s">
        <v>8401</v>
      </c>
      <c r="B3984" s="14" t="str">
        <v>false</v>
      </c>
      <c r="C3984" t="s">
        <v>8220</v>
      </c>
      <c r="D3984" s="14">
        <v>5</v>
      </c>
    </row>
    <row r="3985" spans="1:4" hidden="1" x14ac:dyDescent="0.2">
      <c r="A3985" t="s">
        <v>8401</v>
      </c>
      <c r="B3985" s="14" t="str">
        <v>false</v>
      </c>
      <c r="C3985" t="s">
        <v>8220</v>
      </c>
      <c r="D3985" s="14">
        <v>46</v>
      </c>
    </row>
    <row r="3986" spans="1:4" hidden="1" x14ac:dyDescent="0.2">
      <c r="A3986" t="s">
        <v>8401</v>
      </c>
      <c r="B3986" s="14" t="str">
        <v>false</v>
      </c>
      <c r="C3986" t="s">
        <v>8220</v>
      </c>
      <c r="D3986" s="14">
        <v>10</v>
      </c>
    </row>
    <row r="3987" spans="1:4" hidden="1" x14ac:dyDescent="0.2">
      <c r="A3987" t="s">
        <v>8401</v>
      </c>
      <c r="B3987" s="14" t="str">
        <v>false</v>
      </c>
      <c r="C3987" t="s">
        <v>8220</v>
      </c>
      <c r="D3987" s="14">
        <v>19</v>
      </c>
    </row>
    <row r="3988" spans="1:4" hidden="1" x14ac:dyDescent="0.2">
      <c r="A3988" t="s">
        <v>8401</v>
      </c>
      <c r="B3988" s="14" t="str">
        <v>false</v>
      </c>
      <c r="C3988" t="s">
        <v>8220</v>
      </c>
      <c r="D3988" s="14">
        <v>13</v>
      </c>
    </row>
    <row r="3989" spans="1:4" hidden="1" x14ac:dyDescent="0.2">
      <c r="A3989" t="s">
        <v>8401</v>
      </c>
      <c r="B3989" s="14" t="str">
        <v>false</v>
      </c>
      <c r="C3989" t="s">
        <v>8220</v>
      </c>
      <c r="D3989" s="14">
        <v>13</v>
      </c>
    </row>
    <row r="3990" spans="1:4" hidden="1" x14ac:dyDescent="0.2">
      <c r="A3990" t="s">
        <v>8401</v>
      </c>
      <c r="B3990" s="14" t="str">
        <v>false</v>
      </c>
      <c r="C3990" t="s">
        <v>8220</v>
      </c>
      <c r="D3990" s="14">
        <v>4</v>
      </c>
    </row>
    <row r="3991" spans="1:4" hidden="1" x14ac:dyDescent="0.2">
      <c r="A3991" t="s">
        <v>8401</v>
      </c>
      <c r="B3991" s="14" t="str">
        <v>false</v>
      </c>
      <c r="C3991" t="s">
        <v>8220</v>
      </c>
      <c r="D3991" s="14">
        <v>0</v>
      </c>
    </row>
    <row r="3992" spans="1:4" hidden="1" x14ac:dyDescent="0.2">
      <c r="A3992" t="s">
        <v>8401</v>
      </c>
      <c r="B3992" s="14" t="str">
        <v>false</v>
      </c>
      <c r="C3992" t="s">
        <v>8220</v>
      </c>
      <c r="D3992" s="14">
        <v>3</v>
      </c>
    </row>
    <row r="3993" spans="1:4" hidden="1" x14ac:dyDescent="0.2">
      <c r="A3993" t="s">
        <v>8401</v>
      </c>
      <c r="B3993" s="14" t="str">
        <v>false</v>
      </c>
      <c r="C3993" t="s">
        <v>8220</v>
      </c>
      <c r="D3993" s="14">
        <v>1</v>
      </c>
    </row>
    <row r="3994" spans="1:4" hidden="1" x14ac:dyDescent="0.2">
      <c r="A3994" t="s">
        <v>8401</v>
      </c>
      <c r="B3994" s="14" t="str">
        <v>false</v>
      </c>
      <c r="C3994" t="s">
        <v>8220</v>
      </c>
      <c r="D3994" s="14">
        <v>9</v>
      </c>
    </row>
    <row r="3995" spans="1:4" hidden="1" x14ac:dyDescent="0.2">
      <c r="A3995" t="s">
        <v>8401</v>
      </c>
      <c r="B3995" s="14" t="str">
        <v>false</v>
      </c>
      <c r="C3995" t="s">
        <v>8220</v>
      </c>
      <c r="D3995" s="14">
        <v>1</v>
      </c>
    </row>
    <row r="3996" spans="1:4" hidden="1" x14ac:dyDescent="0.2">
      <c r="A3996" t="s">
        <v>8401</v>
      </c>
      <c r="B3996" s="14" t="str">
        <v>false</v>
      </c>
      <c r="C3996" t="s">
        <v>8220</v>
      </c>
      <c r="D3996" s="14">
        <v>1</v>
      </c>
    </row>
    <row r="3997" spans="1:4" hidden="1" x14ac:dyDescent="0.2">
      <c r="A3997" t="s">
        <v>8401</v>
      </c>
      <c r="B3997" s="14" t="str">
        <v>false</v>
      </c>
      <c r="C3997" t="s">
        <v>8220</v>
      </c>
      <c r="D3997" s="14">
        <v>4</v>
      </c>
    </row>
    <row r="3998" spans="1:4" hidden="1" x14ac:dyDescent="0.2">
      <c r="A3998" t="s">
        <v>8401</v>
      </c>
      <c r="B3998" s="14" t="str">
        <v>false</v>
      </c>
      <c r="C3998" t="s">
        <v>8220</v>
      </c>
      <c r="D3998" s="14">
        <v>17</v>
      </c>
    </row>
    <row r="3999" spans="1:4" hidden="1" x14ac:dyDescent="0.2">
      <c r="A3999" t="s">
        <v>8401</v>
      </c>
      <c r="B3999" s="14" t="str">
        <v>false</v>
      </c>
      <c r="C3999" t="s">
        <v>8220</v>
      </c>
      <c r="D3999" s="14">
        <v>0</v>
      </c>
    </row>
    <row r="4000" spans="1:4" hidden="1" x14ac:dyDescent="0.2">
      <c r="A4000" t="s">
        <v>8401</v>
      </c>
      <c r="B4000" s="14" t="str">
        <v>false</v>
      </c>
      <c r="C4000" t="s">
        <v>8220</v>
      </c>
      <c r="D4000" s="14">
        <v>12</v>
      </c>
    </row>
    <row r="4001" spans="1:4" hidden="1" x14ac:dyDescent="0.2">
      <c r="A4001" t="s">
        <v>8401</v>
      </c>
      <c r="B4001" s="14" t="str">
        <v>false</v>
      </c>
      <c r="C4001" t="s">
        <v>8220</v>
      </c>
      <c r="D4001" s="14">
        <v>14</v>
      </c>
    </row>
    <row r="4002" spans="1:4" hidden="1" x14ac:dyDescent="0.2">
      <c r="A4002" t="s">
        <v>8401</v>
      </c>
      <c r="B4002" s="14" t="str">
        <v>false</v>
      </c>
      <c r="C4002" t="s">
        <v>8220</v>
      </c>
      <c r="D4002" s="14">
        <v>1</v>
      </c>
    </row>
    <row r="4003" spans="1:4" hidden="1" x14ac:dyDescent="0.2">
      <c r="A4003" t="s">
        <v>8401</v>
      </c>
      <c r="B4003" s="14" t="str">
        <v>false</v>
      </c>
      <c r="C4003" t="s">
        <v>8220</v>
      </c>
      <c r="D4003" s="14">
        <v>14</v>
      </c>
    </row>
    <row r="4004" spans="1:4" hidden="1" x14ac:dyDescent="0.2">
      <c r="A4004" t="s">
        <v>8401</v>
      </c>
      <c r="B4004" s="14" t="str">
        <v>false</v>
      </c>
      <c r="C4004" t="s">
        <v>8220</v>
      </c>
      <c r="D4004" s="14">
        <v>4</v>
      </c>
    </row>
    <row r="4005" spans="1:4" hidden="1" x14ac:dyDescent="0.2">
      <c r="A4005" t="s">
        <v>8401</v>
      </c>
      <c r="B4005" s="14" t="str">
        <v>false</v>
      </c>
      <c r="C4005" t="s">
        <v>8220</v>
      </c>
      <c r="D4005" s="14">
        <v>2</v>
      </c>
    </row>
    <row r="4006" spans="1:4" hidden="1" x14ac:dyDescent="0.2">
      <c r="A4006" t="s">
        <v>8401</v>
      </c>
      <c r="B4006" s="14" t="str">
        <v>false</v>
      </c>
      <c r="C4006" t="s">
        <v>8220</v>
      </c>
      <c r="D4006" s="14">
        <v>1</v>
      </c>
    </row>
    <row r="4007" spans="1:4" hidden="1" x14ac:dyDescent="0.2">
      <c r="A4007" t="s">
        <v>8401</v>
      </c>
      <c r="B4007" s="14" t="str">
        <v>false</v>
      </c>
      <c r="C4007" t="s">
        <v>8220</v>
      </c>
      <c r="D4007" s="14">
        <v>2</v>
      </c>
    </row>
    <row r="4008" spans="1:4" hidden="1" x14ac:dyDescent="0.2">
      <c r="A4008" t="s">
        <v>8401</v>
      </c>
      <c r="B4008" s="14" t="str">
        <v>false</v>
      </c>
      <c r="C4008" t="s">
        <v>8220</v>
      </c>
      <c r="D4008" s="14">
        <v>1</v>
      </c>
    </row>
    <row r="4009" spans="1:4" hidden="1" x14ac:dyDescent="0.2">
      <c r="A4009" t="s">
        <v>8401</v>
      </c>
      <c r="B4009" s="14" t="str">
        <v>false</v>
      </c>
      <c r="C4009" t="s">
        <v>8220</v>
      </c>
      <c r="D4009" s="14">
        <v>1</v>
      </c>
    </row>
    <row r="4010" spans="1:4" hidden="1" x14ac:dyDescent="0.2">
      <c r="A4010" t="s">
        <v>8401</v>
      </c>
      <c r="B4010" s="14" t="str">
        <v>false</v>
      </c>
      <c r="C4010" t="s">
        <v>8220</v>
      </c>
      <c r="D4010" s="14">
        <v>4</v>
      </c>
    </row>
    <row r="4011" spans="1:4" hidden="1" x14ac:dyDescent="0.2">
      <c r="A4011" t="s">
        <v>8401</v>
      </c>
      <c r="B4011" s="14" t="str">
        <v>false</v>
      </c>
      <c r="C4011" t="s">
        <v>8220</v>
      </c>
      <c r="D4011" s="14">
        <v>3</v>
      </c>
    </row>
    <row r="4012" spans="1:4" hidden="1" x14ac:dyDescent="0.2">
      <c r="A4012" t="s">
        <v>8401</v>
      </c>
      <c r="B4012" s="14" t="str">
        <v>false</v>
      </c>
      <c r="C4012" t="s">
        <v>8220</v>
      </c>
      <c r="D4012" s="14">
        <v>38</v>
      </c>
    </row>
    <row r="4013" spans="1:4" hidden="1" x14ac:dyDescent="0.2">
      <c r="A4013" t="s">
        <v>8401</v>
      </c>
      <c r="B4013" s="14" t="str">
        <v>false</v>
      </c>
      <c r="C4013" t="s">
        <v>8220</v>
      </c>
      <c r="D4013" s="14">
        <v>4</v>
      </c>
    </row>
    <row r="4014" spans="1:4" hidden="1" x14ac:dyDescent="0.2">
      <c r="A4014" t="s">
        <v>8401</v>
      </c>
      <c r="B4014" s="14" t="str">
        <v>false</v>
      </c>
      <c r="C4014" t="s">
        <v>8220</v>
      </c>
      <c r="D4014" s="14">
        <v>0</v>
      </c>
    </row>
    <row r="4015" spans="1:4" hidden="1" x14ac:dyDescent="0.2">
      <c r="A4015" t="s">
        <v>8401</v>
      </c>
      <c r="B4015" s="14" t="str">
        <v>false</v>
      </c>
      <c r="C4015" t="s">
        <v>8220</v>
      </c>
      <c r="D4015" s="14">
        <v>2</v>
      </c>
    </row>
    <row r="4016" spans="1:4" hidden="1" x14ac:dyDescent="0.2">
      <c r="A4016" t="s">
        <v>8401</v>
      </c>
      <c r="B4016" s="14" t="str">
        <v>false</v>
      </c>
      <c r="C4016" t="s">
        <v>8220</v>
      </c>
      <c r="D4016" s="14">
        <v>0</v>
      </c>
    </row>
    <row r="4017" spans="1:4" hidden="1" x14ac:dyDescent="0.2">
      <c r="A4017" t="s">
        <v>8401</v>
      </c>
      <c r="B4017" s="14" t="str">
        <v>false</v>
      </c>
      <c r="C4017" t="s">
        <v>8220</v>
      </c>
      <c r="D4017" s="14">
        <v>1</v>
      </c>
    </row>
    <row r="4018" spans="1:4" hidden="1" x14ac:dyDescent="0.2">
      <c r="A4018" t="s">
        <v>8401</v>
      </c>
      <c r="B4018" s="14" t="str">
        <v>false</v>
      </c>
      <c r="C4018" t="s">
        <v>8220</v>
      </c>
      <c r="D4018" s="14">
        <v>7</v>
      </c>
    </row>
    <row r="4019" spans="1:4" hidden="1" x14ac:dyDescent="0.2">
      <c r="A4019" t="s">
        <v>8401</v>
      </c>
      <c r="B4019" s="14" t="str">
        <v>false</v>
      </c>
      <c r="C4019" t="s">
        <v>8220</v>
      </c>
      <c r="D4019" s="14">
        <v>2</v>
      </c>
    </row>
    <row r="4020" spans="1:4" hidden="1" x14ac:dyDescent="0.2">
      <c r="A4020" t="s">
        <v>8401</v>
      </c>
      <c r="B4020" s="14" t="str">
        <v>false</v>
      </c>
      <c r="C4020" t="s">
        <v>8220</v>
      </c>
      <c r="D4020" s="14">
        <v>4</v>
      </c>
    </row>
    <row r="4021" spans="1:4" hidden="1" x14ac:dyDescent="0.2">
      <c r="A4021" t="s">
        <v>8401</v>
      </c>
      <c r="B4021" s="14" t="str">
        <v>false</v>
      </c>
      <c r="C4021" t="s">
        <v>8220</v>
      </c>
      <c r="D4021" s="14">
        <v>4</v>
      </c>
    </row>
    <row r="4022" spans="1:4" hidden="1" x14ac:dyDescent="0.2">
      <c r="A4022" t="s">
        <v>8401</v>
      </c>
      <c r="B4022" s="14" t="str">
        <v>false</v>
      </c>
      <c r="C4022" t="s">
        <v>8220</v>
      </c>
      <c r="D4022" s="14">
        <v>3</v>
      </c>
    </row>
    <row r="4023" spans="1:4" hidden="1" x14ac:dyDescent="0.2">
      <c r="A4023" t="s">
        <v>8401</v>
      </c>
      <c r="B4023" s="14" t="str">
        <v>false</v>
      </c>
      <c r="C4023" t="s">
        <v>8220</v>
      </c>
      <c r="D4023" s="14">
        <v>2</v>
      </c>
    </row>
    <row r="4024" spans="1:4" hidden="1" x14ac:dyDescent="0.2">
      <c r="A4024" t="s">
        <v>8401</v>
      </c>
      <c r="B4024" s="14" t="str">
        <v>false</v>
      </c>
      <c r="C4024" t="s">
        <v>8220</v>
      </c>
      <c r="D4024" s="14">
        <v>197</v>
      </c>
    </row>
    <row r="4025" spans="1:4" hidden="1" x14ac:dyDescent="0.2">
      <c r="A4025" t="s">
        <v>8401</v>
      </c>
      <c r="B4025" s="14" t="str">
        <v>false</v>
      </c>
      <c r="C4025" t="s">
        <v>8220</v>
      </c>
      <c r="D4025" s="14">
        <v>0</v>
      </c>
    </row>
    <row r="4026" spans="1:4" hidden="1" x14ac:dyDescent="0.2">
      <c r="A4026" t="s">
        <v>8401</v>
      </c>
      <c r="B4026" s="14" t="str">
        <v>false</v>
      </c>
      <c r="C4026" t="s">
        <v>8220</v>
      </c>
      <c r="D4026" s="14">
        <v>1</v>
      </c>
    </row>
    <row r="4027" spans="1:4" hidden="1" x14ac:dyDescent="0.2">
      <c r="A4027" t="s">
        <v>8401</v>
      </c>
      <c r="B4027" s="14" t="str">
        <v>false</v>
      </c>
      <c r="C4027" t="s">
        <v>8220</v>
      </c>
      <c r="D4027" s="14">
        <v>4</v>
      </c>
    </row>
    <row r="4028" spans="1:4" hidden="1" x14ac:dyDescent="0.2">
      <c r="A4028" t="s">
        <v>8401</v>
      </c>
      <c r="B4028" s="14" t="str">
        <v>false</v>
      </c>
      <c r="C4028" t="s">
        <v>8220</v>
      </c>
      <c r="D4028" s="14">
        <v>0</v>
      </c>
    </row>
    <row r="4029" spans="1:4" hidden="1" x14ac:dyDescent="0.2">
      <c r="A4029" t="s">
        <v>8401</v>
      </c>
      <c r="B4029" s="14" t="str">
        <v>false</v>
      </c>
      <c r="C4029" t="s">
        <v>8220</v>
      </c>
      <c r="D4029" s="14">
        <v>7</v>
      </c>
    </row>
    <row r="4030" spans="1:4" hidden="1" x14ac:dyDescent="0.2">
      <c r="A4030" t="s">
        <v>8401</v>
      </c>
      <c r="B4030" s="14" t="str">
        <v>false</v>
      </c>
      <c r="C4030" t="s">
        <v>8220</v>
      </c>
      <c r="D4030" s="14">
        <v>11</v>
      </c>
    </row>
    <row r="4031" spans="1:4" hidden="1" x14ac:dyDescent="0.2">
      <c r="A4031" t="s">
        <v>8401</v>
      </c>
      <c r="B4031" s="14" t="str">
        <v>false</v>
      </c>
      <c r="C4031" t="s">
        <v>8220</v>
      </c>
      <c r="D4031" s="14">
        <v>0</v>
      </c>
    </row>
    <row r="4032" spans="1:4" hidden="1" x14ac:dyDescent="0.2">
      <c r="A4032" t="s">
        <v>8401</v>
      </c>
      <c r="B4032" s="14" t="str">
        <v>false</v>
      </c>
      <c r="C4032" t="s">
        <v>8220</v>
      </c>
      <c r="D4032" s="14">
        <v>6</v>
      </c>
    </row>
    <row r="4033" spans="1:4" hidden="1" x14ac:dyDescent="0.2">
      <c r="A4033" t="s">
        <v>8401</v>
      </c>
      <c r="B4033" s="14" t="str">
        <v>false</v>
      </c>
      <c r="C4033" t="s">
        <v>8220</v>
      </c>
      <c r="D4033" s="14">
        <v>0</v>
      </c>
    </row>
    <row r="4034" spans="1:4" hidden="1" x14ac:dyDescent="0.2">
      <c r="A4034" t="s">
        <v>8401</v>
      </c>
      <c r="B4034" s="14" t="str">
        <v>false</v>
      </c>
      <c r="C4034" t="s">
        <v>8220</v>
      </c>
      <c r="D4034" s="14">
        <v>7</v>
      </c>
    </row>
    <row r="4035" spans="1:4" hidden="1" x14ac:dyDescent="0.2">
      <c r="A4035" t="s">
        <v>8401</v>
      </c>
      <c r="B4035" s="14" t="str">
        <v>false</v>
      </c>
      <c r="C4035" t="s">
        <v>8220</v>
      </c>
      <c r="D4035" s="14">
        <v>94</v>
      </c>
    </row>
    <row r="4036" spans="1:4" hidden="1" x14ac:dyDescent="0.2">
      <c r="A4036" t="s">
        <v>8401</v>
      </c>
      <c r="B4036" s="14" t="str">
        <v>false</v>
      </c>
      <c r="C4036" t="s">
        <v>8220</v>
      </c>
      <c r="D4036" s="14">
        <v>2</v>
      </c>
    </row>
    <row r="4037" spans="1:4" hidden="1" x14ac:dyDescent="0.2">
      <c r="A4037" t="s">
        <v>8401</v>
      </c>
      <c r="B4037" s="14" t="str">
        <v>false</v>
      </c>
      <c r="C4037" t="s">
        <v>8220</v>
      </c>
      <c r="D4037" s="14">
        <v>25</v>
      </c>
    </row>
    <row r="4038" spans="1:4" hidden="1" x14ac:dyDescent="0.2">
      <c r="A4038" t="s">
        <v>8401</v>
      </c>
      <c r="B4038" s="14" t="str">
        <v>false</v>
      </c>
      <c r="C4038" t="s">
        <v>8220</v>
      </c>
      <c r="D4038" s="14">
        <v>17</v>
      </c>
    </row>
    <row r="4039" spans="1:4" hidden="1" x14ac:dyDescent="0.2">
      <c r="A4039" t="s">
        <v>8401</v>
      </c>
      <c r="B4039" s="14" t="str">
        <v>false</v>
      </c>
      <c r="C4039" t="s">
        <v>8220</v>
      </c>
      <c r="D4039" s="14">
        <v>2</v>
      </c>
    </row>
    <row r="4040" spans="1:4" hidden="1" x14ac:dyDescent="0.2">
      <c r="A4040" t="s">
        <v>8401</v>
      </c>
      <c r="B4040" s="14" t="str">
        <v>false</v>
      </c>
      <c r="C4040" t="s">
        <v>8220</v>
      </c>
      <c r="D4040" s="14">
        <v>4</v>
      </c>
    </row>
    <row r="4041" spans="1:4" hidden="1" x14ac:dyDescent="0.2">
      <c r="A4041" t="s">
        <v>8401</v>
      </c>
      <c r="B4041" s="14" t="str">
        <v>false</v>
      </c>
      <c r="C4041" t="s">
        <v>8220</v>
      </c>
      <c r="D4041" s="14">
        <v>5</v>
      </c>
    </row>
    <row r="4042" spans="1:4" hidden="1" x14ac:dyDescent="0.2">
      <c r="A4042" t="s">
        <v>8401</v>
      </c>
      <c r="B4042" s="14" t="str">
        <v>false</v>
      </c>
      <c r="C4042" t="s">
        <v>8220</v>
      </c>
      <c r="D4042" s="14">
        <v>2</v>
      </c>
    </row>
    <row r="4043" spans="1:4" hidden="1" x14ac:dyDescent="0.2">
      <c r="A4043" t="s">
        <v>8401</v>
      </c>
      <c r="B4043" s="14" t="str">
        <v>false</v>
      </c>
      <c r="C4043" t="s">
        <v>8220</v>
      </c>
      <c r="D4043" s="14">
        <v>2</v>
      </c>
    </row>
    <row r="4044" spans="1:4" hidden="1" x14ac:dyDescent="0.2">
      <c r="A4044" t="s">
        <v>8401</v>
      </c>
      <c r="B4044" s="14" t="str">
        <v>false</v>
      </c>
      <c r="C4044" t="s">
        <v>8220</v>
      </c>
      <c r="D4044" s="14">
        <v>3</v>
      </c>
    </row>
    <row r="4045" spans="1:4" hidden="1" x14ac:dyDescent="0.2">
      <c r="A4045" t="s">
        <v>8401</v>
      </c>
      <c r="B4045" s="14" t="str">
        <v>false</v>
      </c>
      <c r="C4045" t="s">
        <v>8220</v>
      </c>
      <c r="D4045" s="14">
        <v>0</v>
      </c>
    </row>
    <row r="4046" spans="1:4" hidden="1" x14ac:dyDescent="0.2">
      <c r="A4046" t="s">
        <v>8401</v>
      </c>
      <c r="B4046" s="14" t="str">
        <v>false</v>
      </c>
      <c r="C4046" t="s">
        <v>8220</v>
      </c>
      <c r="D4046" s="14">
        <v>4</v>
      </c>
    </row>
    <row r="4047" spans="1:4" hidden="1" x14ac:dyDescent="0.2">
      <c r="A4047" t="s">
        <v>8401</v>
      </c>
      <c r="B4047" s="14" t="str">
        <v>false</v>
      </c>
      <c r="C4047" t="s">
        <v>8220</v>
      </c>
      <c r="D4047" s="14">
        <v>1</v>
      </c>
    </row>
    <row r="4048" spans="1:4" hidden="1" x14ac:dyDescent="0.2">
      <c r="A4048" t="s">
        <v>8401</v>
      </c>
      <c r="B4048" s="14" t="str">
        <v>false</v>
      </c>
      <c r="C4048" t="s">
        <v>8220</v>
      </c>
      <c r="D4048" s="14">
        <v>12</v>
      </c>
    </row>
    <row r="4049" spans="1:4" hidden="1" x14ac:dyDescent="0.2">
      <c r="A4049" t="s">
        <v>8401</v>
      </c>
      <c r="B4049" s="14" t="str">
        <v>false</v>
      </c>
      <c r="C4049" t="s">
        <v>8220</v>
      </c>
      <c r="D4049" s="14">
        <v>4</v>
      </c>
    </row>
    <row r="4050" spans="1:4" hidden="1" x14ac:dyDescent="0.2">
      <c r="A4050" t="s">
        <v>8401</v>
      </c>
      <c r="B4050" s="14" t="str">
        <v>false</v>
      </c>
      <c r="C4050" t="s">
        <v>8220</v>
      </c>
      <c r="D4050" s="14">
        <v>91</v>
      </c>
    </row>
    <row r="4051" spans="1:4" hidden="1" x14ac:dyDescent="0.2">
      <c r="A4051" t="s">
        <v>8401</v>
      </c>
      <c r="B4051" s="14" t="str">
        <v>false</v>
      </c>
      <c r="C4051" t="s">
        <v>8220</v>
      </c>
      <c r="D4051" s="14">
        <v>1</v>
      </c>
    </row>
    <row r="4052" spans="1:4" hidden="1" x14ac:dyDescent="0.2">
      <c r="A4052" t="s">
        <v>8401</v>
      </c>
      <c r="B4052" s="14" t="str">
        <v>false</v>
      </c>
      <c r="C4052" t="s">
        <v>8220</v>
      </c>
      <c r="D4052" s="14">
        <v>1</v>
      </c>
    </row>
    <row r="4053" spans="1:4" hidden="1" x14ac:dyDescent="0.2">
      <c r="A4053" t="s">
        <v>8401</v>
      </c>
      <c r="B4053" s="14" t="str">
        <v>false</v>
      </c>
      <c r="C4053" t="s">
        <v>8220</v>
      </c>
      <c r="D4053" s="14">
        <v>0</v>
      </c>
    </row>
    <row r="4054" spans="1:4" hidden="1" x14ac:dyDescent="0.2">
      <c r="A4054" t="s">
        <v>8401</v>
      </c>
      <c r="B4054" s="14" t="str">
        <v>false</v>
      </c>
      <c r="C4054" t="s">
        <v>8220</v>
      </c>
      <c r="D4054" s="14">
        <v>13</v>
      </c>
    </row>
    <row r="4055" spans="1:4" hidden="1" x14ac:dyDescent="0.2">
      <c r="A4055" t="s">
        <v>8401</v>
      </c>
      <c r="B4055" s="14" t="str">
        <v>false</v>
      </c>
      <c r="C4055" t="s">
        <v>8220</v>
      </c>
      <c r="D4055" s="14">
        <v>2</v>
      </c>
    </row>
    <row r="4056" spans="1:4" hidden="1" x14ac:dyDescent="0.2">
      <c r="A4056" t="s">
        <v>8401</v>
      </c>
      <c r="B4056" s="14" t="str">
        <v>false</v>
      </c>
      <c r="C4056" t="s">
        <v>8220</v>
      </c>
      <c r="D4056" s="14">
        <v>0</v>
      </c>
    </row>
    <row r="4057" spans="1:4" hidden="1" x14ac:dyDescent="0.2">
      <c r="A4057" t="s">
        <v>8401</v>
      </c>
      <c r="B4057" s="14" t="str">
        <v>false</v>
      </c>
      <c r="C4057" t="s">
        <v>8220</v>
      </c>
      <c r="D4057" s="14">
        <v>21</v>
      </c>
    </row>
    <row r="4058" spans="1:4" hidden="1" x14ac:dyDescent="0.2">
      <c r="A4058" t="s">
        <v>8401</v>
      </c>
      <c r="B4058" s="14" t="str">
        <v>false</v>
      </c>
      <c r="C4058" t="s">
        <v>8220</v>
      </c>
      <c r="D4058" s="14">
        <v>9</v>
      </c>
    </row>
    <row r="4059" spans="1:4" hidden="1" x14ac:dyDescent="0.2">
      <c r="A4059" t="s">
        <v>8401</v>
      </c>
      <c r="B4059" s="14" t="str">
        <v>false</v>
      </c>
      <c r="C4059" t="s">
        <v>8220</v>
      </c>
      <c r="D4059" s="14">
        <v>6</v>
      </c>
    </row>
    <row r="4060" spans="1:4" hidden="1" x14ac:dyDescent="0.2">
      <c r="A4060" t="s">
        <v>8401</v>
      </c>
      <c r="B4060" s="14" t="str">
        <v>false</v>
      </c>
      <c r="C4060" t="s">
        <v>8220</v>
      </c>
      <c r="D4060" s="14">
        <v>4</v>
      </c>
    </row>
    <row r="4061" spans="1:4" hidden="1" x14ac:dyDescent="0.2">
      <c r="A4061" t="s">
        <v>8401</v>
      </c>
      <c r="B4061" s="14" t="str">
        <v>false</v>
      </c>
      <c r="C4061" t="s">
        <v>8220</v>
      </c>
      <c r="D4061" s="14">
        <v>7</v>
      </c>
    </row>
    <row r="4062" spans="1:4" hidden="1" x14ac:dyDescent="0.2">
      <c r="A4062" t="s">
        <v>8401</v>
      </c>
      <c r="B4062" s="14" t="str">
        <v>false</v>
      </c>
      <c r="C4062" t="s">
        <v>8220</v>
      </c>
      <c r="D4062" s="14">
        <v>5</v>
      </c>
    </row>
    <row r="4063" spans="1:4" hidden="1" x14ac:dyDescent="0.2">
      <c r="A4063" t="s">
        <v>8401</v>
      </c>
      <c r="B4063" s="14" t="str">
        <v>false</v>
      </c>
      <c r="C4063" t="s">
        <v>8220</v>
      </c>
      <c r="D4063" s="14">
        <v>0</v>
      </c>
    </row>
    <row r="4064" spans="1:4" hidden="1" x14ac:dyDescent="0.2">
      <c r="A4064" t="s">
        <v>8401</v>
      </c>
      <c r="B4064" s="14" t="str">
        <v>false</v>
      </c>
      <c r="C4064" t="s">
        <v>8220</v>
      </c>
      <c r="D4064" s="14">
        <v>3</v>
      </c>
    </row>
    <row r="4065" spans="1:4" hidden="1" x14ac:dyDescent="0.2">
      <c r="A4065" t="s">
        <v>8401</v>
      </c>
      <c r="B4065" s="14" t="str">
        <v>false</v>
      </c>
      <c r="C4065" t="s">
        <v>8220</v>
      </c>
      <c r="D4065" s="14">
        <v>9</v>
      </c>
    </row>
    <row r="4066" spans="1:4" hidden="1" x14ac:dyDescent="0.2">
      <c r="A4066" t="s">
        <v>8401</v>
      </c>
      <c r="B4066" s="14" t="str">
        <v>false</v>
      </c>
      <c r="C4066" t="s">
        <v>8220</v>
      </c>
      <c r="D4066" s="14">
        <v>6</v>
      </c>
    </row>
    <row r="4067" spans="1:4" hidden="1" x14ac:dyDescent="0.2">
      <c r="A4067" t="s">
        <v>8401</v>
      </c>
      <c r="B4067" s="14" t="str">
        <v>false</v>
      </c>
      <c r="C4067" t="s">
        <v>8220</v>
      </c>
      <c r="D4067" s="14">
        <v>4</v>
      </c>
    </row>
    <row r="4068" spans="1:4" hidden="1" x14ac:dyDescent="0.2">
      <c r="A4068" t="s">
        <v>8401</v>
      </c>
      <c r="B4068" s="14" t="str">
        <v>false</v>
      </c>
      <c r="C4068" t="s">
        <v>8220</v>
      </c>
      <c r="D4068" s="14">
        <v>1</v>
      </c>
    </row>
    <row r="4069" spans="1:4" hidden="1" x14ac:dyDescent="0.2">
      <c r="A4069" t="s">
        <v>8401</v>
      </c>
      <c r="B4069" s="14" t="str">
        <v>false</v>
      </c>
      <c r="C4069" t="s">
        <v>8220</v>
      </c>
      <c r="D4069" s="14">
        <v>17</v>
      </c>
    </row>
    <row r="4070" spans="1:4" hidden="1" x14ac:dyDescent="0.2">
      <c r="A4070" t="s">
        <v>8401</v>
      </c>
      <c r="B4070" s="14" t="str">
        <v>false</v>
      </c>
      <c r="C4070" t="s">
        <v>8220</v>
      </c>
      <c r="D4070" s="14">
        <v>1</v>
      </c>
    </row>
    <row r="4071" spans="1:4" hidden="1" x14ac:dyDescent="0.2">
      <c r="A4071" t="s">
        <v>8401</v>
      </c>
      <c r="B4071" s="14" t="str">
        <v>false</v>
      </c>
      <c r="C4071" t="s">
        <v>8220</v>
      </c>
      <c r="D4071" s="14">
        <v>13</v>
      </c>
    </row>
    <row r="4072" spans="1:4" hidden="1" x14ac:dyDescent="0.2">
      <c r="A4072" t="s">
        <v>8401</v>
      </c>
      <c r="B4072" s="14" t="str">
        <v>false</v>
      </c>
      <c r="C4072" t="s">
        <v>8220</v>
      </c>
      <c r="D4072" s="14">
        <v>6</v>
      </c>
    </row>
    <row r="4073" spans="1:4" hidden="1" x14ac:dyDescent="0.2">
      <c r="A4073" t="s">
        <v>8401</v>
      </c>
      <c r="B4073" s="14" t="str">
        <v>false</v>
      </c>
      <c r="C4073" t="s">
        <v>8220</v>
      </c>
      <c r="D4073" s="14">
        <v>0</v>
      </c>
    </row>
    <row r="4074" spans="1:4" hidden="1" x14ac:dyDescent="0.2">
      <c r="A4074" t="s">
        <v>8401</v>
      </c>
      <c r="B4074" s="14" t="str">
        <v>false</v>
      </c>
      <c r="C4074" t="s">
        <v>8220</v>
      </c>
      <c r="D4074" s="14">
        <v>2</v>
      </c>
    </row>
    <row r="4075" spans="1:4" hidden="1" x14ac:dyDescent="0.2">
      <c r="A4075" t="s">
        <v>8401</v>
      </c>
      <c r="B4075" s="14" t="str">
        <v>false</v>
      </c>
      <c r="C4075" t="s">
        <v>8220</v>
      </c>
      <c r="D4075" s="14">
        <v>2</v>
      </c>
    </row>
    <row r="4076" spans="1:4" hidden="1" x14ac:dyDescent="0.2">
      <c r="A4076" t="s">
        <v>8401</v>
      </c>
      <c r="B4076" s="14" t="str">
        <v>false</v>
      </c>
      <c r="C4076" t="s">
        <v>8220</v>
      </c>
      <c r="D4076" s="14">
        <v>21</v>
      </c>
    </row>
    <row r="4077" spans="1:4" hidden="1" x14ac:dyDescent="0.2">
      <c r="A4077" t="s">
        <v>8401</v>
      </c>
      <c r="B4077" s="14" t="str">
        <v>false</v>
      </c>
      <c r="C4077" t="s">
        <v>8220</v>
      </c>
      <c r="D4077" s="14">
        <v>13</v>
      </c>
    </row>
    <row r="4078" spans="1:4" hidden="1" x14ac:dyDescent="0.2">
      <c r="A4078" t="s">
        <v>8401</v>
      </c>
      <c r="B4078" s="14" t="str">
        <v>false</v>
      </c>
      <c r="C4078" t="s">
        <v>8220</v>
      </c>
      <c r="D4078" s="14">
        <v>0</v>
      </c>
    </row>
    <row r="4079" spans="1:4" hidden="1" x14ac:dyDescent="0.2">
      <c r="A4079" t="s">
        <v>8401</v>
      </c>
      <c r="B4079" s="14" t="str">
        <v>false</v>
      </c>
      <c r="C4079" t="s">
        <v>8220</v>
      </c>
      <c r="D4079" s="14">
        <v>6</v>
      </c>
    </row>
    <row r="4080" spans="1:4" hidden="1" x14ac:dyDescent="0.2">
      <c r="A4080" t="s">
        <v>8401</v>
      </c>
      <c r="B4080" s="14" t="str">
        <v>false</v>
      </c>
      <c r="C4080" t="s">
        <v>8220</v>
      </c>
      <c r="D4080" s="14">
        <v>0</v>
      </c>
    </row>
    <row r="4081" spans="1:4" hidden="1" x14ac:dyDescent="0.2">
      <c r="A4081" t="s">
        <v>8401</v>
      </c>
      <c r="B4081" s="14" t="str">
        <v>false</v>
      </c>
      <c r="C4081" t="s">
        <v>8220</v>
      </c>
      <c r="D4081" s="14">
        <v>1</v>
      </c>
    </row>
    <row r="4082" spans="1:4" hidden="1" x14ac:dyDescent="0.2">
      <c r="A4082" t="s">
        <v>8401</v>
      </c>
      <c r="B4082" s="14" t="str">
        <v>false</v>
      </c>
      <c r="C4082" t="s">
        <v>8220</v>
      </c>
      <c r="D4082" s="14">
        <v>0</v>
      </c>
    </row>
    <row r="4083" spans="1:4" hidden="1" x14ac:dyDescent="0.2">
      <c r="A4083" t="s">
        <v>8401</v>
      </c>
      <c r="B4083" s="14" t="str">
        <v>false</v>
      </c>
      <c r="C4083" t="s">
        <v>8220</v>
      </c>
      <c r="D4083" s="14">
        <v>12</v>
      </c>
    </row>
    <row r="4084" spans="1:4" hidden="1" x14ac:dyDescent="0.2">
      <c r="A4084" t="s">
        <v>8401</v>
      </c>
      <c r="B4084" s="14" t="str">
        <v>false</v>
      </c>
      <c r="C4084" t="s">
        <v>8220</v>
      </c>
      <c r="D4084" s="14">
        <v>2</v>
      </c>
    </row>
    <row r="4085" spans="1:4" hidden="1" x14ac:dyDescent="0.2">
      <c r="A4085" t="s">
        <v>8401</v>
      </c>
      <c r="B4085" s="14" t="str">
        <v>false</v>
      </c>
      <c r="C4085" t="s">
        <v>8220</v>
      </c>
      <c r="D4085" s="14">
        <v>6</v>
      </c>
    </row>
    <row r="4086" spans="1:4" hidden="1" x14ac:dyDescent="0.2">
      <c r="A4086" t="s">
        <v>8401</v>
      </c>
      <c r="B4086" s="14" t="str">
        <v>false</v>
      </c>
      <c r="C4086" t="s">
        <v>8220</v>
      </c>
      <c r="D4086" s="14">
        <v>1</v>
      </c>
    </row>
    <row r="4087" spans="1:4" hidden="1" x14ac:dyDescent="0.2">
      <c r="A4087" t="s">
        <v>8401</v>
      </c>
      <c r="B4087" s="14" t="str">
        <v>false</v>
      </c>
      <c r="C4087" t="s">
        <v>8220</v>
      </c>
      <c r="D4087" s="14">
        <v>1</v>
      </c>
    </row>
    <row r="4088" spans="1:4" hidden="1" x14ac:dyDescent="0.2">
      <c r="A4088" t="s">
        <v>8401</v>
      </c>
      <c r="B4088" s="14" t="str">
        <v>false</v>
      </c>
      <c r="C4088" t="s">
        <v>8220</v>
      </c>
      <c r="D4088" s="14">
        <v>5</v>
      </c>
    </row>
    <row r="4089" spans="1:4" hidden="1" x14ac:dyDescent="0.2">
      <c r="A4089" t="s">
        <v>8401</v>
      </c>
      <c r="B4089" s="14" t="str">
        <v>false</v>
      </c>
      <c r="C4089" t="s">
        <v>8220</v>
      </c>
      <c r="D4089" s="14">
        <v>0</v>
      </c>
    </row>
    <row r="4090" spans="1:4" hidden="1" x14ac:dyDescent="0.2">
      <c r="A4090" t="s">
        <v>8401</v>
      </c>
      <c r="B4090" s="14" t="str">
        <v>false</v>
      </c>
      <c r="C4090" t="s">
        <v>8220</v>
      </c>
      <c r="D4090" s="14">
        <v>3</v>
      </c>
    </row>
    <row r="4091" spans="1:4" hidden="1" x14ac:dyDescent="0.2">
      <c r="A4091" t="s">
        <v>8401</v>
      </c>
      <c r="B4091" s="14" t="str">
        <v>false</v>
      </c>
      <c r="C4091" t="s">
        <v>8220</v>
      </c>
      <c r="D4091" s="14">
        <v>8</v>
      </c>
    </row>
    <row r="4092" spans="1:4" hidden="1" x14ac:dyDescent="0.2">
      <c r="A4092" t="s">
        <v>8401</v>
      </c>
      <c r="B4092" s="14" t="str">
        <v>false</v>
      </c>
      <c r="C4092" t="s">
        <v>8220</v>
      </c>
      <c r="D4092" s="14">
        <v>3</v>
      </c>
    </row>
    <row r="4093" spans="1:4" hidden="1" x14ac:dyDescent="0.2">
      <c r="A4093" t="s">
        <v>8401</v>
      </c>
      <c r="B4093" s="14" t="str">
        <v>false</v>
      </c>
      <c r="C4093" t="s">
        <v>8220</v>
      </c>
      <c r="D4093" s="14">
        <v>8</v>
      </c>
    </row>
    <row r="4094" spans="1:4" hidden="1" x14ac:dyDescent="0.2">
      <c r="A4094" t="s">
        <v>8401</v>
      </c>
      <c r="B4094" s="14" t="str">
        <v>false</v>
      </c>
      <c r="C4094" t="s">
        <v>8220</v>
      </c>
      <c r="D4094" s="14">
        <v>1</v>
      </c>
    </row>
    <row r="4095" spans="1:4" hidden="1" x14ac:dyDescent="0.2">
      <c r="A4095" t="s">
        <v>8401</v>
      </c>
      <c r="B4095" s="14" t="str">
        <v>false</v>
      </c>
      <c r="C4095" t="s">
        <v>8220</v>
      </c>
      <c r="D4095" s="14">
        <v>4</v>
      </c>
    </row>
    <row r="4096" spans="1:4" hidden="1" x14ac:dyDescent="0.2">
      <c r="A4096" t="s">
        <v>8401</v>
      </c>
      <c r="B4096" s="14" t="str">
        <v>false</v>
      </c>
      <c r="C4096" t="s">
        <v>8220</v>
      </c>
      <c r="D4096" s="14">
        <v>8</v>
      </c>
    </row>
    <row r="4097" spans="1:4" hidden="1" x14ac:dyDescent="0.2">
      <c r="A4097" t="s">
        <v>8401</v>
      </c>
      <c r="B4097" s="14" t="str">
        <v>false</v>
      </c>
      <c r="C4097" t="s">
        <v>8220</v>
      </c>
      <c r="D4097" s="14">
        <v>1</v>
      </c>
    </row>
    <row r="4098" spans="1:4" hidden="1" x14ac:dyDescent="0.2">
      <c r="A4098" t="s">
        <v>8401</v>
      </c>
      <c r="B4098" s="14" t="str">
        <v>false</v>
      </c>
      <c r="C4098" t="s">
        <v>8220</v>
      </c>
      <c r="D4098" s="14">
        <v>5</v>
      </c>
    </row>
    <row r="4099" spans="1:4" hidden="1" x14ac:dyDescent="0.2">
      <c r="A4099" t="s">
        <v>8401</v>
      </c>
      <c r="B4099" s="14" t="str">
        <v>false</v>
      </c>
      <c r="C4099" t="s">
        <v>8220</v>
      </c>
      <c r="D4099" s="14">
        <v>0</v>
      </c>
    </row>
    <row r="4100" spans="1:4" hidden="1" x14ac:dyDescent="0.2">
      <c r="A4100" t="s">
        <v>8401</v>
      </c>
      <c r="B4100" s="14" t="str">
        <v>false</v>
      </c>
      <c r="C4100" t="s">
        <v>8220</v>
      </c>
      <c r="D4100" s="14">
        <v>0</v>
      </c>
    </row>
    <row r="4101" spans="1:4" hidden="1" x14ac:dyDescent="0.2">
      <c r="A4101" t="s">
        <v>8401</v>
      </c>
      <c r="B4101" s="14" t="str">
        <v>false</v>
      </c>
      <c r="C4101" t="s">
        <v>8220</v>
      </c>
      <c r="D4101" s="14">
        <v>1</v>
      </c>
    </row>
    <row r="4102" spans="1:4" hidden="1" x14ac:dyDescent="0.2">
      <c r="A4102" t="s">
        <v>8401</v>
      </c>
      <c r="B4102" s="14" t="str">
        <v>false</v>
      </c>
      <c r="C4102" t="s">
        <v>8220</v>
      </c>
      <c r="D4102" s="14">
        <v>0</v>
      </c>
    </row>
    <row r="4103" spans="1:4" hidden="1" x14ac:dyDescent="0.2">
      <c r="A4103" t="s">
        <v>8401</v>
      </c>
      <c r="B4103" s="14" t="str">
        <v>false</v>
      </c>
      <c r="C4103" t="s">
        <v>8220</v>
      </c>
      <c r="D4103" s="14">
        <v>0</v>
      </c>
    </row>
    <row r="4104" spans="1:4" hidden="1" x14ac:dyDescent="0.2">
      <c r="A4104" t="s">
        <v>8401</v>
      </c>
      <c r="B4104" s="14" t="str">
        <v>false</v>
      </c>
      <c r="C4104" t="s">
        <v>8220</v>
      </c>
      <c r="D4104" s="14">
        <v>6</v>
      </c>
    </row>
    <row r="4105" spans="1:4" hidden="1" x14ac:dyDescent="0.2">
      <c r="A4105" t="s">
        <v>8401</v>
      </c>
      <c r="B4105" s="14" t="str">
        <v>false</v>
      </c>
      <c r="C4105" t="s">
        <v>8220</v>
      </c>
      <c r="D4105" s="14">
        <v>6</v>
      </c>
    </row>
    <row r="4106" spans="1:4" hidden="1" x14ac:dyDescent="0.2">
      <c r="A4106" t="s">
        <v>8401</v>
      </c>
      <c r="B4106" s="14" t="str">
        <v>false</v>
      </c>
      <c r="C4106" t="s">
        <v>8220</v>
      </c>
      <c r="D4106" s="14">
        <v>14</v>
      </c>
    </row>
    <row r="4107" spans="1:4" hidden="1" x14ac:dyDescent="0.2">
      <c r="A4107" t="s">
        <v>8401</v>
      </c>
      <c r="B4107" s="14" t="str">
        <v>false</v>
      </c>
      <c r="C4107" t="s">
        <v>8220</v>
      </c>
      <c r="D4107" s="14">
        <v>6</v>
      </c>
    </row>
    <row r="4108" spans="1:4" hidden="1" x14ac:dyDescent="0.2">
      <c r="A4108" t="s">
        <v>8401</v>
      </c>
      <c r="B4108" s="14" t="str">
        <v>false</v>
      </c>
      <c r="C4108" t="s">
        <v>8220</v>
      </c>
      <c r="D4108" s="14">
        <v>33</v>
      </c>
    </row>
    <row r="4109" spans="1:4" hidden="1" x14ac:dyDescent="0.2">
      <c r="A4109" t="s">
        <v>8401</v>
      </c>
      <c r="B4109" s="14" t="str">
        <v>false</v>
      </c>
      <c r="C4109" t="s">
        <v>8220</v>
      </c>
      <c r="D4109" s="14">
        <v>4</v>
      </c>
    </row>
    <row r="4110" spans="1:4" hidden="1" x14ac:dyDescent="0.2">
      <c r="A4110" t="s">
        <v>8401</v>
      </c>
      <c r="B4110" s="14" t="str">
        <v>false</v>
      </c>
      <c r="C4110" t="s">
        <v>8220</v>
      </c>
      <c r="D4110" s="14">
        <v>1</v>
      </c>
    </row>
    <row r="4111" spans="1:4" hidden="1" x14ac:dyDescent="0.2">
      <c r="A4111" t="s">
        <v>8401</v>
      </c>
      <c r="B4111" s="14" t="str">
        <v>false</v>
      </c>
      <c r="C4111" t="s">
        <v>8220</v>
      </c>
      <c r="D4111" s="14">
        <v>0</v>
      </c>
    </row>
    <row r="4112" spans="1:4" hidden="1" x14ac:dyDescent="0.2">
      <c r="A4112" t="s">
        <v>8401</v>
      </c>
      <c r="B4112" s="14" t="str">
        <v>false</v>
      </c>
      <c r="C4112" t="s">
        <v>8220</v>
      </c>
      <c r="D4112" s="14">
        <v>6</v>
      </c>
    </row>
    <row r="4113" spans="1:4" hidden="1" x14ac:dyDescent="0.2">
      <c r="A4113" t="s">
        <v>8401</v>
      </c>
      <c r="B4113" s="14" t="str">
        <v>false</v>
      </c>
      <c r="C4113" t="s">
        <v>8220</v>
      </c>
      <c r="D4113" s="14">
        <v>6</v>
      </c>
    </row>
    <row r="4114" spans="1:4" hidden="1" x14ac:dyDescent="0.2">
      <c r="A4114" t="s">
        <v>8401</v>
      </c>
      <c r="B4114" s="14" t="str">
        <v>false</v>
      </c>
      <c r="C4114" t="s">
        <v>8220</v>
      </c>
      <c r="D4114" s="14">
        <v>1</v>
      </c>
    </row>
    <row r="4115" spans="1:4" hidden="1" x14ac:dyDescent="0.2">
      <c r="A4115" t="s">
        <v>8401</v>
      </c>
      <c r="B4115" s="14" t="str">
        <v>false</v>
      </c>
      <c r="C4115" t="s">
        <v>8220</v>
      </c>
      <c r="D4115" s="14">
        <v>3</v>
      </c>
    </row>
    <row r="4116" spans="1:4" x14ac:dyDescent="0.2">
      <c r="D4116" s="14" t="str">
        <v>false</v>
      </c>
    </row>
    <row r="4117" spans="1:4" x14ac:dyDescent="0.2">
      <c r="D4117" s="14" t="str">
        <v>false</v>
      </c>
    </row>
    <row r="4118" spans="1:4" x14ac:dyDescent="0.2">
      <c r="D4118" s="14" t="str">
        <v>false</v>
      </c>
    </row>
    <row r="4119" spans="1:4" x14ac:dyDescent="0.2">
      <c r="D4119" s="14" t="str">
        <v>false</v>
      </c>
    </row>
    <row r="4120" spans="1:4" x14ac:dyDescent="0.2">
      <c r="D4120" s="14" t="str">
        <v>false</v>
      </c>
    </row>
    <row r="4121" spans="1:4" x14ac:dyDescent="0.2">
      <c r="D4121" s="14" t="str">
        <v>false</v>
      </c>
    </row>
    <row r="4122" spans="1:4" x14ac:dyDescent="0.2">
      <c r="D4122" s="14" t="str">
        <v>false</v>
      </c>
    </row>
    <row r="4123" spans="1:4" x14ac:dyDescent="0.2">
      <c r="D4123" s="14" t="str">
        <v>false</v>
      </c>
    </row>
    <row r="4124" spans="1:4" x14ac:dyDescent="0.2">
      <c r="D4124" s="14" t="str">
        <v>false</v>
      </c>
    </row>
    <row r="4125" spans="1:4" x14ac:dyDescent="0.2">
      <c r="D4125" s="14" t="str">
        <v>false</v>
      </c>
    </row>
    <row r="4126" spans="1:4" x14ac:dyDescent="0.2">
      <c r="D4126" s="14" t="str">
        <v>false</v>
      </c>
    </row>
    <row r="4127" spans="1:4" x14ac:dyDescent="0.2">
      <c r="D4127" s="14" t="str">
        <v>false</v>
      </c>
    </row>
    <row r="4128" spans="1:4" x14ac:dyDescent="0.2">
      <c r="D4128" s="14" t="str">
        <v>false</v>
      </c>
    </row>
    <row r="4129" spans="4:4" x14ac:dyDescent="0.2">
      <c r="D4129" s="14" t="str">
        <v>false</v>
      </c>
    </row>
    <row r="4130" spans="4:4" x14ac:dyDescent="0.2">
      <c r="D4130" s="14" t="str">
        <v>false</v>
      </c>
    </row>
    <row r="4131" spans="4:4" x14ac:dyDescent="0.2">
      <c r="D4131" s="14" t="str">
        <v>false</v>
      </c>
    </row>
    <row r="4132" spans="4:4" x14ac:dyDescent="0.2">
      <c r="D4132" s="14" t="str">
        <v>false</v>
      </c>
    </row>
    <row r="4133" spans="4:4" x14ac:dyDescent="0.2">
      <c r="D4133" s="14" t="str">
        <v>false</v>
      </c>
    </row>
    <row r="4134" spans="4:4" x14ac:dyDescent="0.2">
      <c r="D4134" s="14" t="str">
        <v>false</v>
      </c>
    </row>
    <row r="4135" spans="4:4" x14ac:dyDescent="0.2">
      <c r="D4135" s="14" t="str">
        <v>false</v>
      </c>
    </row>
    <row r="4136" spans="4:4" x14ac:dyDescent="0.2">
      <c r="D4136" s="14" t="str">
        <v>false</v>
      </c>
    </row>
    <row r="4137" spans="4:4" x14ac:dyDescent="0.2">
      <c r="D4137" s="14" t="str">
        <v>false</v>
      </c>
    </row>
    <row r="4138" spans="4:4" x14ac:dyDescent="0.2">
      <c r="D4138" s="14" t="str">
        <v>false</v>
      </c>
    </row>
    <row r="4139" spans="4:4" x14ac:dyDescent="0.2">
      <c r="D4139" s="14" t="str">
        <v>false</v>
      </c>
    </row>
    <row r="4140" spans="4:4" x14ac:dyDescent="0.2">
      <c r="D4140" s="14" t="str">
        <v>false</v>
      </c>
    </row>
    <row r="4141" spans="4:4" x14ac:dyDescent="0.2">
      <c r="D4141" s="14" t="str">
        <v>false</v>
      </c>
    </row>
    <row r="4142" spans="4:4" x14ac:dyDescent="0.2">
      <c r="D4142" s="14" t="str">
        <v>false</v>
      </c>
    </row>
    <row r="4143" spans="4:4" x14ac:dyDescent="0.2">
      <c r="D4143" s="14" t="str">
        <v>false</v>
      </c>
    </row>
    <row r="4144" spans="4:4" x14ac:dyDescent="0.2">
      <c r="D4144" s="14" t="str">
        <v>false</v>
      </c>
    </row>
    <row r="4145" spans="4:4" x14ac:dyDescent="0.2">
      <c r="D4145" s="14" t="str">
        <v>false</v>
      </c>
    </row>
    <row r="4146" spans="4:4" x14ac:dyDescent="0.2">
      <c r="D4146" s="14" t="str">
        <v>false</v>
      </c>
    </row>
    <row r="4147" spans="4:4" x14ac:dyDescent="0.2">
      <c r="D4147" s="14" t="str">
        <v>false</v>
      </c>
    </row>
    <row r="4148" spans="4:4" x14ac:dyDescent="0.2">
      <c r="D4148" s="14" t="str">
        <v>false</v>
      </c>
    </row>
    <row r="4149" spans="4:4" x14ac:dyDescent="0.2">
      <c r="D4149" s="14" t="str">
        <v>false</v>
      </c>
    </row>
    <row r="4150" spans="4:4" x14ac:dyDescent="0.2">
      <c r="D4150" s="14" t="str">
        <v>false</v>
      </c>
    </row>
    <row r="4151" spans="4:4" x14ac:dyDescent="0.2">
      <c r="D4151" s="14" t="str">
        <v>false</v>
      </c>
    </row>
    <row r="4152" spans="4:4" x14ac:dyDescent="0.2">
      <c r="D4152" s="14" t="str">
        <v>false</v>
      </c>
    </row>
    <row r="4153" spans="4:4" x14ac:dyDescent="0.2">
      <c r="D4153" s="14" t="str">
        <v>false</v>
      </c>
    </row>
    <row r="4154" spans="4:4" x14ac:dyDescent="0.2">
      <c r="D4154" s="14" t="str">
        <v>false</v>
      </c>
    </row>
    <row r="4155" spans="4:4" x14ac:dyDescent="0.2">
      <c r="D4155" s="14" t="str">
        <v>false</v>
      </c>
    </row>
    <row r="4156" spans="4:4" x14ac:dyDescent="0.2">
      <c r="D4156" s="14" t="str">
        <v>false</v>
      </c>
    </row>
    <row r="4157" spans="4:4" x14ac:dyDescent="0.2">
      <c r="D4157" s="14" t="str">
        <v>false</v>
      </c>
    </row>
    <row r="4158" spans="4:4" x14ac:dyDescent="0.2">
      <c r="D4158" s="14" t="str">
        <v>false</v>
      </c>
    </row>
    <row r="4159" spans="4:4" x14ac:dyDescent="0.2">
      <c r="D4159" s="14" t="str">
        <v>false</v>
      </c>
    </row>
    <row r="4160" spans="4:4" x14ac:dyDescent="0.2">
      <c r="D4160" s="14" t="str">
        <v>false</v>
      </c>
    </row>
    <row r="4161" spans="4:4" x14ac:dyDescent="0.2">
      <c r="D4161" s="14" t="str">
        <v>false</v>
      </c>
    </row>
    <row r="4162" spans="4:4" x14ac:dyDescent="0.2">
      <c r="D4162" s="14" t="str">
        <v>false</v>
      </c>
    </row>
    <row r="4163" spans="4:4" x14ac:dyDescent="0.2">
      <c r="D4163" s="14" t="str">
        <v>false</v>
      </c>
    </row>
    <row r="4164" spans="4:4" x14ac:dyDescent="0.2">
      <c r="D4164" s="14" t="str">
        <v>false</v>
      </c>
    </row>
    <row r="4165" spans="4:4" x14ac:dyDescent="0.2">
      <c r="D4165" s="14" t="str">
        <v>false</v>
      </c>
    </row>
    <row r="4166" spans="4:4" x14ac:dyDescent="0.2">
      <c r="D4166" s="14" t="str">
        <v>false</v>
      </c>
    </row>
    <row r="4167" spans="4:4" x14ac:dyDescent="0.2">
      <c r="D4167" s="14" t="str">
        <v>false</v>
      </c>
    </row>
    <row r="4168" spans="4:4" x14ac:dyDescent="0.2">
      <c r="D4168" s="14" t="str">
        <v>false</v>
      </c>
    </row>
    <row r="4169" spans="4:4" x14ac:dyDescent="0.2">
      <c r="D4169" s="14" t="str">
        <v>false</v>
      </c>
    </row>
    <row r="4170" spans="4:4" x14ac:dyDescent="0.2">
      <c r="D4170" s="14" t="str">
        <v>false</v>
      </c>
    </row>
    <row r="4171" spans="4:4" x14ac:dyDescent="0.2">
      <c r="D4171" s="14" t="str">
        <v>false</v>
      </c>
    </row>
    <row r="4172" spans="4:4" x14ac:dyDescent="0.2">
      <c r="D4172" s="14" t="str">
        <v>false</v>
      </c>
    </row>
    <row r="4173" spans="4:4" x14ac:dyDescent="0.2">
      <c r="D4173" s="14" t="str">
        <v>false</v>
      </c>
    </row>
    <row r="4174" spans="4:4" x14ac:dyDescent="0.2">
      <c r="D4174" s="14" t="str">
        <v>false</v>
      </c>
    </row>
    <row r="4175" spans="4:4" x14ac:dyDescent="0.2">
      <c r="D4175" s="14" t="str">
        <v>false</v>
      </c>
    </row>
    <row r="4176" spans="4:4" x14ac:dyDescent="0.2">
      <c r="D4176" s="14" t="str">
        <v>false</v>
      </c>
    </row>
    <row r="4177" spans="4:4" x14ac:dyDescent="0.2">
      <c r="D4177" s="14" t="str">
        <v>false</v>
      </c>
    </row>
    <row r="4178" spans="4:4" x14ac:dyDescent="0.2">
      <c r="D4178" s="14" t="str">
        <v>false</v>
      </c>
    </row>
    <row r="4179" spans="4:4" x14ac:dyDescent="0.2">
      <c r="D4179" s="14" t="str">
        <v>false</v>
      </c>
    </row>
    <row r="4180" spans="4:4" x14ac:dyDescent="0.2">
      <c r="D4180" s="14" t="str">
        <v>false</v>
      </c>
    </row>
    <row r="4181" spans="4:4" x14ac:dyDescent="0.2">
      <c r="D4181" s="14" t="str">
        <v>false</v>
      </c>
    </row>
    <row r="4182" spans="4:4" x14ac:dyDescent="0.2">
      <c r="D4182" s="14" t="str">
        <v>false</v>
      </c>
    </row>
    <row r="4183" spans="4:4" x14ac:dyDescent="0.2">
      <c r="D4183" s="14" t="str">
        <v>false</v>
      </c>
    </row>
    <row r="4184" spans="4:4" x14ac:dyDescent="0.2">
      <c r="D4184" s="14" t="str">
        <v>false</v>
      </c>
    </row>
    <row r="4185" spans="4:4" x14ac:dyDescent="0.2">
      <c r="D4185" s="14" t="str">
        <v>false</v>
      </c>
    </row>
    <row r="4186" spans="4:4" x14ac:dyDescent="0.2">
      <c r="D4186" s="14" t="str">
        <v>false</v>
      </c>
    </row>
    <row r="4187" spans="4:4" x14ac:dyDescent="0.2">
      <c r="D4187" s="14" t="str">
        <v>false</v>
      </c>
    </row>
    <row r="4188" spans="4:4" x14ac:dyDescent="0.2">
      <c r="D4188" s="14" t="str">
        <v>false</v>
      </c>
    </row>
    <row r="4189" spans="4:4" x14ac:dyDescent="0.2">
      <c r="D4189" s="14" t="str">
        <v>false</v>
      </c>
    </row>
    <row r="4190" spans="4:4" x14ac:dyDescent="0.2">
      <c r="D4190" s="14" t="str">
        <v>false</v>
      </c>
    </row>
    <row r="4191" spans="4:4" x14ac:dyDescent="0.2">
      <c r="D4191" s="14" t="str">
        <v>false</v>
      </c>
    </row>
    <row r="4192" spans="4:4" x14ac:dyDescent="0.2">
      <c r="D4192" s="14" t="str">
        <v>false</v>
      </c>
    </row>
    <row r="4193" spans="4:4" x14ac:dyDescent="0.2">
      <c r="D4193" s="14" t="str">
        <v>false</v>
      </c>
    </row>
    <row r="4194" spans="4:4" x14ac:dyDescent="0.2">
      <c r="D4194" s="14" t="str">
        <v>false</v>
      </c>
    </row>
    <row r="4195" spans="4:4" x14ac:dyDescent="0.2">
      <c r="D4195" s="14" t="str">
        <v>false</v>
      </c>
    </row>
    <row r="4196" spans="4:4" x14ac:dyDescent="0.2">
      <c r="D4196" s="14" t="str">
        <v>false</v>
      </c>
    </row>
    <row r="4197" spans="4:4" x14ac:dyDescent="0.2">
      <c r="D4197" s="14" t="str">
        <v>false</v>
      </c>
    </row>
    <row r="4198" spans="4:4" x14ac:dyDescent="0.2">
      <c r="D4198" s="14" t="str">
        <v>false</v>
      </c>
    </row>
    <row r="4199" spans="4:4" x14ac:dyDescent="0.2">
      <c r="D4199" s="14" t="str">
        <v>false</v>
      </c>
    </row>
    <row r="4200" spans="4:4" x14ac:dyDescent="0.2">
      <c r="D4200" s="14" t="str">
        <v>false</v>
      </c>
    </row>
    <row r="4201" spans="4:4" x14ac:dyDescent="0.2">
      <c r="D4201" s="14" t="str">
        <v>false</v>
      </c>
    </row>
    <row r="4202" spans="4:4" x14ac:dyDescent="0.2">
      <c r="D4202" s="14" t="str">
        <v>false</v>
      </c>
    </row>
    <row r="4203" spans="4:4" x14ac:dyDescent="0.2">
      <c r="D4203" s="14" t="str">
        <v>false</v>
      </c>
    </row>
    <row r="4204" spans="4:4" x14ac:dyDescent="0.2">
      <c r="D4204" s="14" t="str">
        <v>false</v>
      </c>
    </row>
    <row r="4205" spans="4:4" x14ac:dyDescent="0.2">
      <c r="D4205" s="14" t="str">
        <v>false</v>
      </c>
    </row>
    <row r="4206" spans="4:4" x14ac:dyDescent="0.2">
      <c r="D4206" s="14" t="str">
        <v>false</v>
      </c>
    </row>
    <row r="4207" spans="4:4" x14ac:dyDescent="0.2">
      <c r="D4207" s="14" t="str">
        <v>false</v>
      </c>
    </row>
    <row r="4208" spans="4:4" x14ac:dyDescent="0.2">
      <c r="D4208" s="14" t="str">
        <v>false</v>
      </c>
    </row>
    <row r="4209" spans="4:4" x14ac:dyDescent="0.2">
      <c r="D4209" s="14" t="str">
        <v>false</v>
      </c>
    </row>
    <row r="4210" spans="4:4" x14ac:dyDescent="0.2">
      <c r="D4210" s="14" t="str">
        <v>false</v>
      </c>
    </row>
    <row r="4211" spans="4:4" x14ac:dyDescent="0.2">
      <c r="D4211" s="14" t="str">
        <v>false</v>
      </c>
    </row>
    <row r="4212" spans="4:4" x14ac:dyDescent="0.2">
      <c r="D4212" s="14" t="str">
        <v>false</v>
      </c>
    </row>
    <row r="4213" spans="4:4" x14ac:dyDescent="0.2">
      <c r="D4213" s="14" t="str">
        <v>false</v>
      </c>
    </row>
    <row r="4214" spans="4:4" x14ac:dyDescent="0.2">
      <c r="D4214" s="14" t="str">
        <v>false</v>
      </c>
    </row>
    <row r="4215" spans="4:4" x14ac:dyDescent="0.2">
      <c r="D4215" s="14" t="str">
        <v>false</v>
      </c>
    </row>
    <row r="4216" spans="4:4" x14ac:dyDescent="0.2">
      <c r="D4216" s="14" t="str">
        <v>false</v>
      </c>
    </row>
    <row r="4217" spans="4:4" x14ac:dyDescent="0.2">
      <c r="D4217" s="14" t="str">
        <v>false</v>
      </c>
    </row>
    <row r="4218" spans="4:4" x14ac:dyDescent="0.2">
      <c r="D4218" s="14" t="str">
        <v>false</v>
      </c>
    </row>
    <row r="4219" spans="4:4" x14ac:dyDescent="0.2">
      <c r="D4219" s="14" t="str">
        <v>false</v>
      </c>
    </row>
    <row r="4220" spans="4:4" x14ac:dyDescent="0.2">
      <c r="D4220" s="14" t="str">
        <v>false</v>
      </c>
    </row>
    <row r="4221" spans="4:4" x14ac:dyDescent="0.2">
      <c r="D4221" s="14" t="str">
        <v>false</v>
      </c>
    </row>
    <row r="4222" spans="4:4" x14ac:dyDescent="0.2">
      <c r="D4222" s="14" t="str">
        <v>false</v>
      </c>
    </row>
    <row r="4223" spans="4:4" x14ac:dyDescent="0.2">
      <c r="D4223" s="14" t="str">
        <v>false</v>
      </c>
    </row>
    <row r="4224" spans="4:4" x14ac:dyDescent="0.2">
      <c r="D4224" s="14" t="str">
        <v>false</v>
      </c>
    </row>
    <row r="4225" spans="4:4" x14ac:dyDescent="0.2">
      <c r="D4225" s="14" t="str">
        <v>false</v>
      </c>
    </row>
    <row r="4226" spans="4:4" x14ac:dyDescent="0.2">
      <c r="D4226" s="14" t="str">
        <v>false</v>
      </c>
    </row>
    <row r="4227" spans="4:4" x14ac:dyDescent="0.2">
      <c r="D4227" s="14" t="str">
        <v>false</v>
      </c>
    </row>
    <row r="4228" spans="4:4" x14ac:dyDescent="0.2">
      <c r="D4228" s="14" t="str">
        <v>false</v>
      </c>
    </row>
    <row r="4229" spans="4:4" x14ac:dyDescent="0.2">
      <c r="D4229" s="14" t="str">
        <v>false</v>
      </c>
    </row>
    <row r="4230" spans="4:4" x14ac:dyDescent="0.2">
      <c r="D4230" s="14" t="str">
        <v>false</v>
      </c>
    </row>
    <row r="4231" spans="4:4" x14ac:dyDescent="0.2">
      <c r="D4231" s="14" t="str">
        <v>false</v>
      </c>
    </row>
    <row r="4232" spans="4:4" x14ac:dyDescent="0.2">
      <c r="D4232" s="14" t="str">
        <v>false</v>
      </c>
    </row>
    <row r="4233" spans="4:4" x14ac:dyDescent="0.2">
      <c r="D4233" s="14" t="str">
        <v>false</v>
      </c>
    </row>
    <row r="4234" spans="4:4" x14ac:dyDescent="0.2">
      <c r="D4234" s="14" t="str">
        <v>false</v>
      </c>
    </row>
    <row r="4235" spans="4:4" x14ac:dyDescent="0.2">
      <c r="D4235" s="14" t="str">
        <v>false</v>
      </c>
    </row>
    <row r="4236" spans="4:4" x14ac:dyDescent="0.2">
      <c r="D4236" s="14" t="str">
        <v>false</v>
      </c>
    </row>
    <row r="4237" spans="4:4" x14ac:dyDescent="0.2">
      <c r="D4237" s="14" t="str">
        <v>false</v>
      </c>
    </row>
    <row r="4238" spans="4:4" x14ac:dyDescent="0.2">
      <c r="D4238" s="14" t="str">
        <v>false</v>
      </c>
    </row>
    <row r="4239" spans="4:4" x14ac:dyDescent="0.2">
      <c r="D4239" s="14" t="str">
        <v>false</v>
      </c>
    </row>
    <row r="4240" spans="4:4" x14ac:dyDescent="0.2">
      <c r="D4240" s="14" t="str">
        <v>false</v>
      </c>
    </row>
    <row r="4241" spans="4:4" x14ac:dyDescent="0.2">
      <c r="D4241" s="14" t="str">
        <v>false</v>
      </c>
    </row>
    <row r="4242" spans="4:4" x14ac:dyDescent="0.2">
      <c r="D4242" s="14" t="str">
        <v>false</v>
      </c>
    </row>
    <row r="4243" spans="4:4" x14ac:dyDescent="0.2">
      <c r="D4243" s="14" t="str">
        <v>false</v>
      </c>
    </row>
    <row r="4244" spans="4:4" x14ac:dyDescent="0.2">
      <c r="D4244" s="14" t="str">
        <v>false</v>
      </c>
    </row>
    <row r="4245" spans="4:4" x14ac:dyDescent="0.2">
      <c r="D4245" s="14" t="str">
        <v>false</v>
      </c>
    </row>
    <row r="4246" spans="4:4" x14ac:dyDescent="0.2">
      <c r="D4246" s="14" t="str">
        <v>false</v>
      </c>
    </row>
    <row r="4247" spans="4:4" x14ac:dyDescent="0.2">
      <c r="D4247" s="14" t="str">
        <v>false</v>
      </c>
    </row>
    <row r="4248" spans="4:4" x14ac:dyDescent="0.2">
      <c r="D4248" s="14" t="str">
        <v>false</v>
      </c>
    </row>
    <row r="4249" spans="4:4" x14ac:dyDescent="0.2">
      <c r="D4249" s="14" t="str">
        <v>false</v>
      </c>
    </row>
    <row r="4250" spans="4:4" x14ac:dyDescent="0.2">
      <c r="D4250" s="14" t="str">
        <v>false</v>
      </c>
    </row>
    <row r="4251" spans="4:4" x14ac:dyDescent="0.2">
      <c r="D4251" s="14" t="str">
        <v>false</v>
      </c>
    </row>
    <row r="4252" spans="4:4" x14ac:dyDescent="0.2">
      <c r="D4252" s="14" t="str">
        <v>false</v>
      </c>
    </row>
    <row r="4253" spans="4:4" x14ac:dyDescent="0.2">
      <c r="D4253" s="14" t="str">
        <v>false</v>
      </c>
    </row>
    <row r="4254" spans="4:4" x14ac:dyDescent="0.2">
      <c r="D4254" s="14" t="str">
        <v>false</v>
      </c>
    </row>
    <row r="4255" spans="4:4" x14ac:dyDescent="0.2">
      <c r="D4255" s="14" t="str">
        <v>false</v>
      </c>
    </row>
    <row r="4256" spans="4:4" x14ac:dyDescent="0.2">
      <c r="D4256" s="14" t="str">
        <v>false</v>
      </c>
    </row>
    <row r="4257" spans="4:4" x14ac:dyDescent="0.2">
      <c r="D4257" s="14" t="str">
        <v>false</v>
      </c>
    </row>
    <row r="4258" spans="4:4" x14ac:dyDescent="0.2">
      <c r="D4258" s="14" t="str">
        <v>false</v>
      </c>
    </row>
    <row r="4259" spans="4:4" x14ac:dyDescent="0.2">
      <c r="D4259" s="14" t="str">
        <v>false</v>
      </c>
    </row>
    <row r="4260" spans="4:4" x14ac:dyDescent="0.2">
      <c r="D4260" s="14" t="str">
        <v>false</v>
      </c>
    </row>
    <row r="4261" spans="4:4" x14ac:dyDescent="0.2">
      <c r="D4261" s="14" t="str">
        <v>false</v>
      </c>
    </row>
    <row r="4262" spans="4:4" x14ac:dyDescent="0.2">
      <c r="D4262" s="14" t="str">
        <v>false</v>
      </c>
    </row>
    <row r="4263" spans="4:4" x14ac:dyDescent="0.2">
      <c r="D4263" s="14" t="str">
        <v>false</v>
      </c>
    </row>
    <row r="4264" spans="4:4" x14ac:dyDescent="0.2">
      <c r="D4264" s="14" t="str">
        <v>false</v>
      </c>
    </row>
    <row r="4265" spans="4:4" x14ac:dyDescent="0.2">
      <c r="D4265" s="14" t="str">
        <v>false</v>
      </c>
    </row>
    <row r="4266" spans="4:4" x14ac:dyDescent="0.2">
      <c r="D4266" s="14" t="str">
        <v>false</v>
      </c>
    </row>
    <row r="4267" spans="4:4" x14ac:dyDescent="0.2">
      <c r="D4267" s="14" t="str">
        <v>false</v>
      </c>
    </row>
    <row r="4268" spans="4:4" x14ac:dyDescent="0.2">
      <c r="D4268" s="14" t="str">
        <v>false</v>
      </c>
    </row>
    <row r="4269" spans="4:4" x14ac:dyDescent="0.2">
      <c r="D4269" s="14" t="str">
        <v>false</v>
      </c>
    </row>
    <row r="4270" spans="4:4" x14ac:dyDescent="0.2">
      <c r="D4270" s="14" t="str">
        <v>false</v>
      </c>
    </row>
    <row r="4271" spans="4:4" x14ac:dyDescent="0.2">
      <c r="D4271" s="14" t="str">
        <v>false</v>
      </c>
    </row>
    <row r="4272" spans="4:4" x14ac:dyDescent="0.2">
      <c r="D4272" s="14" t="str">
        <v>false</v>
      </c>
    </row>
    <row r="4273" spans="4:4" x14ac:dyDescent="0.2">
      <c r="D4273" s="14" t="str">
        <v>false</v>
      </c>
    </row>
    <row r="4274" spans="4:4" x14ac:dyDescent="0.2">
      <c r="D4274" s="14" t="str">
        <v>false</v>
      </c>
    </row>
    <row r="4275" spans="4:4" x14ac:dyDescent="0.2">
      <c r="D4275" s="14" t="str">
        <v>false</v>
      </c>
    </row>
    <row r="4276" spans="4:4" x14ac:dyDescent="0.2">
      <c r="D4276" s="14" t="str">
        <v>false</v>
      </c>
    </row>
    <row r="4277" spans="4:4" x14ac:dyDescent="0.2">
      <c r="D4277" s="14" t="str">
        <v>false</v>
      </c>
    </row>
    <row r="4278" spans="4:4" x14ac:dyDescent="0.2">
      <c r="D4278" s="14" t="str">
        <v>false</v>
      </c>
    </row>
    <row r="4279" spans="4:4" x14ac:dyDescent="0.2">
      <c r="D4279" s="14" t="str">
        <v>false</v>
      </c>
    </row>
    <row r="4280" spans="4:4" x14ac:dyDescent="0.2">
      <c r="D4280" s="14" t="str">
        <v>false</v>
      </c>
    </row>
    <row r="4281" spans="4:4" x14ac:dyDescent="0.2">
      <c r="D4281" s="14" t="str">
        <v>false</v>
      </c>
    </row>
    <row r="4282" spans="4:4" x14ac:dyDescent="0.2">
      <c r="D4282" s="14" t="str">
        <v>false</v>
      </c>
    </row>
    <row r="4283" spans="4:4" x14ac:dyDescent="0.2">
      <c r="D4283" s="14" t="str">
        <v>false</v>
      </c>
    </row>
    <row r="4284" spans="4:4" x14ac:dyDescent="0.2">
      <c r="D4284" s="14" t="str">
        <v>false</v>
      </c>
    </row>
    <row r="4285" spans="4:4" x14ac:dyDescent="0.2">
      <c r="D4285" s="14" t="str">
        <v>false</v>
      </c>
    </row>
    <row r="4286" spans="4:4" x14ac:dyDescent="0.2">
      <c r="D4286" s="14" t="str">
        <v>false</v>
      </c>
    </row>
    <row r="4287" spans="4:4" x14ac:dyDescent="0.2">
      <c r="D4287" s="14" t="str">
        <v>false</v>
      </c>
    </row>
    <row r="4288" spans="4:4" x14ac:dyDescent="0.2">
      <c r="D4288" s="14" t="str">
        <v>false</v>
      </c>
    </row>
    <row r="4289" spans="4:4" x14ac:dyDescent="0.2">
      <c r="D4289" s="14" t="str">
        <v>false</v>
      </c>
    </row>
    <row r="4290" spans="4:4" x14ac:dyDescent="0.2">
      <c r="D4290" s="14" t="str">
        <v>false</v>
      </c>
    </row>
    <row r="4291" spans="4:4" x14ac:dyDescent="0.2">
      <c r="D4291" s="14" t="str">
        <v>false</v>
      </c>
    </row>
    <row r="4292" spans="4:4" x14ac:dyDescent="0.2">
      <c r="D4292" s="14" t="str">
        <v>false</v>
      </c>
    </row>
    <row r="4293" spans="4:4" x14ac:dyDescent="0.2">
      <c r="D4293" s="14" t="str">
        <v>false</v>
      </c>
    </row>
    <row r="4294" spans="4:4" x14ac:dyDescent="0.2">
      <c r="D4294" s="14" t="str">
        <v>false</v>
      </c>
    </row>
    <row r="4295" spans="4:4" x14ac:dyDescent="0.2">
      <c r="D4295" s="14" t="str">
        <v>false</v>
      </c>
    </row>
    <row r="4296" spans="4:4" x14ac:dyDescent="0.2">
      <c r="D4296" s="14" t="str">
        <v>false</v>
      </c>
    </row>
    <row r="4297" spans="4:4" x14ac:dyDescent="0.2">
      <c r="D4297" s="14" t="str">
        <v>false</v>
      </c>
    </row>
    <row r="4298" spans="4:4" x14ac:dyDescent="0.2">
      <c r="D4298" s="14" t="str">
        <v>false</v>
      </c>
    </row>
    <row r="4299" spans="4:4" x14ac:dyDescent="0.2">
      <c r="D4299" s="14" t="str">
        <v>false</v>
      </c>
    </row>
    <row r="4300" spans="4:4" x14ac:dyDescent="0.2">
      <c r="D4300" s="14" t="str">
        <v>false</v>
      </c>
    </row>
    <row r="4301" spans="4:4" x14ac:dyDescent="0.2">
      <c r="D4301" s="14" t="str">
        <v>false</v>
      </c>
    </row>
    <row r="4302" spans="4:4" x14ac:dyDescent="0.2">
      <c r="D4302" s="14" t="str">
        <v>false</v>
      </c>
    </row>
    <row r="4303" spans="4:4" x14ac:dyDescent="0.2">
      <c r="D4303" s="14" t="str">
        <v>false</v>
      </c>
    </row>
    <row r="4304" spans="4:4" x14ac:dyDescent="0.2">
      <c r="D4304" s="14" t="str">
        <v>false</v>
      </c>
    </row>
    <row r="4305" spans="4:4" x14ac:dyDescent="0.2">
      <c r="D4305" s="14" t="str">
        <v>false</v>
      </c>
    </row>
    <row r="4306" spans="4:4" x14ac:dyDescent="0.2">
      <c r="D4306" s="14" t="str">
        <v>false</v>
      </c>
    </row>
    <row r="4307" spans="4:4" x14ac:dyDescent="0.2">
      <c r="D4307" s="14" t="str">
        <v>false</v>
      </c>
    </row>
    <row r="4308" spans="4:4" x14ac:dyDescent="0.2">
      <c r="D4308" s="14" t="str">
        <v>false</v>
      </c>
    </row>
    <row r="4309" spans="4:4" x14ac:dyDescent="0.2">
      <c r="D4309" s="14" t="str">
        <v>false</v>
      </c>
    </row>
    <row r="4310" spans="4:4" x14ac:dyDescent="0.2">
      <c r="D4310" s="14" t="str">
        <v>false</v>
      </c>
    </row>
    <row r="4311" spans="4:4" x14ac:dyDescent="0.2">
      <c r="D4311" s="14" t="str">
        <v>false</v>
      </c>
    </row>
    <row r="4312" spans="4:4" x14ac:dyDescent="0.2">
      <c r="D4312" s="14" t="str">
        <v>false</v>
      </c>
    </row>
    <row r="4313" spans="4:4" x14ac:dyDescent="0.2">
      <c r="D4313" s="14" t="str">
        <v>false</v>
      </c>
    </row>
    <row r="4314" spans="4:4" x14ac:dyDescent="0.2">
      <c r="D4314" s="14" t="str">
        <v>false</v>
      </c>
    </row>
    <row r="4315" spans="4:4" x14ac:dyDescent="0.2">
      <c r="D4315" s="14" t="str">
        <v>false</v>
      </c>
    </row>
    <row r="4316" spans="4:4" x14ac:dyDescent="0.2">
      <c r="D4316" s="14" t="str">
        <v>false</v>
      </c>
    </row>
    <row r="4317" spans="4:4" x14ac:dyDescent="0.2">
      <c r="D4317" s="14" t="str">
        <v>false</v>
      </c>
    </row>
    <row r="4318" spans="4:4" x14ac:dyDescent="0.2">
      <c r="D4318" s="14" t="str">
        <v>false</v>
      </c>
    </row>
    <row r="4319" spans="4:4" x14ac:dyDescent="0.2">
      <c r="D4319" s="14" t="str">
        <v>false</v>
      </c>
    </row>
    <row r="4320" spans="4:4" x14ac:dyDescent="0.2">
      <c r="D4320" s="14" t="str">
        <v>false</v>
      </c>
    </row>
    <row r="4321" spans="4:4" x14ac:dyDescent="0.2">
      <c r="D4321" s="14" t="str">
        <v>false</v>
      </c>
    </row>
    <row r="4322" spans="4:4" x14ac:dyDescent="0.2">
      <c r="D4322" s="14" t="str">
        <v>false</v>
      </c>
    </row>
    <row r="4323" spans="4:4" x14ac:dyDescent="0.2">
      <c r="D4323" s="14" t="str">
        <v>false</v>
      </c>
    </row>
    <row r="4324" spans="4:4" x14ac:dyDescent="0.2">
      <c r="D4324" s="14" t="str">
        <v>false</v>
      </c>
    </row>
    <row r="4325" spans="4:4" x14ac:dyDescent="0.2">
      <c r="D4325" s="14" t="str">
        <v>false</v>
      </c>
    </row>
    <row r="4326" spans="4:4" x14ac:dyDescent="0.2">
      <c r="D4326" s="14" t="str">
        <v>false</v>
      </c>
    </row>
    <row r="4327" spans="4:4" x14ac:dyDescent="0.2">
      <c r="D4327" s="14" t="str">
        <v>false</v>
      </c>
    </row>
    <row r="4328" spans="4:4" x14ac:dyDescent="0.2">
      <c r="D4328" s="14" t="str">
        <v>false</v>
      </c>
    </row>
    <row r="4329" spans="4:4" x14ac:dyDescent="0.2">
      <c r="D4329" s="14" t="str">
        <v>false</v>
      </c>
    </row>
    <row r="4330" spans="4:4" x14ac:dyDescent="0.2">
      <c r="D4330" s="14" t="str">
        <v>false</v>
      </c>
    </row>
    <row r="4331" spans="4:4" x14ac:dyDescent="0.2">
      <c r="D4331" s="14" t="str">
        <v>false</v>
      </c>
    </row>
    <row r="4332" spans="4:4" x14ac:dyDescent="0.2">
      <c r="D4332" s="14" t="str">
        <v>false</v>
      </c>
    </row>
    <row r="4333" spans="4:4" x14ac:dyDescent="0.2">
      <c r="D4333" s="14" t="str">
        <v>false</v>
      </c>
    </row>
    <row r="4334" spans="4:4" x14ac:dyDescent="0.2">
      <c r="D4334" s="14" t="str">
        <v>false</v>
      </c>
    </row>
    <row r="4335" spans="4:4" x14ac:dyDescent="0.2">
      <c r="D4335" s="14" t="str">
        <v>false</v>
      </c>
    </row>
    <row r="4336" spans="4:4" x14ac:dyDescent="0.2">
      <c r="D4336" s="14" t="str">
        <v>false</v>
      </c>
    </row>
    <row r="4337" spans="4:4" x14ac:dyDescent="0.2">
      <c r="D4337" s="14" t="str">
        <v>false</v>
      </c>
    </row>
    <row r="4338" spans="4:4" x14ac:dyDescent="0.2">
      <c r="D4338" s="14" t="str">
        <v>false</v>
      </c>
    </row>
    <row r="4339" spans="4:4" x14ac:dyDescent="0.2">
      <c r="D4339" s="14" t="str">
        <v>false</v>
      </c>
    </row>
    <row r="4340" spans="4:4" x14ac:dyDescent="0.2">
      <c r="D4340" s="14" t="str">
        <v>false</v>
      </c>
    </row>
    <row r="4341" spans="4:4" x14ac:dyDescent="0.2">
      <c r="D4341" s="14" t="str">
        <v>false</v>
      </c>
    </row>
    <row r="4342" spans="4:4" x14ac:dyDescent="0.2">
      <c r="D4342" s="14" t="str">
        <v>false</v>
      </c>
    </row>
    <row r="4343" spans="4:4" x14ac:dyDescent="0.2">
      <c r="D4343" s="14" t="str">
        <v>false</v>
      </c>
    </row>
    <row r="4344" spans="4:4" x14ac:dyDescent="0.2">
      <c r="D4344" s="14" t="str">
        <v>false</v>
      </c>
    </row>
    <row r="4345" spans="4:4" x14ac:dyDescent="0.2">
      <c r="D4345" s="14" t="str">
        <v>false</v>
      </c>
    </row>
    <row r="4346" spans="4:4" x14ac:dyDescent="0.2">
      <c r="D4346" s="14" t="str">
        <v>false</v>
      </c>
    </row>
    <row r="4347" spans="4:4" x14ac:dyDescent="0.2">
      <c r="D4347" s="14" t="str">
        <v>false</v>
      </c>
    </row>
    <row r="4348" spans="4:4" x14ac:dyDescent="0.2">
      <c r="D4348" s="14" t="str">
        <v>false</v>
      </c>
    </row>
    <row r="4349" spans="4:4" x14ac:dyDescent="0.2">
      <c r="D4349" s="14" t="str">
        <v>false</v>
      </c>
    </row>
    <row r="4350" spans="4:4" x14ac:dyDescent="0.2">
      <c r="D4350" s="14" t="str">
        <v>false</v>
      </c>
    </row>
    <row r="4351" spans="4:4" x14ac:dyDescent="0.2">
      <c r="D4351" s="14" t="str">
        <v>false</v>
      </c>
    </row>
    <row r="4352" spans="4:4" x14ac:dyDescent="0.2">
      <c r="D4352" s="14" t="str">
        <v>false</v>
      </c>
    </row>
    <row r="4353" spans="4:4" x14ac:dyDescent="0.2">
      <c r="D4353" s="14" t="str">
        <v>false</v>
      </c>
    </row>
    <row r="4354" spans="4:4" x14ac:dyDescent="0.2">
      <c r="D4354" s="14" t="str">
        <v>false</v>
      </c>
    </row>
    <row r="4355" spans="4:4" x14ac:dyDescent="0.2">
      <c r="D4355" s="14" t="str">
        <v>false</v>
      </c>
    </row>
    <row r="4356" spans="4:4" x14ac:dyDescent="0.2">
      <c r="D4356" s="14" t="str">
        <v>false</v>
      </c>
    </row>
    <row r="4357" spans="4:4" x14ac:dyDescent="0.2">
      <c r="D4357" s="14" t="str">
        <v>false</v>
      </c>
    </row>
    <row r="4358" spans="4:4" x14ac:dyDescent="0.2">
      <c r="D4358" s="14" t="str">
        <v>false</v>
      </c>
    </row>
    <row r="4359" spans="4:4" x14ac:dyDescent="0.2">
      <c r="D4359" s="14" t="str">
        <v>false</v>
      </c>
    </row>
    <row r="4360" spans="4:4" x14ac:dyDescent="0.2">
      <c r="D4360" s="14" t="str">
        <v>false</v>
      </c>
    </row>
    <row r="4361" spans="4:4" x14ac:dyDescent="0.2">
      <c r="D4361" s="14" t="str">
        <v>false</v>
      </c>
    </row>
    <row r="4362" spans="4:4" x14ac:dyDescent="0.2">
      <c r="D4362" s="14" t="str">
        <v>false</v>
      </c>
    </row>
    <row r="4363" spans="4:4" x14ac:dyDescent="0.2">
      <c r="D4363" s="14" t="str">
        <v>false</v>
      </c>
    </row>
    <row r="4364" spans="4:4" x14ac:dyDescent="0.2">
      <c r="D4364" s="14" t="str">
        <v>false</v>
      </c>
    </row>
    <row r="4365" spans="4:4" x14ac:dyDescent="0.2">
      <c r="D4365" s="14" t="str">
        <v>false</v>
      </c>
    </row>
    <row r="4366" spans="4:4" x14ac:dyDescent="0.2">
      <c r="D4366" s="14" t="str">
        <v>false</v>
      </c>
    </row>
    <row r="4367" spans="4:4" x14ac:dyDescent="0.2">
      <c r="D4367" s="14" t="str">
        <v>false</v>
      </c>
    </row>
    <row r="4368" spans="4:4" x14ac:dyDescent="0.2">
      <c r="D4368" s="14" t="str">
        <v>false</v>
      </c>
    </row>
    <row r="4369" spans="4:4" x14ac:dyDescent="0.2">
      <c r="D4369" s="14" t="str">
        <v>false</v>
      </c>
    </row>
    <row r="4370" spans="4:4" x14ac:dyDescent="0.2">
      <c r="D4370" s="14" t="str">
        <v>false</v>
      </c>
    </row>
    <row r="4371" spans="4:4" x14ac:dyDescent="0.2">
      <c r="D4371" s="14" t="str">
        <v>false</v>
      </c>
    </row>
    <row r="4372" spans="4:4" x14ac:dyDescent="0.2">
      <c r="D4372" s="14" t="str">
        <v>false</v>
      </c>
    </row>
    <row r="4373" spans="4:4" x14ac:dyDescent="0.2">
      <c r="D4373" s="14" t="str">
        <v>false</v>
      </c>
    </row>
    <row r="4374" spans="4:4" x14ac:dyDescent="0.2">
      <c r="D4374" s="14" t="str">
        <v>false</v>
      </c>
    </row>
    <row r="4375" spans="4:4" x14ac:dyDescent="0.2">
      <c r="D4375" s="14" t="str">
        <v>false</v>
      </c>
    </row>
    <row r="4376" spans="4:4" x14ac:dyDescent="0.2">
      <c r="D4376" s="14" t="str">
        <v>false</v>
      </c>
    </row>
    <row r="4377" spans="4:4" x14ac:dyDescent="0.2">
      <c r="D4377" s="14" t="str">
        <v>false</v>
      </c>
    </row>
    <row r="4378" spans="4:4" x14ac:dyDescent="0.2">
      <c r="D4378" s="14" t="str">
        <v>false</v>
      </c>
    </row>
    <row r="4379" spans="4:4" x14ac:dyDescent="0.2">
      <c r="D4379" s="14" t="str">
        <v>false</v>
      </c>
    </row>
    <row r="4380" spans="4:4" x14ac:dyDescent="0.2">
      <c r="D4380" s="14" t="str">
        <v>false</v>
      </c>
    </row>
    <row r="4381" spans="4:4" x14ac:dyDescent="0.2">
      <c r="D4381" s="14" t="str">
        <v>false</v>
      </c>
    </row>
    <row r="4382" spans="4:4" x14ac:dyDescent="0.2">
      <c r="D4382" s="14" t="str">
        <v>false</v>
      </c>
    </row>
    <row r="4383" spans="4:4" x14ac:dyDescent="0.2">
      <c r="D4383" s="14" t="str">
        <v>false</v>
      </c>
    </row>
    <row r="4384" spans="4:4" x14ac:dyDescent="0.2">
      <c r="D4384" s="14" t="str">
        <v>false</v>
      </c>
    </row>
    <row r="4385" spans="4:4" x14ac:dyDescent="0.2">
      <c r="D4385" s="14" t="str">
        <v>false</v>
      </c>
    </row>
    <row r="4386" spans="4:4" x14ac:dyDescent="0.2">
      <c r="D4386" s="14" t="str">
        <v>false</v>
      </c>
    </row>
    <row r="4387" spans="4:4" x14ac:dyDescent="0.2">
      <c r="D4387" s="14" t="str">
        <v>false</v>
      </c>
    </row>
    <row r="4388" spans="4:4" x14ac:dyDescent="0.2">
      <c r="D4388" s="14" t="str">
        <v>false</v>
      </c>
    </row>
    <row r="4389" spans="4:4" x14ac:dyDescent="0.2">
      <c r="D4389" s="14" t="str">
        <v>false</v>
      </c>
    </row>
    <row r="4390" spans="4:4" x14ac:dyDescent="0.2">
      <c r="D4390" s="14" t="str">
        <v>false</v>
      </c>
    </row>
    <row r="4391" spans="4:4" x14ac:dyDescent="0.2">
      <c r="D4391" s="14" t="str">
        <v>false</v>
      </c>
    </row>
    <row r="4392" spans="4:4" x14ac:dyDescent="0.2">
      <c r="D4392" s="14" t="str">
        <v>false</v>
      </c>
    </row>
    <row r="4393" spans="4:4" x14ac:dyDescent="0.2">
      <c r="D4393" s="14" t="str">
        <v>false</v>
      </c>
    </row>
    <row r="4394" spans="4:4" x14ac:dyDescent="0.2">
      <c r="D4394" s="14" t="str">
        <v>false</v>
      </c>
    </row>
    <row r="4395" spans="4:4" x14ac:dyDescent="0.2">
      <c r="D4395" s="14" t="str">
        <v>false</v>
      </c>
    </row>
    <row r="4396" spans="4:4" x14ac:dyDescent="0.2">
      <c r="D4396" s="14" t="str">
        <v>false</v>
      </c>
    </row>
    <row r="4397" spans="4:4" x14ac:dyDescent="0.2">
      <c r="D4397" s="14" t="str">
        <v>false</v>
      </c>
    </row>
    <row r="4398" spans="4:4" x14ac:dyDescent="0.2">
      <c r="D4398" s="14" t="str">
        <v>false</v>
      </c>
    </row>
    <row r="4399" spans="4:4" x14ac:dyDescent="0.2">
      <c r="D4399" s="14" t="str">
        <v>false</v>
      </c>
    </row>
    <row r="4400" spans="4:4" x14ac:dyDescent="0.2">
      <c r="D4400" s="14" t="str">
        <v>false</v>
      </c>
    </row>
    <row r="4401" spans="4:4" x14ac:dyDescent="0.2">
      <c r="D4401" s="14" t="str">
        <v>false</v>
      </c>
    </row>
    <row r="4402" spans="4:4" x14ac:dyDescent="0.2">
      <c r="D4402" s="14" t="str">
        <v>false</v>
      </c>
    </row>
    <row r="4403" spans="4:4" x14ac:dyDescent="0.2">
      <c r="D4403" s="14" t="str">
        <v>false</v>
      </c>
    </row>
    <row r="4404" spans="4:4" x14ac:dyDescent="0.2">
      <c r="D4404" s="14" t="str">
        <v>false</v>
      </c>
    </row>
    <row r="4405" spans="4:4" x14ac:dyDescent="0.2">
      <c r="D4405" s="14" t="str">
        <v>false</v>
      </c>
    </row>
    <row r="4406" spans="4:4" x14ac:dyDescent="0.2">
      <c r="D4406" s="14" t="str">
        <v>false</v>
      </c>
    </row>
    <row r="4407" spans="4:4" x14ac:dyDescent="0.2">
      <c r="D4407" s="14" t="str">
        <v>false</v>
      </c>
    </row>
    <row r="4408" spans="4:4" x14ac:dyDescent="0.2">
      <c r="D4408" s="14" t="str">
        <v>false</v>
      </c>
    </row>
    <row r="4409" spans="4:4" x14ac:dyDescent="0.2">
      <c r="D4409" s="14" t="str">
        <v>false</v>
      </c>
    </row>
    <row r="4410" spans="4:4" x14ac:dyDescent="0.2">
      <c r="D4410" s="14" t="str">
        <v>false</v>
      </c>
    </row>
    <row r="4411" spans="4:4" x14ac:dyDescent="0.2">
      <c r="D4411" s="14" t="str">
        <v>false</v>
      </c>
    </row>
    <row r="4412" spans="4:4" x14ac:dyDescent="0.2">
      <c r="D4412" s="14" t="str">
        <v>false</v>
      </c>
    </row>
    <row r="4413" spans="4:4" x14ac:dyDescent="0.2">
      <c r="D4413" s="14" t="str">
        <v>false</v>
      </c>
    </row>
    <row r="4414" spans="4:4" x14ac:dyDescent="0.2">
      <c r="D4414" s="14" t="str">
        <v>false</v>
      </c>
    </row>
    <row r="4415" spans="4:4" x14ac:dyDescent="0.2">
      <c r="D4415" s="14" t="str">
        <v>false</v>
      </c>
    </row>
    <row r="4416" spans="4:4" x14ac:dyDescent="0.2">
      <c r="D4416" s="14" t="str">
        <v>false</v>
      </c>
    </row>
    <row r="4417" spans="4:4" x14ac:dyDescent="0.2">
      <c r="D4417" s="14" t="str">
        <v>false</v>
      </c>
    </row>
    <row r="4418" spans="4:4" x14ac:dyDescent="0.2">
      <c r="D4418" s="14" t="str">
        <v>false</v>
      </c>
    </row>
    <row r="4419" spans="4:4" x14ac:dyDescent="0.2">
      <c r="D4419" s="14" t="str">
        <v>false</v>
      </c>
    </row>
    <row r="4420" spans="4:4" x14ac:dyDescent="0.2">
      <c r="D4420" s="14" t="str">
        <v>false</v>
      </c>
    </row>
    <row r="4421" spans="4:4" x14ac:dyDescent="0.2">
      <c r="D4421" s="14" t="str">
        <v>false</v>
      </c>
    </row>
    <row r="4422" spans="4:4" x14ac:dyDescent="0.2">
      <c r="D4422" s="14" t="str">
        <v>false</v>
      </c>
    </row>
    <row r="4423" spans="4:4" x14ac:dyDescent="0.2">
      <c r="D4423" s="14" t="str">
        <v>false</v>
      </c>
    </row>
    <row r="4424" spans="4:4" x14ac:dyDescent="0.2">
      <c r="D4424" s="14" t="str">
        <v>false</v>
      </c>
    </row>
    <row r="4425" spans="4:4" x14ac:dyDescent="0.2">
      <c r="D4425" s="14" t="str">
        <v>false</v>
      </c>
    </row>
    <row r="4426" spans="4:4" x14ac:dyDescent="0.2">
      <c r="D4426" s="14" t="str">
        <v>false</v>
      </c>
    </row>
    <row r="4427" spans="4:4" x14ac:dyDescent="0.2">
      <c r="D4427" s="14" t="str">
        <v>false</v>
      </c>
    </row>
    <row r="4428" spans="4:4" x14ac:dyDescent="0.2">
      <c r="D4428" s="14" t="str">
        <v>false</v>
      </c>
    </row>
    <row r="4429" spans="4:4" x14ac:dyDescent="0.2">
      <c r="D4429" s="14" t="str">
        <v>false</v>
      </c>
    </row>
    <row r="4430" spans="4:4" x14ac:dyDescent="0.2">
      <c r="D4430" s="14" t="str">
        <v>false</v>
      </c>
    </row>
    <row r="4431" spans="4:4" x14ac:dyDescent="0.2">
      <c r="D4431" s="14" t="str">
        <v>false</v>
      </c>
    </row>
    <row r="4432" spans="4:4" x14ac:dyDescent="0.2">
      <c r="D4432" s="14" t="str">
        <v>false</v>
      </c>
    </row>
    <row r="4433" spans="4:4" x14ac:dyDescent="0.2">
      <c r="D4433" s="14" t="str">
        <v>false</v>
      </c>
    </row>
    <row r="4434" spans="4:4" x14ac:dyDescent="0.2">
      <c r="D4434" s="14" t="str">
        <v>false</v>
      </c>
    </row>
    <row r="4435" spans="4:4" x14ac:dyDescent="0.2">
      <c r="D4435" s="14" t="str">
        <v>false</v>
      </c>
    </row>
    <row r="4436" spans="4:4" x14ac:dyDescent="0.2">
      <c r="D4436" s="14" t="str">
        <v>false</v>
      </c>
    </row>
    <row r="4437" spans="4:4" x14ac:dyDescent="0.2">
      <c r="D4437" s="14" t="str">
        <v>false</v>
      </c>
    </row>
    <row r="4438" spans="4:4" x14ac:dyDescent="0.2">
      <c r="D4438" s="14" t="str">
        <v>false</v>
      </c>
    </row>
    <row r="4439" spans="4:4" x14ac:dyDescent="0.2">
      <c r="D4439" s="14" t="str">
        <v>false</v>
      </c>
    </row>
    <row r="4440" spans="4:4" x14ac:dyDescent="0.2">
      <c r="D4440" s="14" t="str">
        <v>false</v>
      </c>
    </row>
    <row r="4441" spans="4:4" x14ac:dyDescent="0.2">
      <c r="D4441" s="14" t="str">
        <v>false</v>
      </c>
    </row>
    <row r="4442" spans="4:4" x14ac:dyDescent="0.2">
      <c r="D4442" s="14" t="str">
        <v>false</v>
      </c>
    </row>
    <row r="4443" spans="4:4" x14ac:dyDescent="0.2">
      <c r="D4443" s="14" t="str">
        <v>false</v>
      </c>
    </row>
    <row r="4444" spans="4:4" x14ac:dyDescent="0.2">
      <c r="D4444" s="14" t="str">
        <v>false</v>
      </c>
    </row>
    <row r="4445" spans="4:4" x14ac:dyDescent="0.2">
      <c r="D4445" s="14" t="str">
        <v>false</v>
      </c>
    </row>
    <row r="4446" spans="4:4" x14ac:dyDescent="0.2">
      <c r="D4446" s="14" t="str">
        <v>false</v>
      </c>
    </row>
    <row r="4447" spans="4:4" x14ac:dyDescent="0.2">
      <c r="D4447" s="14" t="str">
        <v>false</v>
      </c>
    </row>
    <row r="4448" spans="4:4" x14ac:dyDescent="0.2">
      <c r="D4448" s="14" t="str">
        <v>false</v>
      </c>
    </row>
    <row r="4449" spans="4:4" x14ac:dyDescent="0.2">
      <c r="D4449" s="14" t="str">
        <v>false</v>
      </c>
    </row>
    <row r="4450" spans="4:4" x14ac:dyDescent="0.2">
      <c r="D4450" s="14" t="str">
        <v>false</v>
      </c>
    </row>
    <row r="4451" spans="4:4" x14ac:dyDescent="0.2">
      <c r="D4451" s="14" t="str">
        <v>false</v>
      </c>
    </row>
    <row r="4452" spans="4:4" x14ac:dyDescent="0.2">
      <c r="D4452" s="14" t="str">
        <v>false</v>
      </c>
    </row>
    <row r="4453" spans="4:4" x14ac:dyDescent="0.2">
      <c r="D4453" s="14" t="str">
        <v>false</v>
      </c>
    </row>
    <row r="4454" spans="4:4" x14ac:dyDescent="0.2">
      <c r="D4454" s="14" t="str">
        <v>false</v>
      </c>
    </row>
    <row r="4455" spans="4:4" x14ac:dyDescent="0.2">
      <c r="D4455" s="14" t="str">
        <v>false</v>
      </c>
    </row>
    <row r="4456" spans="4:4" x14ac:dyDescent="0.2">
      <c r="D4456" s="14" t="str">
        <v>false</v>
      </c>
    </row>
    <row r="4457" spans="4:4" x14ac:dyDescent="0.2">
      <c r="D4457" s="14" t="str">
        <v>false</v>
      </c>
    </row>
    <row r="4458" spans="4:4" x14ac:dyDescent="0.2">
      <c r="D4458" s="14" t="str">
        <v>false</v>
      </c>
    </row>
    <row r="4459" spans="4:4" x14ac:dyDescent="0.2">
      <c r="D4459" s="14" t="str">
        <v>false</v>
      </c>
    </row>
    <row r="4460" spans="4:4" x14ac:dyDescent="0.2">
      <c r="D4460" s="14" t="str">
        <v>false</v>
      </c>
    </row>
    <row r="4461" spans="4:4" x14ac:dyDescent="0.2">
      <c r="D4461" s="14" t="str">
        <v>false</v>
      </c>
    </row>
    <row r="4462" spans="4:4" x14ac:dyDescent="0.2">
      <c r="D4462" s="14" t="str">
        <v>false</v>
      </c>
    </row>
    <row r="4463" spans="4:4" x14ac:dyDescent="0.2">
      <c r="D4463" s="14" t="str">
        <v>false</v>
      </c>
    </row>
    <row r="4464" spans="4:4" x14ac:dyDescent="0.2">
      <c r="D4464" s="14" t="str">
        <v>false</v>
      </c>
    </row>
    <row r="4465" spans="4:4" x14ac:dyDescent="0.2">
      <c r="D4465" s="14" t="str">
        <v>false</v>
      </c>
    </row>
    <row r="4466" spans="4:4" x14ac:dyDescent="0.2">
      <c r="D4466" s="14" t="str">
        <v>false</v>
      </c>
    </row>
    <row r="4467" spans="4:4" x14ac:dyDescent="0.2">
      <c r="D4467" s="14" t="str">
        <v>false</v>
      </c>
    </row>
    <row r="4468" spans="4:4" x14ac:dyDescent="0.2">
      <c r="D4468" s="14" t="str">
        <v>false</v>
      </c>
    </row>
    <row r="4469" spans="4:4" x14ac:dyDescent="0.2">
      <c r="D4469" s="14" t="str">
        <v>false</v>
      </c>
    </row>
    <row r="4470" spans="4:4" x14ac:dyDescent="0.2">
      <c r="D4470" s="14" t="str">
        <v>false</v>
      </c>
    </row>
    <row r="4471" spans="4:4" x14ac:dyDescent="0.2">
      <c r="D4471" s="14" t="str">
        <v>false</v>
      </c>
    </row>
    <row r="4472" spans="4:4" x14ac:dyDescent="0.2">
      <c r="D4472" s="14" t="str">
        <v>false</v>
      </c>
    </row>
    <row r="4473" spans="4:4" x14ac:dyDescent="0.2">
      <c r="D4473" s="14" t="str">
        <v>false</v>
      </c>
    </row>
    <row r="4474" spans="4:4" x14ac:dyDescent="0.2">
      <c r="D4474" s="14" t="str">
        <v>false</v>
      </c>
    </row>
    <row r="4475" spans="4:4" x14ac:dyDescent="0.2">
      <c r="D4475" s="14" t="str">
        <v>false</v>
      </c>
    </row>
    <row r="4476" spans="4:4" x14ac:dyDescent="0.2">
      <c r="D4476" s="14" t="str">
        <v>false</v>
      </c>
    </row>
    <row r="4477" spans="4:4" x14ac:dyDescent="0.2">
      <c r="D4477" s="14" t="str">
        <v>false</v>
      </c>
    </row>
    <row r="4478" spans="4:4" x14ac:dyDescent="0.2">
      <c r="D4478" s="14" t="str">
        <v>false</v>
      </c>
    </row>
    <row r="4479" spans="4:4" x14ac:dyDescent="0.2">
      <c r="D4479" s="14" t="str">
        <v>false</v>
      </c>
    </row>
    <row r="4480" spans="4:4" x14ac:dyDescent="0.2">
      <c r="D4480" s="14" t="str">
        <v>false</v>
      </c>
    </row>
    <row r="4481" spans="4:4" x14ac:dyDescent="0.2">
      <c r="D4481" s="14" t="str">
        <v>false</v>
      </c>
    </row>
    <row r="4482" spans="4:4" x14ac:dyDescent="0.2">
      <c r="D4482" s="14" t="str">
        <v>false</v>
      </c>
    </row>
    <row r="4483" spans="4:4" x14ac:dyDescent="0.2">
      <c r="D4483" s="14" t="str">
        <v>false</v>
      </c>
    </row>
    <row r="4484" spans="4:4" x14ac:dyDescent="0.2">
      <c r="D4484" s="14" t="str">
        <v>false</v>
      </c>
    </row>
    <row r="4485" spans="4:4" x14ac:dyDescent="0.2">
      <c r="D4485" s="14" t="str">
        <v>false</v>
      </c>
    </row>
    <row r="4486" spans="4:4" x14ac:dyDescent="0.2">
      <c r="D4486" s="14" t="str">
        <v>false</v>
      </c>
    </row>
    <row r="4487" spans="4:4" x14ac:dyDescent="0.2">
      <c r="D4487" s="14" t="str">
        <v>false</v>
      </c>
    </row>
    <row r="4488" spans="4:4" x14ac:dyDescent="0.2">
      <c r="D4488" s="14" t="str">
        <v>false</v>
      </c>
    </row>
    <row r="4489" spans="4:4" x14ac:dyDescent="0.2">
      <c r="D4489" s="14" t="str">
        <v>false</v>
      </c>
    </row>
    <row r="4490" spans="4:4" x14ac:dyDescent="0.2">
      <c r="D4490" s="14" t="str">
        <v>false</v>
      </c>
    </row>
    <row r="4491" spans="4:4" x14ac:dyDescent="0.2">
      <c r="D4491" s="14" t="str">
        <v>false</v>
      </c>
    </row>
    <row r="4492" spans="4:4" x14ac:dyDescent="0.2">
      <c r="D4492" s="14" t="str">
        <v>false</v>
      </c>
    </row>
    <row r="4493" spans="4:4" x14ac:dyDescent="0.2">
      <c r="D4493" s="14" t="str">
        <v>false</v>
      </c>
    </row>
    <row r="4494" spans="4:4" x14ac:dyDescent="0.2">
      <c r="D4494" s="14" t="str">
        <v>false</v>
      </c>
    </row>
    <row r="4495" spans="4:4" x14ac:dyDescent="0.2">
      <c r="D4495" s="14" t="str">
        <v>false</v>
      </c>
    </row>
    <row r="4496" spans="4:4" x14ac:dyDescent="0.2">
      <c r="D4496" s="14" t="str">
        <v>false</v>
      </c>
    </row>
    <row r="4497" spans="4:4" x14ac:dyDescent="0.2">
      <c r="D4497" s="14" t="str">
        <v>false</v>
      </c>
    </row>
    <row r="4498" spans="4:4" x14ac:dyDescent="0.2">
      <c r="D4498" s="14" t="str">
        <v>false</v>
      </c>
    </row>
    <row r="4499" spans="4:4" x14ac:dyDescent="0.2">
      <c r="D4499" s="14" t="str">
        <v>false</v>
      </c>
    </row>
    <row r="4500" spans="4:4" x14ac:dyDescent="0.2">
      <c r="D4500" s="14" t="str">
        <v>false</v>
      </c>
    </row>
    <row r="4501" spans="4:4" x14ac:dyDescent="0.2">
      <c r="D4501" s="14" t="str">
        <v>false</v>
      </c>
    </row>
    <row r="4502" spans="4:4" x14ac:dyDescent="0.2">
      <c r="D4502" s="14" t="str">
        <v>false</v>
      </c>
    </row>
    <row r="4503" spans="4:4" x14ac:dyDescent="0.2">
      <c r="D4503" s="14" t="str">
        <v>false</v>
      </c>
    </row>
    <row r="4504" spans="4:4" x14ac:dyDescent="0.2">
      <c r="D4504" s="14" t="str">
        <v>false</v>
      </c>
    </row>
    <row r="4505" spans="4:4" x14ac:dyDescent="0.2">
      <c r="D4505" s="14" t="str">
        <v>false</v>
      </c>
    </row>
    <row r="4506" spans="4:4" x14ac:dyDescent="0.2">
      <c r="D4506" s="14" t="str">
        <v>false</v>
      </c>
    </row>
    <row r="4507" spans="4:4" x14ac:dyDescent="0.2">
      <c r="D4507" s="14" t="str">
        <v>false</v>
      </c>
    </row>
    <row r="4508" spans="4:4" x14ac:dyDescent="0.2">
      <c r="D4508" s="14" t="str">
        <v>false</v>
      </c>
    </row>
    <row r="4509" spans="4:4" x14ac:dyDescent="0.2">
      <c r="D4509" s="14" t="str">
        <v>false</v>
      </c>
    </row>
    <row r="4510" spans="4:4" x14ac:dyDescent="0.2">
      <c r="D4510" s="14" t="str">
        <v>false</v>
      </c>
    </row>
    <row r="4511" spans="4:4" x14ac:dyDescent="0.2">
      <c r="D4511" s="14" t="str">
        <v>false</v>
      </c>
    </row>
    <row r="4512" spans="4:4" x14ac:dyDescent="0.2">
      <c r="D4512" s="14" t="str">
        <v>false</v>
      </c>
    </row>
    <row r="4513" spans="4:4" x14ac:dyDescent="0.2">
      <c r="D4513" s="14" t="str">
        <v>false</v>
      </c>
    </row>
    <row r="4514" spans="4:4" x14ac:dyDescent="0.2">
      <c r="D4514" s="14" t="str">
        <v>false</v>
      </c>
    </row>
    <row r="4515" spans="4:4" x14ac:dyDescent="0.2">
      <c r="D4515" s="14" t="str">
        <v>false</v>
      </c>
    </row>
    <row r="4516" spans="4:4" x14ac:dyDescent="0.2">
      <c r="D4516" s="14" t="str">
        <v>false</v>
      </c>
    </row>
    <row r="4517" spans="4:4" x14ac:dyDescent="0.2">
      <c r="D4517" s="14" t="str">
        <v>false</v>
      </c>
    </row>
    <row r="4518" spans="4:4" x14ac:dyDescent="0.2">
      <c r="D4518" s="14" t="str">
        <v>false</v>
      </c>
    </row>
    <row r="4519" spans="4:4" x14ac:dyDescent="0.2">
      <c r="D4519" s="14" t="str">
        <v>false</v>
      </c>
    </row>
    <row r="4520" spans="4:4" x14ac:dyDescent="0.2">
      <c r="D4520" s="14" t="str">
        <v>false</v>
      </c>
    </row>
    <row r="4521" spans="4:4" x14ac:dyDescent="0.2">
      <c r="D4521" s="14" t="str">
        <v>false</v>
      </c>
    </row>
    <row r="4522" spans="4:4" x14ac:dyDescent="0.2">
      <c r="D4522" s="14" t="str">
        <v>false</v>
      </c>
    </row>
    <row r="4523" spans="4:4" x14ac:dyDescent="0.2">
      <c r="D4523" s="14" t="str">
        <v>false</v>
      </c>
    </row>
    <row r="4524" spans="4:4" x14ac:dyDescent="0.2">
      <c r="D4524" s="14" t="str">
        <v>false</v>
      </c>
    </row>
    <row r="4525" spans="4:4" x14ac:dyDescent="0.2">
      <c r="D4525" s="14" t="str">
        <v>false</v>
      </c>
    </row>
    <row r="4526" spans="4:4" x14ac:dyDescent="0.2">
      <c r="D4526" s="14" t="str">
        <v>false</v>
      </c>
    </row>
    <row r="4527" spans="4:4" x14ac:dyDescent="0.2">
      <c r="D4527" s="14" t="str">
        <v>false</v>
      </c>
    </row>
    <row r="4528" spans="4:4" x14ac:dyDescent="0.2">
      <c r="D4528" s="14" t="str">
        <v>false</v>
      </c>
    </row>
    <row r="4529" spans="4:4" x14ac:dyDescent="0.2">
      <c r="D4529" s="14" t="str">
        <v>false</v>
      </c>
    </row>
    <row r="4530" spans="4:4" x14ac:dyDescent="0.2">
      <c r="D4530" s="14" t="str">
        <v>false</v>
      </c>
    </row>
    <row r="4531" spans="4:4" x14ac:dyDescent="0.2">
      <c r="D4531" s="14" t="str">
        <v>false</v>
      </c>
    </row>
    <row r="4532" spans="4:4" x14ac:dyDescent="0.2">
      <c r="D4532" s="14" t="str">
        <v>false</v>
      </c>
    </row>
    <row r="4533" spans="4:4" x14ac:dyDescent="0.2">
      <c r="D4533" s="14" t="str">
        <v>false</v>
      </c>
    </row>
    <row r="4534" spans="4:4" x14ac:dyDescent="0.2">
      <c r="D4534" s="14" t="str">
        <v>false</v>
      </c>
    </row>
    <row r="4535" spans="4:4" x14ac:dyDescent="0.2">
      <c r="D4535" s="14" t="str">
        <v>false</v>
      </c>
    </row>
    <row r="4536" spans="4:4" x14ac:dyDescent="0.2">
      <c r="D4536" s="14" t="str">
        <v>false</v>
      </c>
    </row>
    <row r="4537" spans="4:4" x14ac:dyDescent="0.2">
      <c r="D4537" s="14" t="str">
        <v>false</v>
      </c>
    </row>
    <row r="4538" spans="4:4" x14ac:dyDescent="0.2">
      <c r="D4538" s="14" t="str">
        <v>false</v>
      </c>
    </row>
    <row r="4539" spans="4:4" x14ac:dyDescent="0.2">
      <c r="D4539" s="14" t="str">
        <v>false</v>
      </c>
    </row>
    <row r="4540" spans="4:4" x14ac:dyDescent="0.2">
      <c r="D4540" s="14" t="str">
        <v>false</v>
      </c>
    </row>
    <row r="4541" spans="4:4" x14ac:dyDescent="0.2">
      <c r="D4541" s="14" t="str">
        <v>false</v>
      </c>
    </row>
    <row r="4542" spans="4:4" x14ac:dyDescent="0.2">
      <c r="D4542" s="14" t="str">
        <v>false</v>
      </c>
    </row>
    <row r="4543" spans="4:4" x14ac:dyDescent="0.2">
      <c r="D4543" s="14" t="str">
        <v>false</v>
      </c>
    </row>
    <row r="4544" spans="4:4" x14ac:dyDescent="0.2">
      <c r="D4544" s="14" t="str">
        <v>false</v>
      </c>
    </row>
    <row r="4545" spans="4:4" x14ac:dyDescent="0.2">
      <c r="D4545" s="14" t="str">
        <v>false</v>
      </c>
    </row>
    <row r="4546" spans="4:4" x14ac:dyDescent="0.2">
      <c r="D4546" s="14" t="str">
        <v>false</v>
      </c>
    </row>
    <row r="4547" spans="4:4" x14ac:dyDescent="0.2">
      <c r="D4547" s="14" t="str">
        <v>false</v>
      </c>
    </row>
    <row r="4548" spans="4:4" x14ac:dyDescent="0.2">
      <c r="D4548" s="14" t="str">
        <v>false</v>
      </c>
    </row>
    <row r="4549" spans="4:4" x14ac:dyDescent="0.2">
      <c r="D4549" s="14" t="str">
        <v>false</v>
      </c>
    </row>
    <row r="4550" spans="4:4" x14ac:dyDescent="0.2">
      <c r="D4550" s="14" t="str">
        <v>false</v>
      </c>
    </row>
    <row r="4551" spans="4:4" x14ac:dyDescent="0.2">
      <c r="D4551" s="14" t="str">
        <v>false</v>
      </c>
    </row>
    <row r="4552" spans="4:4" x14ac:dyDescent="0.2">
      <c r="D4552" s="14" t="str">
        <v>false</v>
      </c>
    </row>
    <row r="4553" spans="4:4" x14ac:dyDescent="0.2">
      <c r="D4553" s="14" t="str">
        <v>false</v>
      </c>
    </row>
    <row r="4554" spans="4:4" x14ac:dyDescent="0.2">
      <c r="D4554" s="14" t="str">
        <v>false</v>
      </c>
    </row>
    <row r="4555" spans="4:4" x14ac:dyDescent="0.2">
      <c r="D4555" s="14" t="str">
        <v>false</v>
      </c>
    </row>
    <row r="4556" spans="4:4" x14ac:dyDescent="0.2">
      <c r="D4556" s="14" t="str">
        <v>false</v>
      </c>
    </row>
    <row r="4557" spans="4:4" x14ac:dyDescent="0.2">
      <c r="D4557" s="14" t="str">
        <v>false</v>
      </c>
    </row>
    <row r="4558" spans="4:4" x14ac:dyDescent="0.2">
      <c r="D4558" s="14" t="str">
        <v>false</v>
      </c>
    </row>
    <row r="4559" spans="4:4" x14ac:dyDescent="0.2">
      <c r="D4559" s="14" t="str">
        <v>false</v>
      </c>
    </row>
    <row r="4560" spans="4:4" x14ac:dyDescent="0.2">
      <c r="D4560" s="14" t="str">
        <v>false</v>
      </c>
    </row>
    <row r="4561" spans="4:4" x14ac:dyDescent="0.2">
      <c r="D4561" s="14" t="str">
        <v>false</v>
      </c>
    </row>
    <row r="4562" spans="4:4" x14ac:dyDescent="0.2">
      <c r="D4562" s="14" t="str">
        <v>false</v>
      </c>
    </row>
    <row r="4563" spans="4:4" x14ac:dyDescent="0.2">
      <c r="D4563" s="14" t="str">
        <v>false</v>
      </c>
    </row>
    <row r="4564" spans="4:4" x14ac:dyDescent="0.2">
      <c r="D4564" s="14" t="str">
        <v>false</v>
      </c>
    </row>
    <row r="4565" spans="4:4" x14ac:dyDescent="0.2">
      <c r="D4565" s="14" t="str">
        <v>false</v>
      </c>
    </row>
    <row r="4566" spans="4:4" x14ac:dyDescent="0.2">
      <c r="D4566" s="14" t="str">
        <v>false</v>
      </c>
    </row>
    <row r="4567" spans="4:4" x14ac:dyDescent="0.2">
      <c r="D4567" s="14" t="str">
        <v>false</v>
      </c>
    </row>
    <row r="4568" spans="4:4" x14ac:dyDescent="0.2">
      <c r="D4568" s="14" t="str">
        <v>false</v>
      </c>
    </row>
    <row r="4569" spans="4:4" x14ac:dyDescent="0.2">
      <c r="D4569" s="14" t="str">
        <v>false</v>
      </c>
    </row>
    <row r="4570" spans="4:4" x14ac:dyDescent="0.2">
      <c r="D4570" s="14" t="str">
        <v>false</v>
      </c>
    </row>
    <row r="4571" spans="4:4" x14ac:dyDescent="0.2">
      <c r="D4571" s="14" t="str">
        <v>false</v>
      </c>
    </row>
    <row r="4572" spans="4:4" x14ac:dyDescent="0.2">
      <c r="D4572" s="14" t="str">
        <v>false</v>
      </c>
    </row>
    <row r="4573" spans="4:4" x14ac:dyDescent="0.2">
      <c r="D4573" s="14" t="str">
        <v>false</v>
      </c>
    </row>
    <row r="4574" spans="4:4" x14ac:dyDescent="0.2">
      <c r="D4574" s="14" t="str">
        <v>false</v>
      </c>
    </row>
    <row r="4575" spans="4:4" x14ac:dyDescent="0.2">
      <c r="D4575" s="14" t="str">
        <v>false</v>
      </c>
    </row>
    <row r="4576" spans="4:4" x14ac:dyDescent="0.2">
      <c r="D4576" s="14" t="str">
        <v>false</v>
      </c>
    </row>
    <row r="4577" spans="4:4" x14ac:dyDescent="0.2">
      <c r="D4577" s="14" t="str">
        <v>false</v>
      </c>
    </row>
    <row r="4578" spans="4:4" x14ac:dyDescent="0.2">
      <c r="D4578" s="14" t="str">
        <v>false</v>
      </c>
    </row>
    <row r="4579" spans="4:4" x14ac:dyDescent="0.2">
      <c r="D4579" s="14" t="str">
        <v>false</v>
      </c>
    </row>
    <row r="4580" spans="4:4" x14ac:dyDescent="0.2">
      <c r="D4580" s="14" t="str">
        <v>false</v>
      </c>
    </row>
    <row r="4581" spans="4:4" x14ac:dyDescent="0.2">
      <c r="D4581" s="14" t="str">
        <v>false</v>
      </c>
    </row>
    <row r="4582" spans="4:4" x14ac:dyDescent="0.2">
      <c r="D4582" s="14" t="str">
        <v>false</v>
      </c>
    </row>
    <row r="4583" spans="4:4" x14ac:dyDescent="0.2">
      <c r="D4583" s="14" t="str">
        <v>false</v>
      </c>
    </row>
    <row r="4584" spans="4:4" x14ac:dyDescent="0.2">
      <c r="D4584" s="14" t="str">
        <v>false</v>
      </c>
    </row>
    <row r="4585" spans="4:4" x14ac:dyDescent="0.2">
      <c r="D4585" s="14" t="str">
        <v>false</v>
      </c>
    </row>
    <row r="4586" spans="4:4" x14ac:dyDescent="0.2">
      <c r="D4586" s="14" t="str">
        <v>false</v>
      </c>
    </row>
    <row r="4587" spans="4:4" x14ac:dyDescent="0.2">
      <c r="D4587" s="14" t="str">
        <v>false</v>
      </c>
    </row>
    <row r="4588" spans="4:4" x14ac:dyDescent="0.2">
      <c r="D4588" s="14" t="str">
        <v>false</v>
      </c>
    </row>
    <row r="4589" spans="4:4" x14ac:dyDescent="0.2">
      <c r="D4589" s="14" t="str">
        <v>false</v>
      </c>
    </row>
    <row r="4590" spans="4:4" x14ac:dyDescent="0.2">
      <c r="D4590" s="14" t="str">
        <v>false</v>
      </c>
    </row>
    <row r="4591" spans="4:4" x14ac:dyDescent="0.2">
      <c r="D4591" s="14" t="str">
        <v>false</v>
      </c>
    </row>
    <row r="4592" spans="4:4" x14ac:dyDescent="0.2">
      <c r="D4592" s="14" t="str">
        <v>false</v>
      </c>
    </row>
    <row r="4593" spans="4:4" x14ac:dyDescent="0.2">
      <c r="D4593" s="14" t="str">
        <v>false</v>
      </c>
    </row>
    <row r="4594" spans="4:4" x14ac:dyDescent="0.2">
      <c r="D4594" s="14" t="str">
        <v>false</v>
      </c>
    </row>
    <row r="4595" spans="4:4" x14ac:dyDescent="0.2">
      <c r="D4595" s="14" t="str">
        <v>false</v>
      </c>
    </row>
    <row r="4596" spans="4:4" x14ac:dyDescent="0.2">
      <c r="D4596" s="14" t="str">
        <v>false</v>
      </c>
    </row>
    <row r="4597" spans="4:4" x14ac:dyDescent="0.2">
      <c r="D4597" s="14" t="str">
        <v>false</v>
      </c>
    </row>
    <row r="4598" spans="4:4" x14ac:dyDescent="0.2">
      <c r="D4598" s="14" t="str">
        <v>false</v>
      </c>
    </row>
    <row r="4599" spans="4:4" x14ac:dyDescent="0.2">
      <c r="D4599" s="14" t="str">
        <v>false</v>
      </c>
    </row>
    <row r="4600" spans="4:4" x14ac:dyDescent="0.2">
      <c r="D4600" s="14" t="str">
        <v>false</v>
      </c>
    </row>
    <row r="4601" spans="4:4" x14ac:dyDescent="0.2">
      <c r="D4601" s="14" t="str">
        <v>false</v>
      </c>
    </row>
    <row r="4602" spans="4:4" x14ac:dyDescent="0.2">
      <c r="D4602" s="14" t="str">
        <v>false</v>
      </c>
    </row>
    <row r="4603" spans="4:4" x14ac:dyDescent="0.2">
      <c r="D4603" s="14" t="str">
        <v>false</v>
      </c>
    </row>
    <row r="4604" spans="4:4" x14ac:dyDescent="0.2">
      <c r="D4604" s="14" t="str">
        <v>false</v>
      </c>
    </row>
    <row r="4605" spans="4:4" x14ac:dyDescent="0.2">
      <c r="D4605" s="14" t="str">
        <v>false</v>
      </c>
    </row>
    <row r="4606" spans="4:4" x14ac:dyDescent="0.2">
      <c r="D4606" s="14" t="str">
        <v>false</v>
      </c>
    </row>
    <row r="4607" spans="4:4" x14ac:dyDescent="0.2">
      <c r="D4607" s="14" t="str">
        <v>false</v>
      </c>
    </row>
    <row r="4608" spans="4:4" x14ac:dyDescent="0.2">
      <c r="D4608" s="14" t="str">
        <v>false</v>
      </c>
    </row>
    <row r="4609" spans="4:4" x14ac:dyDescent="0.2">
      <c r="D4609" s="14" t="str">
        <v>false</v>
      </c>
    </row>
    <row r="4610" spans="4:4" x14ac:dyDescent="0.2">
      <c r="D4610" s="14" t="str">
        <v>false</v>
      </c>
    </row>
    <row r="4611" spans="4:4" x14ac:dyDescent="0.2">
      <c r="D4611" s="14" t="str">
        <v>false</v>
      </c>
    </row>
    <row r="4612" spans="4:4" x14ac:dyDescent="0.2">
      <c r="D4612" s="14" t="str">
        <v>false</v>
      </c>
    </row>
    <row r="4613" spans="4:4" x14ac:dyDescent="0.2">
      <c r="D4613" s="14" t="str">
        <v>false</v>
      </c>
    </row>
    <row r="4614" spans="4:4" x14ac:dyDescent="0.2">
      <c r="D4614" s="14" t="str">
        <v>false</v>
      </c>
    </row>
    <row r="4615" spans="4:4" x14ac:dyDescent="0.2">
      <c r="D4615" s="14" t="str">
        <v>false</v>
      </c>
    </row>
    <row r="4616" spans="4:4" x14ac:dyDescent="0.2">
      <c r="D4616" s="14" t="str">
        <v>false</v>
      </c>
    </row>
    <row r="4617" spans="4:4" x14ac:dyDescent="0.2">
      <c r="D4617" s="14" t="str">
        <v>false</v>
      </c>
    </row>
    <row r="4618" spans="4:4" x14ac:dyDescent="0.2">
      <c r="D4618" s="14" t="str">
        <v>false</v>
      </c>
    </row>
    <row r="4619" spans="4:4" x14ac:dyDescent="0.2">
      <c r="D4619" s="14" t="str">
        <v>false</v>
      </c>
    </row>
    <row r="4620" spans="4:4" x14ac:dyDescent="0.2">
      <c r="D4620" s="14" t="str">
        <v>false</v>
      </c>
    </row>
    <row r="4621" spans="4:4" x14ac:dyDescent="0.2">
      <c r="D4621" s="14" t="str">
        <v>false</v>
      </c>
    </row>
    <row r="4622" spans="4:4" x14ac:dyDescent="0.2">
      <c r="D4622" s="14" t="str">
        <v>false</v>
      </c>
    </row>
    <row r="4623" spans="4:4" x14ac:dyDescent="0.2">
      <c r="D4623" s="14" t="str">
        <v>false</v>
      </c>
    </row>
    <row r="4624" spans="4:4" x14ac:dyDescent="0.2">
      <c r="D4624" s="14" t="str">
        <v>false</v>
      </c>
    </row>
    <row r="4625" spans="4:4" x14ac:dyDescent="0.2">
      <c r="D4625" s="14" t="str">
        <v>false</v>
      </c>
    </row>
    <row r="4626" spans="4:4" x14ac:dyDescent="0.2">
      <c r="D4626" s="14" t="str">
        <v>false</v>
      </c>
    </row>
    <row r="4627" spans="4:4" x14ac:dyDescent="0.2">
      <c r="D4627" s="14" t="str">
        <v>false</v>
      </c>
    </row>
    <row r="4628" spans="4:4" x14ac:dyDescent="0.2">
      <c r="D4628" s="14" t="str">
        <v>false</v>
      </c>
    </row>
    <row r="4629" spans="4:4" x14ac:dyDescent="0.2">
      <c r="D4629" s="14" t="str">
        <v>false</v>
      </c>
    </row>
    <row r="4630" spans="4:4" x14ac:dyDescent="0.2">
      <c r="D4630" s="14" t="str">
        <v>false</v>
      </c>
    </row>
    <row r="4631" spans="4:4" x14ac:dyDescent="0.2">
      <c r="D4631" s="14" t="str">
        <v>false</v>
      </c>
    </row>
    <row r="4632" spans="4:4" x14ac:dyDescent="0.2">
      <c r="D4632" s="14" t="str">
        <v>false</v>
      </c>
    </row>
    <row r="4633" spans="4:4" x14ac:dyDescent="0.2">
      <c r="D4633" s="14" t="str">
        <v>false</v>
      </c>
    </row>
    <row r="4634" spans="4:4" x14ac:dyDescent="0.2">
      <c r="D4634" s="14" t="str">
        <v>false</v>
      </c>
    </row>
    <row r="4635" spans="4:4" x14ac:dyDescent="0.2">
      <c r="D4635" s="14" t="str">
        <v>false</v>
      </c>
    </row>
    <row r="4636" spans="4:4" x14ac:dyDescent="0.2">
      <c r="D4636" s="14" t="str">
        <v>false</v>
      </c>
    </row>
    <row r="4637" spans="4:4" x14ac:dyDescent="0.2">
      <c r="D4637" s="14" t="str">
        <v>false</v>
      </c>
    </row>
    <row r="4638" spans="4:4" x14ac:dyDescent="0.2">
      <c r="D4638" s="14" t="str">
        <v>false</v>
      </c>
    </row>
    <row r="4639" spans="4:4" x14ac:dyDescent="0.2">
      <c r="D4639" s="14" t="str">
        <v>false</v>
      </c>
    </row>
    <row r="4640" spans="4:4" x14ac:dyDescent="0.2">
      <c r="D4640" s="14" t="str">
        <v>false</v>
      </c>
    </row>
    <row r="4641" spans="4:4" x14ac:dyDescent="0.2">
      <c r="D4641" s="14" t="str">
        <v>false</v>
      </c>
    </row>
    <row r="4642" spans="4:4" x14ac:dyDescent="0.2">
      <c r="D4642" s="14" t="str">
        <v>false</v>
      </c>
    </row>
    <row r="4643" spans="4:4" x14ac:dyDescent="0.2">
      <c r="D4643" s="14" t="str">
        <v>false</v>
      </c>
    </row>
    <row r="4644" spans="4:4" x14ac:dyDescent="0.2">
      <c r="D4644" s="14" t="str">
        <v>false</v>
      </c>
    </row>
    <row r="4645" spans="4:4" x14ac:dyDescent="0.2">
      <c r="D4645" s="14" t="str">
        <v>false</v>
      </c>
    </row>
    <row r="4646" spans="4:4" x14ac:dyDescent="0.2">
      <c r="D4646" s="14" t="str">
        <v>false</v>
      </c>
    </row>
    <row r="4647" spans="4:4" x14ac:dyDescent="0.2">
      <c r="D4647" s="14" t="str">
        <v>false</v>
      </c>
    </row>
    <row r="4648" spans="4:4" x14ac:dyDescent="0.2">
      <c r="D4648" s="14" t="str">
        <v>false</v>
      </c>
    </row>
    <row r="4649" spans="4:4" x14ac:dyDescent="0.2">
      <c r="D4649" s="14" t="str">
        <v>false</v>
      </c>
    </row>
    <row r="4650" spans="4:4" x14ac:dyDescent="0.2">
      <c r="D4650" s="14" t="str">
        <v>false</v>
      </c>
    </row>
    <row r="4651" spans="4:4" x14ac:dyDescent="0.2">
      <c r="D4651" s="14" t="str">
        <v>false</v>
      </c>
    </row>
    <row r="4652" spans="4:4" x14ac:dyDescent="0.2">
      <c r="D4652" s="14" t="str">
        <v>false</v>
      </c>
    </row>
    <row r="4653" spans="4:4" x14ac:dyDescent="0.2">
      <c r="D4653" s="14" t="str">
        <v>false</v>
      </c>
    </row>
    <row r="4654" spans="4:4" x14ac:dyDescent="0.2">
      <c r="D4654" s="14" t="str">
        <v>false</v>
      </c>
    </row>
    <row r="4655" spans="4:4" x14ac:dyDescent="0.2">
      <c r="D4655" s="14" t="str">
        <v>false</v>
      </c>
    </row>
    <row r="4656" spans="4:4" x14ac:dyDescent="0.2">
      <c r="D4656" s="14" t="str">
        <v>false</v>
      </c>
    </row>
    <row r="4657" spans="4:4" x14ac:dyDescent="0.2">
      <c r="D4657" s="14" t="str">
        <v>false</v>
      </c>
    </row>
    <row r="4658" spans="4:4" x14ac:dyDescent="0.2">
      <c r="D4658" s="14" t="str">
        <v>false</v>
      </c>
    </row>
    <row r="4659" spans="4:4" x14ac:dyDescent="0.2">
      <c r="D4659" s="14" t="str">
        <v>false</v>
      </c>
    </row>
    <row r="4660" spans="4:4" x14ac:dyDescent="0.2">
      <c r="D4660" s="14" t="str">
        <v>false</v>
      </c>
    </row>
    <row r="4661" spans="4:4" x14ac:dyDescent="0.2">
      <c r="D4661" s="14" t="str">
        <v>false</v>
      </c>
    </row>
    <row r="4662" spans="4:4" x14ac:dyDescent="0.2">
      <c r="D4662" s="14" t="str">
        <v>false</v>
      </c>
    </row>
    <row r="4663" spans="4:4" x14ac:dyDescent="0.2">
      <c r="D4663" s="14" t="str">
        <v>false</v>
      </c>
    </row>
    <row r="4664" spans="4:4" x14ac:dyDescent="0.2">
      <c r="D4664" s="14" t="str">
        <v>false</v>
      </c>
    </row>
    <row r="4665" spans="4:4" x14ac:dyDescent="0.2">
      <c r="D4665" s="14" t="str">
        <v>false</v>
      </c>
    </row>
    <row r="4666" spans="4:4" x14ac:dyDescent="0.2">
      <c r="D4666" s="14" t="str">
        <v>false</v>
      </c>
    </row>
    <row r="4667" spans="4:4" x14ac:dyDescent="0.2">
      <c r="D4667" s="14" t="str">
        <v>false</v>
      </c>
    </row>
    <row r="4668" spans="4:4" x14ac:dyDescent="0.2">
      <c r="D4668" s="14" t="str">
        <v>false</v>
      </c>
    </row>
    <row r="4669" spans="4:4" x14ac:dyDescent="0.2">
      <c r="D4669" s="14" t="str">
        <v>false</v>
      </c>
    </row>
    <row r="4670" spans="4:4" x14ac:dyDescent="0.2">
      <c r="D4670" s="14" t="str">
        <v>false</v>
      </c>
    </row>
    <row r="4671" spans="4:4" x14ac:dyDescent="0.2">
      <c r="D4671" s="14" t="str">
        <v>false</v>
      </c>
    </row>
    <row r="4672" spans="4:4" x14ac:dyDescent="0.2">
      <c r="D4672" s="14" t="str">
        <v>false</v>
      </c>
    </row>
    <row r="4673" spans="4:4" x14ac:dyDescent="0.2">
      <c r="D4673" s="14" t="str">
        <v>false</v>
      </c>
    </row>
    <row r="4674" spans="4:4" x14ac:dyDescent="0.2">
      <c r="D4674" s="14" t="str">
        <v>false</v>
      </c>
    </row>
    <row r="4675" spans="4:4" x14ac:dyDescent="0.2">
      <c r="D4675" s="14" t="str">
        <v>false</v>
      </c>
    </row>
    <row r="4676" spans="4:4" x14ac:dyDescent="0.2">
      <c r="D4676" s="14" t="str">
        <v>false</v>
      </c>
    </row>
    <row r="4677" spans="4:4" x14ac:dyDescent="0.2">
      <c r="D4677" s="14" t="str">
        <v>false</v>
      </c>
    </row>
    <row r="4678" spans="4:4" x14ac:dyDescent="0.2">
      <c r="D4678" s="14" t="str">
        <v>false</v>
      </c>
    </row>
    <row r="4679" spans="4:4" x14ac:dyDescent="0.2">
      <c r="D4679" s="14" t="str">
        <v>false</v>
      </c>
    </row>
    <row r="4680" spans="4:4" x14ac:dyDescent="0.2">
      <c r="D4680" s="14" t="str">
        <v>false</v>
      </c>
    </row>
    <row r="4681" spans="4:4" x14ac:dyDescent="0.2">
      <c r="D4681" s="14" t="str">
        <v>false</v>
      </c>
    </row>
    <row r="4682" spans="4:4" x14ac:dyDescent="0.2">
      <c r="D4682" s="14" t="str">
        <v>false</v>
      </c>
    </row>
    <row r="4683" spans="4:4" x14ac:dyDescent="0.2">
      <c r="D4683" s="14" t="str">
        <v>false</v>
      </c>
    </row>
    <row r="4684" spans="4:4" x14ac:dyDescent="0.2">
      <c r="D4684" s="14" t="str">
        <v>false</v>
      </c>
    </row>
    <row r="4685" spans="4:4" x14ac:dyDescent="0.2">
      <c r="D4685" s="14" t="str">
        <v>false</v>
      </c>
    </row>
    <row r="4686" spans="4:4" x14ac:dyDescent="0.2">
      <c r="D4686" s="14" t="str">
        <v>false</v>
      </c>
    </row>
    <row r="4687" spans="4:4" x14ac:dyDescent="0.2">
      <c r="D4687" s="14" t="str">
        <v>false</v>
      </c>
    </row>
    <row r="4688" spans="4:4" x14ac:dyDescent="0.2">
      <c r="D4688" s="14" t="str">
        <v>false</v>
      </c>
    </row>
    <row r="4689" spans="4:4" x14ac:dyDescent="0.2">
      <c r="D4689" s="14" t="str">
        <v>false</v>
      </c>
    </row>
    <row r="4690" spans="4:4" x14ac:dyDescent="0.2">
      <c r="D4690" s="14" t="str">
        <v>false</v>
      </c>
    </row>
    <row r="4691" spans="4:4" x14ac:dyDescent="0.2">
      <c r="D4691" s="14" t="str">
        <v>false</v>
      </c>
    </row>
    <row r="4692" spans="4:4" x14ac:dyDescent="0.2">
      <c r="D4692" s="14" t="str">
        <v>false</v>
      </c>
    </row>
    <row r="4693" spans="4:4" x14ac:dyDescent="0.2">
      <c r="D4693" s="14" t="str">
        <v>false</v>
      </c>
    </row>
    <row r="4694" spans="4:4" x14ac:dyDescent="0.2">
      <c r="D4694" s="14" t="str">
        <v>false</v>
      </c>
    </row>
    <row r="4695" spans="4:4" x14ac:dyDescent="0.2">
      <c r="D4695" s="14" t="str">
        <v>false</v>
      </c>
    </row>
    <row r="4696" spans="4:4" x14ac:dyDescent="0.2">
      <c r="D4696" s="14" t="str">
        <v>false</v>
      </c>
    </row>
    <row r="4697" spans="4:4" x14ac:dyDescent="0.2">
      <c r="D4697" s="14" t="str">
        <v>false</v>
      </c>
    </row>
    <row r="4698" spans="4:4" x14ac:dyDescent="0.2">
      <c r="D4698" s="14" t="str">
        <v>false</v>
      </c>
    </row>
    <row r="4699" spans="4:4" x14ac:dyDescent="0.2">
      <c r="D4699" s="14" t="str">
        <v>false</v>
      </c>
    </row>
    <row r="4700" spans="4:4" x14ac:dyDescent="0.2">
      <c r="D4700" s="14" t="str">
        <v>false</v>
      </c>
    </row>
    <row r="4701" spans="4:4" x14ac:dyDescent="0.2">
      <c r="D4701" s="14" t="str">
        <v>false</v>
      </c>
    </row>
    <row r="4702" spans="4:4" x14ac:dyDescent="0.2">
      <c r="D4702" s="14" t="str">
        <v>false</v>
      </c>
    </row>
    <row r="4703" spans="4:4" x14ac:dyDescent="0.2">
      <c r="D4703" s="14" t="str">
        <v>false</v>
      </c>
    </row>
    <row r="4704" spans="4:4" x14ac:dyDescent="0.2">
      <c r="D4704" s="14" t="str">
        <v>false</v>
      </c>
    </row>
    <row r="4705" spans="4:4" x14ac:dyDescent="0.2">
      <c r="D4705" s="14" t="str">
        <v>false</v>
      </c>
    </row>
    <row r="4706" spans="4:4" x14ac:dyDescent="0.2">
      <c r="D4706" s="14" t="str">
        <v>false</v>
      </c>
    </row>
    <row r="4707" spans="4:4" x14ac:dyDescent="0.2">
      <c r="D4707" s="14" t="str">
        <v>false</v>
      </c>
    </row>
    <row r="4708" spans="4:4" x14ac:dyDescent="0.2">
      <c r="D4708" s="14" t="str">
        <v>false</v>
      </c>
    </row>
    <row r="4709" spans="4:4" x14ac:dyDescent="0.2">
      <c r="D4709" s="14" t="str">
        <v>false</v>
      </c>
    </row>
    <row r="4710" spans="4:4" x14ac:dyDescent="0.2">
      <c r="D4710" s="14" t="str">
        <v>false</v>
      </c>
    </row>
    <row r="4711" spans="4:4" x14ac:dyDescent="0.2">
      <c r="D4711" s="14" t="str">
        <v>false</v>
      </c>
    </row>
    <row r="4712" spans="4:4" x14ac:dyDescent="0.2">
      <c r="D4712" s="14" t="str">
        <v>false</v>
      </c>
    </row>
    <row r="4713" spans="4:4" x14ac:dyDescent="0.2">
      <c r="D4713" s="14" t="str">
        <v>false</v>
      </c>
    </row>
    <row r="4714" spans="4:4" x14ac:dyDescent="0.2">
      <c r="D4714" s="14" t="str">
        <v>false</v>
      </c>
    </row>
    <row r="4715" spans="4:4" x14ac:dyDescent="0.2">
      <c r="D4715" s="14" t="str">
        <v>false</v>
      </c>
    </row>
    <row r="4716" spans="4:4" x14ac:dyDescent="0.2">
      <c r="D4716" s="14" t="str">
        <v>false</v>
      </c>
    </row>
    <row r="4717" spans="4:4" x14ac:dyDescent="0.2">
      <c r="D4717" s="14" t="str">
        <v>false</v>
      </c>
    </row>
    <row r="4718" spans="4:4" x14ac:dyDescent="0.2">
      <c r="D4718" s="14" t="str">
        <v>false</v>
      </c>
    </row>
    <row r="4719" spans="4:4" x14ac:dyDescent="0.2">
      <c r="D4719" s="14" t="str">
        <v>false</v>
      </c>
    </row>
    <row r="4720" spans="4:4" x14ac:dyDescent="0.2">
      <c r="D4720" s="14" t="str">
        <v>false</v>
      </c>
    </row>
    <row r="4721" spans="4:4" x14ac:dyDescent="0.2">
      <c r="D4721" s="14" t="str">
        <v>false</v>
      </c>
    </row>
    <row r="4722" spans="4:4" x14ac:dyDescent="0.2">
      <c r="D4722" s="14" t="str">
        <v>false</v>
      </c>
    </row>
    <row r="4723" spans="4:4" x14ac:dyDescent="0.2">
      <c r="D4723" s="14" t="str">
        <v>false</v>
      </c>
    </row>
    <row r="4724" spans="4:4" x14ac:dyDescent="0.2">
      <c r="D4724" s="14" t="str">
        <v>false</v>
      </c>
    </row>
    <row r="4725" spans="4:4" x14ac:dyDescent="0.2">
      <c r="D4725" s="14" t="str">
        <v>false</v>
      </c>
    </row>
    <row r="4726" spans="4:4" x14ac:dyDescent="0.2">
      <c r="D4726" s="14" t="str">
        <v>false</v>
      </c>
    </row>
    <row r="4727" spans="4:4" x14ac:dyDescent="0.2">
      <c r="D4727" s="14" t="str">
        <v>false</v>
      </c>
    </row>
    <row r="4728" spans="4:4" x14ac:dyDescent="0.2">
      <c r="D4728" s="14" t="str">
        <v>false</v>
      </c>
    </row>
    <row r="4729" spans="4:4" x14ac:dyDescent="0.2">
      <c r="D4729" s="14" t="str">
        <v>false</v>
      </c>
    </row>
    <row r="4730" spans="4:4" x14ac:dyDescent="0.2">
      <c r="D4730" s="14" t="str">
        <v>false</v>
      </c>
    </row>
    <row r="4731" spans="4:4" x14ac:dyDescent="0.2">
      <c r="D4731" s="14" t="str">
        <v>false</v>
      </c>
    </row>
    <row r="4732" spans="4:4" x14ac:dyDescent="0.2">
      <c r="D4732" s="14" t="str">
        <v>false</v>
      </c>
    </row>
    <row r="4733" spans="4:4" x14ac:dyDescent="0.2">
      <c r="D4733" s="14" t="str">
        <v>false</v>
      </c>
    </row>
    <row r="4734" spans="4:4" x14ac:dyDescent="0.2">
      <c r="D4734" s="14" t="str">
        <v>false</v>
      </c>
    </row>
    <row r="4735" spans="4:4" x14ac:dyDescent="0.2">
      <c r="D4735" s="14" t="str">
        <v>false</v>
      </c>
    </row>
    <row r="4736" spans="4:4" x14ac:dyDescent="0.2">
      <c r="D4736" s="14" t="str">
        <v>false</v>
      </c>
    </row>
    <row r="4737" spans="4:4" x14ac:dyDescent="0.2">
      <c r="D4737" s="14" t="str">
        <v>false</v>
      </c>
    </row>
    <row r="4738" spans="4:4" x14ac:dyDescent="0.2">
      <c r="D4738" s="14" t="str">
        <v>false</v>
      </c>
    </row>
    <row r="4739" spans="4:4" x14ac:dyDescent="0.2">
      <c r="D4739" s="14" t="str">
        <v>false</v>
      </c>
    </row>
    <row r="4740" spans="4:4" x14ac:dyDescent="0.2">
      <c r="D4740" s="14" t="str">
        <v>false</v>
      </c>
    </row>
    <row r="4741" spans="4:4" x14ac:dyDescent="0.2">
      <c r="D4741" s="14" t="str">
        <v>false</v>
      </c>
    </row>
    <row r="4742" spans="4:4" x14ac:dyDescent="0.2">
      <c r="D4742" s="14" t="str">
        <v>false</v>
      </c>
    </row>
    <row r="4743" spans="4:4" x14ac:dyDescent="0.2">
      <c r="D4743" s="14" t="str">
        <v>false</v>
      </c>
    </row>
    <row r="4744" spans="4:4" x14ac:dyDescent="0.2">
      <c r="D4744" s="14" t="str">
        <v>false</v>
      </c>
    </row>
    <row r="4745" spans="4:4" x14ac:dyDescent="0.2">
      <c r="D4745" s="14" t="str">
        <v>false</v>
      </c>
    </row>
    <row r="4746" spans="4:4" x14ac:dyDescent="0.2">
      <c r="D4746" s="14" t="str">
        <v>false</v>
      </c>
    </row>
    <row r="4747" spans="4:4" x14ac:dyDescent="0.2">
      <c r="D4747" s="14" t="str">
        <v>false</v>
      </c>
    </row>
    <row r="4748" spans="4:4" x14ac:dyDescent="0.2">
      <c r="D4748" s="14" t="str">
        <v>false</v>
      </c>
    </row>
    <row r="4749" spans="4:4" x14ac:dyDescent="0.2">
      <c r="D4749" s="14" t="str">
        <v>false</v>
      </c>
    </row>
    <row r="4750" spans="4:4" x14ac:dyDescent="0.2">
      <c r="D4750" s="14" t="str">
        <v>false</v>
      </c>
    </row>
    <row r="4751" spans="4:4" x14ac:dyDescent="0.2">
      <c r="D4751" s="14" t="str">
        <v>false</v>
      </c>
    </row>
    <row r="4752" spans="4:4" x14ac:dyDescent="0.2">
      <c r="D4752" s="14" t="str">
        <v>false</v>
      </c>
    </row>
    <row r="4753" spans="4:4" x14ac:dyDescent="0.2">
      <c r="D4753" s="14" t="str">
        <v>false</v>
      </c>
    </row>
    <row r="4754" spans="4:4" x14ac:dyDescent="0.2">
      <c r="D4754" s="14" t="str">
        <v>false</v>
      </c>
    </row>
    <row r="4755" spans="4:4" x14ac:dyDescent="0.2">
      <c r="D4755" s="14" t="str">
        <v>false</v>
      </c>
    </row>
    <row r="4756" spans="4:4" x14ac:dyDescent="0.2">
      <c r="D4756" s="14" t="str">
        <v>false</v>
      </c>
    </row>
    <row r="4757" spans="4:4" x14ac:dyDescent="0.2">
      <c r="D4757" s="14" t="str">
        <v>false</v>
      </c>
    </row>
    <row r="4758" spans="4:4" x14ac:dyDescent="0.2">
      <c r="D4758" s="14" t="str">
        <v>false</v>
      </c>
    </row>
    <row r="4759" spans="4:4" x14ac:dyDescent="0.2">
      <c r="D4759" s="14" t="str">
        <v>false</v>
      </c>
    </row>
    <row r="4760" spans="4:4" x14ac:dyDescent="0.2">
      <c r="D4760" s="14" t="str">
        <v>false</v>
      </c>
    </row>
    <row r="4761" spans="4:4" x14ac:dyDescent="0.2">
      <c r="D4761" s="14" t="str">
        <v>false</v>
      </c>
    </row>
    <row r="4762" spans="4:4" x14ac:dyDescent="0.2">
      <c r="D4762" s="14" t="str">
        <v>false</v>
      </c>
    </row>
    <row r="4763" spans="4:4" x14ac:dyDescent="0.2">
      <c r="D4763" s="14" t="str">
        <v>false</v>
      </c>
    </row>
    <row r="4764" spans="4:4" x14ac:dyDescent="0.2">
      <c r="D4764" s="14" t="str">
        <v>false</v>
      </c>
    </row>
    <row r="4765" spans="4:4" x14ac:dyDescent="0.2">
      <c r="D4765" s="14" t="str">
        <v>false</v>
      </c>
    </row>
    <row r="4766" spans="4:4" x14ac:dyDescent="0.2">
      <c r="D4766" s="14" t="str">
        <v>false</v>
      </c>
    </row>
    <row r="4767" spans="4:4" x14ac:dyDescent="0.2">
      <c r="D4767" s="14" t="str">
        <v>false</v>
      </c>
    </row>
    <row r="4768" spans="4:4" x14ac:dyDescent="0.2">
      <c r="D4768" s="14" t="str">
        <v>false</v>
      </c>
    </row>
    <row r="4769" spans="4:4" x14ac:dyDescent="0.2">
      <c r="D4769" s="14" t="str">
        <v>false</v>
      </c>
    </row>
    <row r="4770" spans="4:4" x14ac:dyDescent="0.2">
      <c r="D4770" s="14" t="str">
        <v>false</v>
      </c>
    </row>
    <row r="4771" spans="4:4" x14ac:dyDescent="0.2">
      <c r="D4771" s="14" t="str">
        <v>false</v>
      </c>
    </row>
    <row r="4772" spans="4:4" x14ac:dyDescent="0.2">
      <c r="D4772" s="14" t="str">
        <v>false</v>
      </c>
    </row>
    <row r="4773" spans="4:4" x14ac:dyDescent="0.2">
      <c r="D4773" s="14" t="str">
        <v>false</v>
      </c>
    </row>
    <row r="4774" spans="4:4" x14ac:dyDescent="0.2">
      <c r="D4774" s="14" t="str">
        <v>false</v>
      </c>
    </row>
    <row r="4775" spans="4:4" x14ac:dyDescent="0.2">
      <c r="D4775" s="14" t="str">
        <v>false</v>
      </c>
    </row>
    <row r="4776" spans="4:4" x14ac:dyDescent="0.2">
      <c r="D4776" s="14" t="str">
        <v>false</v>
      </c>
    </row>
    <row r="4777" spans="4:4" x14ac:dyDescent="0.2">
      <c r="D4777" s="14" t="str">
        <v>false</v>
      </c>
    </row>
    <row r="4778" spans="4:4" x14ac:dyDescent="0.2">
      <c r="D4778" s="14" t="str">
        <v>false</v>
      </c>
    </row>
    <row r="4779" spans="4:4" x14ac:dyDescent="0.2">
      <c r="D4779" s="14" t="str">
        <v>false</v>
      </c>
    </row>
    <row r="4780" spans="4:4" x14ac:dyDescent="0.2">
      <c r="D4780" s="14" t="str">
        <v>false</v>
      </c>
    </row>
    <row r="4781" spans="4:4" x14ac:dyDescent="0.2">
      <c r="D4781" s="14" t="str">
        <v>false</v>
      </c>
    </row>
    <row r="4782" spans="4:4" x14ac:dyDescent="0.2">
      <c r="D4782" s="14" t="str">
        <v>false</v>
      </c>
    </row>
    <row r="4783" spans="4:4" x14ac:dyDescent="0.2">
      <c r="D4783" s="14" t="str">
        <v>false</v>
      </c>
    </row>
    <row r="4784" spans="4:4" x14ac:dyDescent="0.2">
      <c r="D4784" s="14" t="str">
        <v>false</v>
      </c>
    </row>
    <row r="4785" spans="4:4" x14ac:dyDescent="0.2">
      <c r="D4785" s="14" t="str">
        <v>false</v>
      </c>
    </row>
    <row r="4786" spans="4:4" x14ac:dyDescent="0.2">
      <c r="D4786" s="14" t="str">
        <v>false</v>
      </c>
    </row>
    <row r="4787" spans="4:4" x14ac:dyDescent="0.2">
      <c r="D4787" s="14" t="str">
        <v>false</v>
      </c>
    </row>
    <row r="4788" spans="4:4" x14ac:dyDescent="0.2">
      <c r="D4788" s="14" t="str">
        <v>false</v>
      </c>
    </row>
    <row r="4789" spans="4:4" x14ac:dyDescent="0.2">
      <c r="D4789" s="14" t="str">
        <v>false</v>
      </c>
    </row>
    <row r="4790" spans="4:4" x14ac:dyDescent="0.2">
      <c r="D4790" s="14" t="str">
        <v>false</v>
      </c>
    </row>
    <row r="4791" spans="4:4" x14ac:dyDescent="0.2">
      <c r="D4791" s="14" t="str">
        <v>false</v>
      </c>
    </row>
    <row r="4792" spans="4:4" x14ac:dyDescent="0.2">
      <c r="D4792" s="14" t="str">
        <v>false</v>
      </c>
    </row>
    <row r="4793" spans="4:4" x14ac:dyDescent="0.2">
      <c r="D4793" s="14" t="str">
        <v>false</v>
      </c>
    </row>
    <row r="4794" spans="4:4" x14ac:dyDescent="0.2">
      <c r="D4794" s="14" t="str">
        <v>false</v>
      </c>
    </row>
    <row r="4795" spans="4:4" x14ac:dyDescent="0.2">
      <c r="D4795" s="14" t="str">
        <v>false</v>
      </c>
    </row>
    <row r="4796" spans="4:4" x14ac:dyDescent="0.2">
      <c r="D4796" s="14" t="str">
        <v>false</v>
      </c>
    </row>
    <row r="4797" spans="4:4" x14ac:dyDescent="0.2">
      <c r="D4797" s="14" t="str">
        <v>false</v>
      </c>
    </row>
    <row r="4798" spans="4:4" x14ac:dyDescent="0.2">
      <c r="D4798" s="14" t="str">
        <v>false</v>
      </c>
    </row>
    <row r="4799" spans="4:4" x14ac:dyDescent="0.2">
      <c r="D4799" s="14" t="str">
        <v>false</v>
      </c>
    </row>
    <row r="4800" spans="4:4" x14ac:dyDescent="0.2">
      <c r="D4800" s="14" t="str">
        <v>false</v>
      </c>
    </row>
    <row r="4801" spans="4:4" x14ac:dyDescent="0.2">
      <c r="D4801" s="14" t="str">
        <v>false</v>
      </c>
    </row>
    <row r="4802" spans="4:4" x14ac:dyDescent="0.2">
      <c r="D4802" s="14" t="str">
        <v>false</v>
      </c>
    </row>
    <row r="4803" spans="4:4" x14ac:dyDescent="0.2">
      <c r="D4803" s="14" t="str">
        <v>false</v>
      </c>
    </row>
    <row r="4804" spans="4:4" x14ac:dyDescent="0.2">
      <c r="D4804" s="14" t="str">
        <v>false</v>
      </c>
    </row>
    <row r="4805" spans="4:4" x14ac:dyDescent="0.2">
      <c r="D4805" s="14" t="str">
        <v>false</v>
      </c>
    </row>
    <row r="4806" spans="4:4" x14ac:dyDescent="0.2">
      <c r="D4806" s="14" t="str">
        <v>false</v>
      </c>
    </row>
    <row r="4807" spans="4:4" x14ac:dyDescent="0.2">
      <c r="D4807" s="14" t="str">
        <v>false</v>
      </c>
    </row>
    <row r="4808" spans="4:4" x14ac:dyDescent="0.2">
      <c r="D4808" s="14" t="str">
        <v>false</v>
      </c>
    </row>
    <row r="4809" spans="4:4" x14ac:dyDescent="0.2">
      <c r="D4809" s="14" t="str">
        <v>false</v>
      </c>
    </row>
    <row r="4810" spans="4:4" x14ac:dyDescent="0.2">
      <c r="D4810" s="14" t="str">
        <v>false</v>
      </c>
    </row>
    <row r="4811" spans="4:4" x14ac:dyDescent="0.2">
      <c r="D4811" s="14" t="str">
        <v>false</v>
      </c>
    </row>
    <row r="4812" spans="4:4" x14ac:dyDescent="0.2">
      <c r="D4812" s="14" t="str">
        <v>false</v>
      </c>
    </row>
    <row r="4813" spans="4:4" x14ac:dyDescent="0.2">
      <c r="D4813" s="14" t="str">
        <v>false</v>
      </c>
    </row>
    <row r="4814" spans="4:4" x14ac:dyDescent="0.2">
      <c r="D4814" s="14" t="str">
        <v>false</v>
      </c>
    </row>
    <row r="4815" spans="4:4" x14ac:dyDescent="0.2">
      <c r="D4815" s="14" t="str">
        <v>false</v>
      </c>
    </row>
    <row r="4816" spans="4:4" x14ac:dyDescent="0.2">
      <c r="D4816" s="14" t="str">
        <v>false</v>
      </c>
    </row>
    <row r="4817" spans="4:4" x14ac:dyDescent="0.2">
      <c r="D4817" s="14" t="str">
        <v>false</v>
      </c>
    </row>
    <row r="4818" spans="4:4" x14ac:dyDescent="0.2">
      <c r="D4818" s="14" t="str">
        <v>false</v>
      </c>
    </row>
    <row r="4819" spans="4:4" x14ac:dyDescent="0.2">
      <c r="D4819" s="14" t="str">
        <v>false</v>
      </c>
    </row>
    <row r="4820" spans="4:4" x14ac:dyDescent="0.2">
      <c r="D4820" s="14" t="str">
        <v>false</v>
      </c>
    </row>
    <row r="4821" spans="4:4" x14ac:dyDescent="0.2">
      <c r="D4821" s="14" t="str">
        <v>false</v>
      </c>
    </row>
    <row r="4822" spans="4:4" x14ac:dyDescent="0.2">
      <c r="D4822" s="14" t="str">
        <v>false</v>
      </c>
    </row>
    <row r="4823" spans="4:4" x14ac:dyDescent="0.2">
      <c r="D4823" s="14" t="str">
        <v>false</v>
      </c>
    </row>
    <row r="4824" spans="4:4" x14ac:dyDescent="0.2">
      <c r="D4824" s="14" t="str">
        <v>false</v>
      </c>
    </row>
    <row r="4825" spans="4:4" x14ac:dyDescent="0.2">
      <c r="D4825" s="14" t="str">
        <v>false</v>
      </c>
    </row>
    <row r="4826" spans="4:4" x14ac:dyDescent="0.2">
      <c r="D4826" s="14" t="str">
        <v>false</v>
      </c>
    </row>
    <row r="4827" spans="4:4" x14ac:dyDescent="0.2">
      <c r="D4827" s="14" t="str">
        <v>false</v>
      </c>
    </row>
    <row r="4828" spans="4:4" x14ac:dyDescent="0.2">
      <c r="D4828" s="14" t="str">
        <v>false</v>
      </c>
    </row>
    <row r="4829" spans="4:4" x14ac:dyDescent="0.2">
      <c r="D4829" s="14" t="str">
        <v>false</v>
      </c>
    </row>
    <row r="4830" spans="4:4" x14ac:dyDescent="0.2">
      <c r="D4830" s="14" t="str">
        <v>false</v>
      </c>
    </row>
    <row r="4831" spans="4:4" x14ac:dyDescent="0.2">
      <c r="D4831" s="14" t="str">
        <v>false</v>
      </c>
    </row>
    <row r="4832" spans="4:4" x14ac:dyDescent="0.2">
      <c r="D4832" s="14" t="str">
        <v>false</v>
      </c>
    </row>
    <row r="4833" spans="4:4" x14ac:dyDescent="0.2">
      <c r="D4833" s="14" t="str">
        <v>false</v>
      </c>
    </row>
    <row r="4834" spans="4:4" x14ac:dyDescent="0.2">
      <c r="D4834" s="14" t="str">
        <v>false</v>
      </c>
    </row>
    <row r="4835" spans="4:4" x14ac:dyDescent="0.2">
      <c r="D4835" s="14" t="str">
        <v>false</v>
      </c>
    </row>
    <row r="4836" spans="4:4" x14ac:dyDescent="0.2">
      <c r="D4836" s="14" t="str">
        <v>false</v>
      </c>
    </row>
    <row r="4837" spans="4:4" x14ac:dyDescent="0.2">
      <c r="D4837" s="14" t="str">
        <v>false</v>
      </c>
    </row>
    <row r="4838" spans="4:4" x14ac:dyDescent="0.2">
      <c r="D4838" s="14" t="str">
        <v>false</v>
      </c>
    </row>
    <row r="4839" spans="4:4" x14ac:dyDescent="0.2">
      <c r="D4839" s="14" t="str">
        <v>false</v>
      </c>
    </row>
    <row r="4840" spans="4:4" x14ac:dyDescent="0.2">
      <c r="D4840" s="14" t="str">
        <v>false</v>
      </c>
    </row>
    <row r="4841" spans="4:4" x14ac:dyDescent="0.2">
      <c r="D4841" s="14" t="str">
        <v>false</v>
      </c>
    </row>
    <row r="4842" spans="4:4" x14ac:dyDescent="0.2">
      <c r="D4842" s="14" t="str">
        <v>false</v>
      </c>
    </row>
    <row r="4843" spans="4:4" x14ac:dyDescent="0.2">
      <c r="D4843" s="14" t="str">
        <v>false</v>
      </c>
    </row>
    <row r="4844" spans="4:4" x14ac:dyDescent="0.2">
      <c r="D4844" s="14" t="str">
        <v>false</v>
      </c>
    </row>
    <row r="4845" spans="4:4" x14ac:dyDescent="0.2">
      <c r="D4845" s="14" t="str">
        <v>false</v>
      </c>
    </row>
    <row r="4846" spans="4:4" x14ac:dyDescent="0.2">
      <c r="D4846" s="14" t="str">
        <v>false</v>
      </c>
    </row>
    <row r="4847" spans="4:4" x14ac:dyDescent="0.2">
      <c r="D4847" s="14" t="str">
        <v>false</v>
      </c>
    </row>
    <row r="4848" spans="4:4" x14ac:dyDescent="0.2">
      <c r="D4848" s="14" t="str">
        <v>false</v>
      </c>
    </row>
    <row r="4849" spans="4:4" x14ac:dyDescent="0.2">
      <c r="D4849" s="14" t="str">
        <v>false</v>
      </c>
    </row>
    <row r="4850" spans="4:4" x14ac:dyDescent="0.2">
      <c r="D4850" s="14" t="str">
        <v>false</v>
      </c>
    </row>
    <row r="4851" spans="4:4" x14ac:dyDescent="0.2">
      <c r="D4851" s="14" t="str">
        <v>false</v>
      </c>
    </row>
    <row r="4852" spans="4:4" x14ac:dyDescent="0.2">
      <c r="D4852" s="14" t="str">
        <v>false</v>
      </c>
    </row>
    <row r="4853" spans="4:4" x14ac:dyDescent="0.2">
      <c r="D4853" s="14" t="str">
        <v>false</v>
      </c>
    </row>
    <row r="4854" spans="4:4" x14ac:dyDescent="0.2">
      <c r="D4854" s="14" t="str">
        <v>false</v>
      </c>
    </row>
    <row r="4855" spans="4:4" x14ac:dyDescent="0.2">
      <c r="D4855" s="14" t="str">
        <v>false</v>
      </c>
    </row>
    <row r="4856" spans="4:4" x14ac:dyDescent="0.2">
      <c r="D4856" s="14" t="str">
        <v>false</v>
      </c>
    </row>
    <row r="4857" spans="4:4" x14ac:dyDescent="0.2">
      <c r="D4857" s="14" t="str">
        <v>false</v>
      </c>
    </row>
    <row r="4858" spans="4:4" x14ac:dyDescent="0.2">
      <c r="D4858" s="14" t="str">
        <v>false</v>
      </c>
    </row>
    <row r="4859" spans="4:4" x14ac:dyDescent="0.2">
      <c r="D4859" s="14" t="str">
        <v>false</v>
      </c>
    </row>
    <row r="4860" spans="4:4" x14ac:dyDescent="0.2">
      <c r="D4860" s="14" t="str">
        <v>false</v>
      </c>
    </row>
    <row r="4861" spans="4:4" x14ac:dyDescent="0.2">
      <c r="D4861" s="14" t="str">
        <v>false</v>
      </c>
    </row>
    <row r="4862" spans="4:4" x14ac:dyDescent="0.2">
      <c r="D4862" s="14" t="str">
        <v>false</v>
      </c>
    </row>
    <row r="4863" spans="4:4" x14ac:dyDescent="0.2">
      <c r="D4863" s="14" t="str">
        <v>false</v>
      </c>
    </row>
    <row r="4864" spans="4:4" x14ac:dyDescent="0.2">
      <c r="D4864" s="14" t="str">
        <v>false</v>
      </c>
    </row>
    <row r="4865" spans="4:4" x14ac:dyDescent="0.2">
      <c r="D4865" s="14" t="str">
        <v>false</v>
      </c>
    </row>
    <row r="4866" spans="4:4" x14ac:dyDescent="0.2">
      <c r="D4866" s="14" t="str">
        <v>false</v>
      </c>
    </row>
    <row r="4867" spans="4:4" x14ac:dyDescent="0.2">
      <c r="D4867" s="14" t="str">
        <v>false</v>
      </c>
    </row>
    <row r="4868" spans="4:4" x14ac:dyDescent="0.2">
      <c r="D4868" s="14" t="str">
        <v>false</v>
      </c>
    </row>
    <row r="4869" spans="4:4" x14ac:dyDescent="0.2">
      <c r="D4869" s="14" t="str">
        <v>false</v>
      </c>
    </row>
    <row r="4870" spans="4:4" x14ac:dyDescent="0.2">
      <c r="D4870" s="14" t="str">
        <v>false</v>
      </c>
    </row>
    <row r="4871" spans="4:4" x14ac:dyDescent="0.2">
      <c r="D4871" s="14" t="str">
        <v>false</v>
      </c>
    </row>
    <row r="4872" spans="4:4" x14ac:dyDescent="0.2">
      <c r="D4872" s="14" t="str">
        <v>false</v>
      </c>
    </row>
    <row r="4873" spans="4:4" x14ac:dyDescent="0.2">
      <c r="D4873" s="14" t="str">
        <v>false</v>
      </c>
    </row>
    <row r="4874" spans="4:4" x14ac:dyDescent="0.2">
      <c r="D4874" s="14" t="str">
        <v>false</v>
      </c>
    </row>
    <row r="4875" spans="4:4" x14ac:dyDescent="0.2">
      <c r="D4875" s="14" t="str">
        <v>false</v>
      </c>
    </row>
    <row r="4876" spans="4:4" x14ac:dyDescent="0.2">
      <c r="D4876" s="14" t="str">
        <v>false</v>
      </c>
    </row>
    <row r="4877" spans="4:4" x14ac:dyDescent="0.2">
      <c r="D4877" s="14" t="str">
        <v>false</v>
      </c>
    </row>
    <row r="4878" spans="4:4" x14ac:dyDescent="0.2">
      <c r="D4878" s="14" t="str">
        <v>false</v>
      </c>
    </row>
    <row r="4879" spans="4:4" x14ac:dyDescent="0.2">
      <c r="D4879" s="14" t="str">
        <v>false</v>
      </c>
    </row>
    <row r="4880" spans="4:4" x14ac:dyDescent="0.2">
      <c r="D4880" s="14" t="str">
        <v>false</v>
      </c>
    </row>
    <row r="4881" spans="4:4" x14ac:dyDescent="0.2">
      <c r="D4881" s="14" t="str">
        <v>false</v>
      </c>
    </row>
    <row r="4882" spans="4:4" x14ac:dyDescent="0.2">
      <c r="D4882" s="14" t="str">
        <v>false</v>
      </c>
    </row>
    <row r="4883" spans="4:4" x14ac:dyDescent="0.2">
      <c r="D4883" s="14" t="str">
        <v>false</v>
      </c>
    </row>
    <row r="4884" spans="4:4" x14ac:dyDescent="0.2">
      <c r="D4884" s="14" t="str">
        <v>false</v>
      </c>
    </row>
    <row r="4885" spans="4:4" x14ac:dyDescent="0.2">
      <c r="D4885" s="14" t="str">
        <v>false</v>
      </c>
    </row>
    <row r="4886" spans="4:4" x14ac:dyDescent="0.2">
      <c r="D4886" s="14" t="str">
        <v>false</v>
      </c>
    </row>
    <row r="4887" spans="4:4" x14ac:dyDescent="0.2">
      <c r="D4887" s="14" t="str">
        <v>false</v>
      </c>
    </row>
    <row r="4888" spans="4:4" x14ac:dyDescent="0.2">
      <c r="D4888" s="14" t="str">
        <v>false</v>
      </c>
    </row>
    <row r="4889" spans="4:4" x14ac:dyDescent="0.2">
      <c r="D4889" s="14" t="str">
        <v>false</v>
      </c>
    </row>
    <row r="4890" spans="4:4" x14ac:dyDescent="0.2">
      <c r="D4890" s="14" t="str">
        <v>false</v>
      </c>
    </row>
    <row r="4891" spans="4:4" x14ac:dyDescent="0.2">
      <c r="D4891" s="14" t="str">
        <v>false</v>
      </c>
    </row>
    <row r="4892" spans="4:4" x14ac:dyDescent="0.2">
      <c r="D4892" s="14" t="str">
        <v>false</v>
      </c>
    </row>
    <row r="4893" spans="4:4" x14ac:dyDescent="0.2">
      <c r="D4893" s="14" t="str">
        <v>false</v>
      </c>
    </row>
    <row r="4894" spans="4:4" x14ac:dyDescent="0.2">
      <c r="D4894" s="14" t="str">
        <v>false</v>
      </c>
    </row>
    <row r="4895" spans="4:4" x14ac:dyDescent="0.2">
      <c r="D4895" s="14" t="str">
        <v>false</v>
      </c>
    </row>
    <row r="4896" spans="4:4" x14ac:dyDescent="0.2">
      <c r="D4896" s="14" t="str">
        <v>false</v>
      </c>
    </row>
    <row r="4897" spans="4:4" x14ac:dyDescent="0.2">
      <c r="D4897" s="14" t="str">
        <v>false</v>
      </c>
    </row>
    <row r="4898" spans="4:4" x14ac:dyDescent="0.2">
      <c r="D4898" s="14" t="str">
        <v>false</v>
      </c>
    </row>
    <row r="4899" spans="4:4" x14ac:dyDescent="0.2">
      <c r="D4899" s="14" t="str">
        <v>false</v>
      </c>
    </row>
    <row r="4900" spans="4:4" x14ac:dyDescent="0.2">
      <c r="D4900" s="14" t="str">
        <v>false</v>
      </c>
    </row>
    <row r="4901" spans="4:4" x14ac:dyDescent="0.2">
      <c r="D4901" s="14" t="str">
        <v>false</v>
      </c>
    </row>
    <row r="4902" spans="4:4" x14ac:dyDescent="0.2">
      <c r="D4902" s="14" t="str">
        <v>false</v>
      </c>
    </row>
    <row r="4903" spans="4:4" x14ac:dyDescent="0.2">
      <c r="D4903" s="14" t="str">
        <v>false</v>
      </c>
    </row>
    <row r="4904" spans="4:4" x14ac:dyDescent="0.2">
      <c r="D4904" s="14" t="str">
        <v>false</v>
      </c>
    </row>
    <row r="4905" spans="4:4" x14ac:dyDescent="0.2">
      <c r="D4905" s="14" t="str">
        <v>false</v>
      </c>
    </row>
    <row r="4906" spans="4:4" x14ac:dyDescent="0.2">
      <c r="D4906" s="14" t="str">
        <v>false</v>
      </c>
    </row>
    <row r="4907" spans="4:4" x14ac:dyDescent="0.2">
      <c r="D4907" s="14" t="str">
        <v>false</v>
      </c>
    </row>
    <row r="4908" spans="4:4" x14ac:dyDescent="0.2">
      <c r="D4908" s="14" t="str">
        <v>false</v>
      </c>
    </row>
    <row r="4909" spans="4:4" x14ac:dyDescent="0.2">
      <c r="D4909" s="14" t="str">
        <v>false</v>
      </c>
    </row>
    <row r="4910" spans="4:4" x14ac:dyDescent="0.2">
      <c r="D4910" s="14" t="str">
        <v>false</v>
      </c>
    </row>
    <row r="4911" spans="4:4" x14ac:dyDescent="0.2">
      <c r="D4911" s="14" t="str">
        <v>false</v>
      </c>
    </row>
    <row r="4912" spans="4:4" x14ac:dyDescent="0.2">
      <c r="D4912" s="14" t="str">
        <v>false</v>
      </c>
    </row>
    <row r="4913" spans="4:4" x14ac:dyDescent="0.2">
      <c r="D4913" s="14" t="str">
        <v>false</v>
      </c>
    </row>
    <row r="4914" spans="4:4" x14ac:dyDescent="0.2">
      <c r="D4914" s="14" t="str">
        <v>false</v>
      </c>
    </row>
    <row r="4915" spans="4:4" x14ac:dyDescent="0.2">
      <c r="D4915" s="14" t="str">
        <v>false</v>
      </c>
    </row>
    <row r="4916" spans="4:4" x14ac:dyDescent="0.2">
      <c r="D4916" s="14" t="str">
        <v>false</v>
      </c>
    </row>
    <row r="4917" spans="4:4" x14ac:dyDescent="0.2">
      <c r="D4917" s="14" t="str">
        <v>false</v>
      </c>
    </row>
    <row r="4918" spans="4:4" x14ac:dyDescent="0.2">
      <c r="D4918" s="14" t="str">
        <v>false</v>
      </c>
    </row>
    <row r="4919" spans="4:4" x14ac:dyDescent="0.2">
      <c r="D4919" s="14" t="str">
        <v>false</v>
      </c>
    </row>
    <row r="4920" spans="4:4" x14ac:dyDescent="0.2">
      <c r="D4920" s="14" t="str">
        <v>false</v>
      </c>
    </row>
    <row r="4921" spans="4:4" x14ac:dyDescent="0.2">
      <c r="D4921" s="14" t="str">
        <v>false</v>
      </c>
    </row>
    <row r="4922" spans="4:4" x14ac:dyDescent="0.2">
      <c r="D4922" s="14" t="str">
        <v>false</v>
      </c>
    </row>
    <row r="4923" spans="4:4" x14ac:dyDescent="0.2">
      <c r="D4923" s="14" t="str">
        <v>false</v>
      </c>
    </row>
    <row r="4924" spans="4:4" x14ac:dyDescent="0.2">
      <c r="D4924" s="14" t="str">
        <v>false</v>
      </c>
    </row>
    <row r="4925" spans="4:4" x14ac:dyDescent="0.2">
      <c r="D4925" s="14" t="str">
        <v>false</v>
      </c>
    </row>
    <row r="4926" spans="4:4" x14ac:dyDescent="0.2">
      <c r="D4926" s="14" t="str">
        <v>false</v>
      </c>
    </row>
    <row r="4927" spans="4:4" x14ac:dyDescent="0.2">
      <c r="D4927" s="14" t="str">
        <v>false</v>
      </c>
    </row>
    <row r="4928" spans="4:4" x14ac:dyDescent="0.2">
      <c r="D4928" s="14" t="str">
        <v>false</v>
      </c>
    </row>
    <row r="4929" spans="4:4" x14ac:dyDescent="0.2">
      <c r="D4929" s="14" t="str">
        <v>false</v>
      </c>
    </row>
    <row r="4930" spans="4:4" x14ac:dyDescent="0.2">
      <c r="D4930" s="14" t="str">
        <v>false</v>
      </c>
    </row>
    <row r="4931" spans="4:4" x14ac:dyDescent="0.2">
      <c r="D4931" s="14" t="str">
        <v>false</v>
      </c>
    </row>
    <row r="4932" spans="4:4" x14ac:dyDescent="0.2">
      <c r="D4932" s="14" t="str">
        <v>false</v>
      </c>
    </row>
    <row r="4933" spans="4:4" x14ac:dyDescent="0.2">
      <c r="D4933" s="14" t="str">
        <v>false</v>
      </c>
    </row>
    <row r="4934" spans="4:4" x14ac:dyDescent="0.2">
      <c r="D4934" s="14" t="str">
        <v>false</v>
      </c>
    </row>
    <row r="4935" spans="4:4" x14ac:dyDescent="0.2">
      <c r="D4935" s="14" t="str">
        <v>false</v>
      </c>
    </row>
    <row r="4936" spans="4:4" x14ac:dyDescent="0.2">
      <c r="D4936" s="14" t="str">
        <v>false</v>
      </c>
    </row>
    <row r="4937" spans="4:4" x14ac:dyDescent="0.2">
      <c r="D4937" s="14" t="str">
        <v>false</v>
      </c>
    </row>
    <row r="4938" spans="4:4" x14ac:dyDescent="0.2">
      <c r="D4938" s="14" t="str">
        <v>false</v>
      </c>
    </row>
    <row r="4939" spans="4:4" x14ac:dyDescent="0.2">
      <c r="D4939" s="14" t="str">
        <v>false</v>
      </c>
    </row>
    <row r="4940" spans="4:4" x14ac:dyDescent="0.2">
      <c r="D4940" s="14" t="str">
        <v>false</v>
      </c>
    </row>
    <row r="4941" spans="4:4" x14ac:dyDescent="0.2">
      <c r="D4941" s="14" t="str">
        <v>false</v>
      </c>
    </row>
    <row r="4942" spans="4:4" x14ac:dyDescent="0.2">
      <c r="D4942" s="14" t="str">
        <v>false</v>
      </c>
    </row>
    <row r="4943" spans="4:4" x14ac:dyDescent="0.2">
      <c r="D4943" s="14" t="str">
        <v>false</v>
      </c>
    </row>
    <row r="4944" spans="4:4" x14ac:dyDescent="0.2">
      <c r="D4944" s="14" t="str">
        <v>false</v>
      </c>
    </row>
    <row r="4945" spans="4:4" x14ac:dyDescent="0.2">
      <c r="D4945" s="14" t="str">
        <v>false</v>
      </c>
    </row>
    <row r="4946" spans="4:4" x14ac:dyDescent="0.2">
      <c r="D4946" s="14" t="str">
        <v>false</v>
      </c>
    </row>
    <row r="4947" spans="4:4" x14ac:dyDescent="0.2">
      <c r="D4947" s="14" t="str">
        <v>false</v>
      </c>
    </row>
    <row r="4948" spans="4:4" x14ac:dyDescent="0.2">
      <c r="D4948" s="14" t="str">
        <v>false</v>
      </c>
    </row>
    <row r="4949" spans="4:4" x14ac:dyDescent="0.2">
      <c r="D4949" s="14" t="str">
        <v>false</v>
      </c>
    </row>
    <row r="4950" spans="4:4" x14ac:dyDescent="0.2">
      <c r="D4950" s="14" t="str">
        <v>false</v>
      </c>
    </row>
    <row r="4951" spans="4:4" x14ac:dyDescent="0.2">
      <c r="D4951" s="14" t="str">
        <v>false</v>
      </c>
    </row>
    <row r="4952" spans="4:4" x14ac:dyDescent="0.2">
      <c r="D4952" s="14" t="str">
        <v>false</v>
      </c>
    </row>
    <row r="4953" spans="4:4" x14ac:dyDescent="0.2">
      <c r="D4953" s="14" t="str">
        <v>false</v>
      </c>
    </row>
    <row r="4954" spans="4:4" x14ac:dyDescent="0.2">
      <c r="D4954" s="14" t="str">
        <v>false</v>
      </c>
    </row>
    <row r="4955" spans="4:4" x14ac:dyDescent="0.2">
      <c r="D4955" s="14" t="str">
        <v>false</v>
      </c>
    </row>
    <row r="4956" spans="4:4" x14ac:dyDescent="0.2">
      <c r="D4956" s="14" t="str">
        <v>false</v>
      </c>
    </row>
    <row r="4957" spans="4:4" x14ac:dyDescent="0.2">
      <c r="D4957" s="14" t="str">
        <v>false</v>
      </c>
    </row>
    <row r="4958" spans="4:4" x14ac:dyDescent="0.2">
      <c r="D4958" s="14" t="str">
        <v>false</v>
      </c>
    </row>
    <row r="4959" spans="4:4" x14ac:dyDescent="0.2">
      <c r="D4959" s="14" t="str">
        <v>false</v>
      </c>
    </row>
    <row r="4960" spans="4:4" x14ac:dyDescent="0.2">
      <c r="D4960" s="14" t="str">
        <v>false</v>
      </c>
    </row>
    <row r="4961" spans="4:4" x14ac:dyDescent="0.2">
      <c r="D4961" s="14" t="str">
        <v>false</v>
      </c>
    </row>
    <row r="4962" spans="4:4" x14ac:dyDescent="0.2">
      <c r="D4962" s="14" t="str">
        <v>false</v>
      </c>
    </row>
    <row r="4963" spans="4:4" x14ac:dyDescent="0.2">
      <c r="D4963" s="14" t="str">
        <v>false</v>
      </c>
    </row>
    <row r="4964" spans="4:4" x14ac:dyDescent="0.2">
      <c r="D4964" s="14" t="str">
        <v>false</v>
      </c>
    </row>
    <row r="4965" spans="4:4" x14ac:dyDescent="0.2">
      <c r="D4965" s="14" t="str">
        <v>false</v>
      </c>
    </row>
    <row r="4966" spans="4:4" x14ac:dyDescent="0.2">
      <c r="D4966" s="14" t="str">
        <v>false</v>
      </c>
    </row>
    <row r="4967" spans="4:4" x14ac:dyDescent="0.2">
      <c r="D4967" s="14" t="str">
        <v>false</v>
      </c>
    </row>
    <row r="4968" spans="4:4" x14ac:dyDescent="0.2">
      <c r="D4968" s="14" t="str">
        <v>false</v>
      </c>
    </row>
    <row r="4969" spans="4:4" x14ac:dyDescent="0.2">
      <c r="D4969" s="14" t="str">
        <v>false</v>
      </c>
    </row>
    <row r="4970" spans="4:4" x14ac:dyDescent="0.2">
      <c r="D4970" s="14" t="str">
        <v>false</v>
      </c>
    </row>
    <row r="4971" spans="4:4" x14ac:dyDescent="0.2">
      <c r="D4971" s="14" t="str">
        <v>false</v>
      </c>
    </row>
    <row r="4972" spans="4:4" x14ac:dyDescent="0.2">
      <c r="D4972" s="14" t="str">
        <v>false</v>
      </c>
    </row>
    <row r="4973" spans="4:4" x14ac:dyDescent="0.2">
      <c r="D4973" s="14" t="str">
        <v>false</v>
      </c>
    </row>
    <row r="4974" spans="4:4" x14ac:dyDescent="0.2">
      <c r="D4974" s="14" t="str">
        <v>false</v>
      </c>
    </row>
    <row r="4975" spans="4:4" x14ac:dyDescent="0.2">
      <c r="D4975" s="14" t="str">
        <v>false</v>
      </c>
    </row>
    <row r="4976" spans="4:4" x14ac:dyDescent="0.2">
      <c r="D4976" s="14" t="str">
        <v>false</v>
      </c>
    </row>
    <row r="4977" spans="4:4" x14ac:dyDescent="0.2">
      <c r="D4977" s="14" t="str">
        <v>false</v>
      </c>
    </row>
    <row r="4978" spans="4:4" x14ac:dyDescent="0.2">
      <c r="D4978" s="14" t="str">
        <v>false</v>
      </c>
    </row>
    <row r="4979" spans="4:4" x14ac:dyDescent="0.2">
      <c r="D4979" s="14" t="str">
        <v>false</v>
      </c>
    </row>
    <row r="4980" spans="4:4" x14ac:dyDescent="0.2">
      <c r="D4980" s="14" t="str">
        <v>false</v>
      </c>
    </row>
    <row r="4981" spans="4:4" x14ac:dyDescent="0.2">
      <c r="D4981" s="14" t="str">
        <v>false</v>
      </c>
    </row>
    <row r="4982" spans="4:4" x14ac:dyDescent="0.2">
      <c r="D4982" s="14" t="str">
        <v>false</v>
      </c>
    </row>
    <row r="4983" spans="4:4" x14ac:dyDescent="0.2">
      <c r="D4983" s="14" t="str">
        <v>false</v>
      </c>
    </row>
    <row r="4984" spans="4:4" x14ac:dyDescent="0.2">
      <c r="D4984" s="14" t="str">
        <v>false</v>
      </c>
    </row>
    <row r="4985" spans="4:4" x14ac:dyDescent="0.2">
      <c r="D4985" s="14" t="str">
        <v>false</v>
      </c>
    </row>
    <row r="4986" spans="4:4" x14ac:dyDescent="0.2">
      <c r="D4986" s="14" t="str">
        <v>false</v>
      </c>
    </row>
    <row r="4987" spans="4:4" x14ac:dyDescent="0.2">
      <c r="D4987" s="14" t="str">
        <v>false</v>
      </c>
    </row>
    <row r="4988" spans="4:4" x14ac:dyDescent="0.2">
      <c r="D4988" s="14" t="str">
        <v>false</v>
      </c>
    </row>
    <row r="4989" spans="4:4" x14ac:dyDescent="0.2">
      <c r="D4989" s="14" t="str">
        <v>false</v>
      </c>
    </row>
    <row r="4990" spans="4:4" x14ac:dyDescent="0.2">
      <c r="D4990" s="14" t="str">
        <v>false</v>
      </c>
    </row>
    <row r="4991" spans="4:4" x14ac:dyDescent="0.2">
      <c r="D4991" s="14" t="str">
        <v>false</v>
      </c>
    </row>
    <row r="4992" spans="4:4" x14ac:dyDescent="0.2">
      <c r="D4992" s="14" t="str">
        <v>false</v>
      </c>
    </row>
    <row r="4993" spans="4:4" x14ac:dyDescent="0.2">
      <c r="D4993" s="14" t="str">
        <v>false</v>
      </c>
    </row>
    <row r="4994" spans="4:4" x14ac:dyDescent="0.2">
      <c r="D4994" s="14" t="str">
        <v>false</v>
      </c>
    </row>
    <row r="4995" spans="4:4" x14ac:dyDescent="0.2">
      <c r="D4995" s="14" t="str">
        <v>false</v>
      </c>
    </row>
    <row r="4996" spans="4:4" x14ac:dyDescent="0.2">
      <c r="D4996" s="14" t="str">
        <v>false</v>
      </c>
    </row>
    <row r="4997" spans="4:4" x14ac:dyDescent="0.2">
      <c r="D4997" s="14" t="str">
        <v>false</v>
      </c>
    </row>
    <row r="4998" spans="4:4" x14ac:dyDescent="0.2">
      <c r="D4998" s="14" t="str">
        <v>false</v>
      </c>
    </row>
    <row r="4999" spans="4:4" x14ac:dyDescent="0.2">
      <c r="D4999" s="14" t="str">
        <v>false</v>
      </c>
    </row>
    <row r="5000" spans="4:4" x14ac:dyDescent="0.2">
      <c r="D5000" s="14" t="str">
        <v>false</v>
      </c>
    </row>
    <row r="5001" spans="4:4" x14ac:dyDescent="0.2">
      <c r="D5001" s="14" t="str">
        <v>false</v>
      </c>
    </row>
    <row r="5002" spans="4:4" x14ac:dyDescent="0.2">
      <c r="D5002" s="14" t="str">
        <v>false</v>
      </c>
    </row>
    <row r="5003" spans="4:4" x14ac:dyDescent="0.2">
      <c r="D5003" s="14" t="str">
        <v>false</v>
      </c>
    </row>
    <row r="5004" spans="4:4" x14ac:dyDescent="0.2">
      <c r="D5004" s="14" t="str">
        <v>false</v>
      </c>
    </row>
    <row r="5005" spans="4:4" x14ac:dyDescent="0.2">
      <c r="D5005" s="14" t="str">
        <v>false</v>
      </c>
    </row>
    <row r="5006" spans="4:4" x14ac:dyDescent="0.2">
      <c r="D5006" s="14" t="str">
        <v>false</v>
      </c>
    </row>
    <row r="5007" spans="4:4" x14ac:dyDescent="0.2">
      <c r="D5007" s="14" t="str">
        <v>false</v>
      </c>
    </row>
    <row r="5008" spans="4:4" x14ac:dyDescent="0.2">
      <c r="D5008" s="14" t="str">
        <v>false</v>
      </c>
    </row>
    <row r="5009" spans="4:4" x14ac:dyDescent="0.2">
      <c r="D5009" s="14" t="str">
        <v>false</v>
      </c>
    </row>
    <row r="5010" spans="4:4" x14ac:dyDescent="0.2">
      <c r="D5010" s="14" t="str">
        <v>false</v>
      </c>
    </row>
    <row r="5011" spans="4:4" x14ac:dyDescent="0.2">
      <c r="D5011" s="14" t="str">
        <v>false</v>
      </c>
    </row>
    <row r="5012" spans="4:4" x14ac:dyDescent="0.2">
      <c r="D5012" s="14" t="str">
        <v>false</v>
      </c>
    </row>
    <row r="5013" spans="4:4" x14ac:dyDescent="0.2">
      <c r="D5013" s="14" t="str">
        <v>false</v>
      </c>
    </row>
    <row r="5014" spans="4:4" x14ac:dyDescent="0.2">
      <c r="D5014" s="14" t="str">
        <v>false</v>
      </c>
    </row>
    <row r="5015" spans="4:4" x14ac:dyDescent="0.2">
      <c r="D5015" s="14" t="str">
        <v>false</v>
      </c>
    </row>
    <row r="5016" spans="4:4" x14ac:dyDescent="0.2">
      <c r="D5016" s="14" t="str">
        <v>false</v>
      </c>
    </row>
    <row r="5017" spans="4:4" x14ac:dyDescent="0.2">
      <c r="D5017" s="14" t="str">
        <v>false</v>
      </c>
    </row>
    <row r="5018" spans="4:4" x14ac:dyDescent="0.2">
      <c r="D5018" s="14" t="str">
        <v>false</v>
      </c>
    </row>
    <row r="5019" spans="4:4" x14ac:dyDescent="0.2">
      <c r="D5019" s="14" t="str">
        <v>false</v>
      </c>
    </row>
    <row r="5020" spans="4:4" x14ac:dyDescent="0.2">
      <c r="D5020" s="14" t="str">
        <v>false</v>
      </c>
    </row>
    <row r="5021" spans="4:4" x14ac:dyDescent="0.2">
      <c r="D5021" s="14" t="str">
        <v>false</v>
      </c>
    </row>
    <row r="5022" spans="4:4" x14ac:dyDescent="0.2">
      <c r="D5022" s="14" t="str">
        <v>false</v>
      </c>
    </row>
    <row r="5023" spans="4:4" x14ac:dyDescent="0.2">
      <c r="D5023" s="14" t="str">
        <v>false</v>
      </c>
    </row>
    <row r="5024" spans="4:4" x14ac:dyDescent="0.2">
      <c r="D5024" s="14" t="str">
        <v>false</v>
      </c>
    </row>
    <row r="5025" spans="4:4" x14ac:dyDescent="0.2">
      <c r="D5025" s="14" t="str">
        <v>false</v>
      </c>
    </row>
    <row r="5026" spans="4:4" x14ac:dyDescent="0.2">
      <c r="D5026" s="14" t="str">
        <v>false</v>
      </c>
    </row>
    <row r="5027" spans="4:4" x14ac:dyDescent="0.2">
      <c r="D5027" s="14" t="str">
        <v>false</v>
      </c>
    </row>
    <row r="5028" spans="4:4" x14ac:dyDescent="0.2">
      <c r="D5028" s="14" t="str">
        <v>false</v>
      </c>
    </row>
    <row r="5029" spans="4:4" x14ac:dyDescent="0.2">
      <c r="D5029" s="14" t="str">
        <v>false</v>
      </c>
    </row>
    <row r="5030" spans="4:4" x14ac:dyDescent="0.2">
      <c r="D5030" s="14" t="str">
        <v>false</v>
      </c>
    </row>
    <row r="5031" spans="4:4" x14ac:dyDescent="0.2">
      <c r="D5031" s="14" t="str">
        <v>false</v>
      </c>
    </row>
    <row r="5032" spans="4:4" x14ac:dyDescent="0.2">
      <c r="D5032" s="14" t="str">
        <v>false</v>
      </c>
    </row>
    <row r="5033" spans="4:4" x14ac:dyDescent="0.2">
      <c r="D5033" s="14" t="str">
        <v>false</v>
      </c>
    </row>
    <row r="5034" spans="4:4" x14ac:dyDescent="0.2">
      <c r="D5034" s="14" t="str">
        <v>false</v>
      </c>
    </row>
    <row r="5035" spans="4:4" x14ac:dyDescent="0.2">
      <c r="D5035" s="14" t="str">
        <v>false</v>
      </c>
    </row>
    <row r="5036" spans="4:4" x14ac:dyDescent="0.2">
      <c r="D5036" s="14" t="str">
        <v>false</v>
      </c>
    </row>
    <row r="5037" spans="4:4" x14ac:dyDescent="0.2">
      <c r="D5037" s="14" t="str">
        <v>false</v>
      </c>
    </row>
    <row r="5038" spans="4:4" x14ac:dyDescent="0.2">
      <c r="D5038" s="14" t="str">
        <v>false</v>
      </c>
    </row>
    <row r="5039" spans="4:4" x14ac:dyDescent="0.2">
      <c r="D5039" s="14" t="str">
        <v>false</v>
      </c>
    </row>
    <row r="5040" spans="4:4" x14ac:dyDescent="0.2">
      <c r="D5040" s="14" t="str">
        <v>false</v>
      </c>
    </row>
    <row r="5041" spans="4:4" x14ac:dyDescent="0.2">
      <c r="D5041" s="14" t="str">
        <v>false</v>
      </c>
    </row>
    <row r="5042" spans="4:4" x14ac:dyDescent="0.2">
      <c r="D5042" s="14" t="str">
        <v>false</v>
      </c>
    </row>
    <row r="5043" spans="4:4" x14ac:dyDescent="0.2">
      <c r="D5043" s="14" t="str">
        <v>false</v>
      </c>
    </row>
    <row r="5044" spans="4:4" x14ac:dyDescent="0.2">
      <c r="D5044" s="14" t="str">
        <v>false</v>
      </c>
    </row>
    <row r="5045" spans="4:4" x14ac:dyDescent="0.2">
      <c r="D5045" s="14" t="str">
        <v>false</v>
      </c>
    </row>
    <row r="5046" spans="4:4" x14ac:dyDescent="0.2">
      <c r="D5046" s="14" t="str">
        <v>false</v>
      </c>
    </row>
    <row r="5047" spans="4:4" x14ac:dyDescent="0.2">
      <c r="D5047" s="14" t="str">
        <v>false</v>
      </c>
    </row>
    <row r="5048" spans="4:4" x14ac:dyDescent="0.2">
      <c r="D5048" s="14" t="str">
        <v>false</v>
      </c>
    </row>
    <row r="5049" spans="4:4" x14ac:dyDescent="0.2">
      <c r="D5049" s="14" t="str">
        <v>false</v>
      </c>
    </row>
    <row r="5050" spans="4:4" x14ac:dyDescent="0.2">
      <c r="D5050" s="14" t="str">
        <v>false</v>
      </c>
    </row>
    <row r="5051" spans="4:4" x14ac:dyDescent="0.2">
      <c r="D5051" s="14" t="str">
        <v>false</v>
      </c>
    </row>
    <row r="5052" spans="4:4" x14ac:dyDescent="0.2">
      <c r="D5052" s="14" t="str">
        <v>false</v>
      </c>
    </row>
    <row r="5053" spans="4:4" x14ac:dyDescent="0.2">
      <c r="D5053" s="14" t="str">
        <v>false</v>
      </c>
    </row>
    <row r="5054" spans="4:4" x14ac:dyDescent="0.2">
      <c r="D5054" s="14" t="str">
        <v>false</v>
      </c>
    </row>
    <row r="5055" spans="4:4" x14ac:dyDescent="0.2">
      <c r="D5055" s="14" t="str">
        <v>false</v>
      </c>
    </row>
    <row r="5056" spans="4:4" x14ac:dyDescent="0.2">
      <c r="D5056" s="14" t="str">
        <v>false</v>
      </c>
    </row>
    <row r="5057" spans="4:4" x14ac:dyDescent="0.2">
      <c r="D5057" s="14" t="str">
        <v>false</v>
      </c>
    </row>
    <row r="5058" spans="4:4" x14ac:dyDescent="0.2">
      <c r="D5058" s="14" t="str">
        <v>false</v>
      </c>
    </row>
    <row r="5059" spans="4:4" x14ac:dyDescent="0.2">
      <c r="D5059" s="14" t="str">
        <v>false</v>
      </c>
    </row>
    <row r="5060" spans="4:4" x14ac:dyDescent="0.2">
      <c r="D5060" s="14" t="str">
        <v>false</v>
      </c>
    </row>
    <row r="5061" spans="4:4" x14ac:dyDescent="0.2">
      <c r="D5061" s="14" t="str">
        <v>false</v>
      </c>
    </row>
    <row r="5062" spans="4:4" x14ac:dyDescent="0.2">
      <c r="D5062" s="14" t="str">
        <v>false</v>
      </c>
    </row>
    <row r="5063" spans="4:4" x14ac:dyDescent="0.2">
      <c r="D5063" s="14" t="str">
        <v>false</v>
      </c>
    </row>
    <row r="5064" spans="4:4" x14ac:dyDescent="0.2">
      <c r="D5064" s="14" t="str">
        <v>false</v>
      </c>
    </row>
    <row r="5065" spans="4:4" x14ac:dyDescent="0.2">
      <c r="D5065" s="14" t="str">
        <v>false</v>
      </c>
    </row>
    <row r="5066" spans="4:4" x14ac:dyDescent="0.2">
      <c r="D5066" s="14" t="str">
        <v>false</v>
      </c>
    </row>
    <row r="5067" spans="4:4" x14ac:dyDescent="0.2">
      <c r="D5067" s="14" t="str">
        <v>false</v>
      </c>
    </row>
    <row r="5068" spans="4:4" x14ac:dyDescent="0.2">
      <c r="D5068" s="14" t="str">
        <v>false</v>
      </c>
    </row>
    <row r="5069" spans="4:4" x14ac:dyDescent="0.2">
      <c r="D5069" s="14" t="str">
        <v>false</v>
      </c>
    </row>
    <row r="5070" spans="4:4" x14ac:dyDescent="0.2">
      <c r="D5070" s="14" t="str">
        <v>false</v>
      </c>
    </row>
    <row r="5071" spans="4:4" x14ac:dyDescent="0.2">
      <c r="D5071" s="14" t="str">
        <v>false</v>
      </c>
    </row>
    <row r="5072" spans="4:4" x14ac:dyDescent="0.2">
      <c r="D5072" s="14" t="str">
        <v>false</v>
      </c>
    </row>
    <row r="5073" spans="4:4" x14ac:dyDescent="0.2">
      <c r="D5073" s="14" t="str">
        <v>false</v>
      </c>
    </row>
    <row r="5074" spans="4:4" x14ac:dyDescent="0.2">
      <c r="D5074" s="14" t="str">
        <v>false</v>
      </c>
    </row>
    <row r="5075" spans="4:4" x14ac:dyDescent="0.2">
      <c r="D5075" s="14" t="str">
        <v>false</v>
      </c>
    </row>
    <row r="5076" spans="4:4" x14ac:dyDescent="0.2">
      <c r="D5076" s="14" t="str">
        <v>false</v>
      </c>
    </row>
    <row r="5077" spans="4:4" x14ac:dyDescent="0.2">
      <c r="D5077" s="14" t="str">
        <v>false</v>
      </c>
    </row>
    <row r="5078" spans="4:4" x14ac:dyDescent="0.2">
      <c r="D5078" s="14" t="str">
        <v>false</v>
      </c>
    </row>
    <row r="5079" spans="4:4" x14ac:dyDescent="0.2">
      <c r="D5079" s="14" t="str">
        <v>false</v>
      </c>
    </row>
    <row r="5080" spans="4:4" x14ac:dyDescent="0.2">
      <c r="D5080" s="14" t="str">
        <v>false</v>
      </c>
    </row>
    <row r="5081" spans="4:4" x14ac:dyDescent="0.2">
      <c r="D5081" s="14" t="str">
        <v>false</v>
      </c>
    </row>
    <row r="5082" spans="4:4" x14ac:dyDescent="0.2">
      <c r="D5082" s="14" t="str">
        <v>false</v>
      </c>
    </row>
    <row r="5083" spans="4:4" x14ac:dyDescent="0.2">
      <c r="D5083" s="14" t="str">
        <v>false</v>
      </c>
    </row>
    <row r="5084" spans="4:4" x14ac:dyDescent="0.2">
      <c r="D5084" s="14" t="str">
        <v>false</v>
      </c>
    </row>
    <row r="5085" spans="4:4" x14ac:dyDescent="0.2">
      <c r="D5085" s="14" t="str">
        <v>false</v>
      </c>
    </row>
    <row r="5086" spans="4:4" x14ac:dyDescent="0.2">
      <c r="D5086" s="14" t="str">
        <v>false</v>
      </c>
    </row>
    <row r="5087" spans="4:4" x14ac:dyDescent="0.2">
      <c r="D5087" s="14" t="str">
        <v>false</v>
      </c>
    </row>
    <row r="5088" spans="4:4" x14ac:dyDescent="0.2">
      <c r="D5088" s="14" t="str">
        <v>false</v>
      </c>
    </row>
    <row r="5089" spans="4:4" x14ac:dyDescent="0.2">
      <c r="D5089" s="14" t="str">
        <v>false</v>
      </c>
    </row>
    <row r="5090" spans="4:4" x14ac:dyDescent="0.2">
      <c r="D5090" s="14" t="str">
        <v>false</v>
      </c>
    </row>
    <row r="5091" spans="4:4" x14ac:dyDescent="0.2">
      <c r="D5091" s="14" t="str">
        <v>false</v>
      </c>
    </row>
    <row r="5092" spans="4:4" x14ac:dyDescent="0.2">
      <c r="D5092" s="14" t="str">
        <v>false</v>
      </c>
    </row>
    <row r="5093" spans="4:4" x14ac:dyDescent="0.2">
      <c r="D5093" s="14" t="str">
        <v>false</v>
      </c>
    </row>
    <row r="5094" spans="4:4" x14ac:dyDescent="0.2">
      <c r="D5094" s="14" t="str">
        <v>false</v>
      </c>
    </row>
    <row r="5095" spans="4:4" x14ac:dyDescent="0.2">
      <c r="D5095" s="14" t="str">
        <v>false</v>
      </c>
    </row>
    <row r="5096" spans="4:4" x14ac:dyDescent="0.2">
      <c r="D5096" s="14" t="str">
        <v>false</v>
      </c>
    </row>
    <row r="5097" spans="4:4" x14ac:dyDescent="0.2">
      <c r="D5097" s="14" t="str">
        <v>false</v>
      </c>
    </row>
    <row r="5098" spans="4:4" x14ac:dyDescent="0.2">
      <c r="D5098" s="14" t="str">
        <v>false</v>
      </c>
    </row>
    <row r="5099" spans="4:4" x14ac:dyDescent="0.2">
      <c r="D5099" s="14" t="str">
        <v>false</v>
      </c>
    </row>
    <row r="5100" spans="4:4" x14ac:dyDescent="0.2">
      <c r="D5100" s="14" t="str">
        <v>false</v>
      </c>
    </row>
    <row r="5101" spans="4:4" x14ac:dyDescent="0.2">
      <c r="D5101" s="14" t="str">
        <v>false</v>
      </c>
    </row>
    <row r="5102" spans="4:4" x14ac:dyDescent="0.2">
      <c r="D5102" s="14" t="str">
        <v>false</v>
      </c>
    </row>
    <row r="5103" spans="4:4" x14ac:dyDescent="0.2">
      <c r="D5103" s="14" t="str">
        <v>false</v>
      </c>
    </row>
    <row r="5104" spans="4:4" x14ac:dyDescent="0.2">
      <c r="D5104" s="14" t="str">
        <v>false</v>
      </c>
    </row>
    <row r="5105" spans="4:4" x14ac:dyDescent="0.2">
      <c r="D5105" s="14" t="str">
        <v>false</v>
      </c>
    </row>
    <row r="5106" spans="4:4" x14ac:dyDescent="0.2">
      <c r="D5106" s="14" t="str">
        <v>false</v>
      </c>
    </row>
    <row r="5107" spans="4:4" x14ac:dyDescent="0.2">
      <c r="D5107" s="14" t="str">
        <v>false</v>
      </c>
    </row>
    <row r="5108" spans="4:4" x14ac:dyDescent="0.2">
      <c r="D5108" s="14" t="str">
        <v>false</v>
      </c>
    </row>
    <row r="5109" spans="4:4" x14ac:dyDescent="0.2">
      <c r="D5109" s="14" t="str">
        <v>false</v>
      </c>
    </row>
    <row r="5110" spans="4:4" x14ac:dyDescent="0.2">
      <c r="D5110" s="14" t="str">
        <v>false</v>
      </c>
    </row>
    <row r="5111" spans="4:4" x14ac:dyDescent="0.2">
      <c r="D5111" s="14" t="str">
        <v>false</v>
      </c>
    </row>
    <row r="5112" spans="4:4" x14ac:dyDescent="0.2">
      <c r="D5112" s="14" t="str">
        <v>false</v>
      </c>
    </row>
    <row r="5113" spans="4:4" x14ac:dyDescent="0.2">
      <c r="D5113" s="14" t="str">
        <v>false</v>
      </c>
    </row>
    <row r="5114" spans="4:4" x14ac:dyDescent="0.2">
      <c r="D5114" s="14" t="str">
        <v>false</v>
      </c>
    </row>
    <row r="5115" spans="4:4" x14ac:dyDescent="0.2">
      <c r="D5115" s="14" t="str">
        <v>false</v>
      </c>
    </row>
    <row r="5116" spans="4:4" x14ac:dyDescent="0.2">
      <c r="D5116" s="14" t="str">
        <v>false</v>
      </c>
    </row>
    <row r="5117" spans="4:4" x14ac:dyDescent="0.2">
      <c r="D5117" s="14" t="str">
        <v>false</v>
      </c>
    </row>
    <row r="5118" spans="4:4" x14ac:dyDescent="0.2">
      <c r="D5118" s="14" t="str">
        <v>false</v>
      </c>
    </row>
    <row r="5119" spans="4:4" x14ac:dyDescent="0.2">
      <c r="D5119" s="14" t="str">
        <v>false</v>
      </c>
    </row>
    <row r="5120" spans="4:4" x14ac:dyDescent="0.2">
      <c r="D5120" s="14" t="str">
        <v>false</v>
      </c>
    </row>
    <row r="5121" spans="4:4" x14ac:dyDescent="0.2">
      <c r="D5121" s="14" t="str">
        <v>false</v>
      </c>
    </row>
    <row r="5122" spans="4:4" x14ac:dyDescent="0.2">
      <c r="D5122" s="14" t="str">
        <v>false</v>
      </c>
    </row>
    <row r="5123" spans="4:4" x14ac:dyDescent="0.2">
      <c r="D5123" s="14" t="str">
        <v>false</v>
      </c>
    </row>
    <row r="5124" spans="4:4" x14ac:dyDescent="0.2">
      <c r="D5124" s="14" t="str">
        <v>false</v>
      </c>
    </row>
    <row r="5125" spans="4:4" x14ac:dyDescent="0.2">
      <c r="D5125" s="14" t="str">
        <v>false</v>
      </c>
    </row>
    <row r="5126" spans="4:4" x14ac:dyDescent="0.2">
      <c r="D5126" s="14" t="str">
        <v>false</v>
      </c>
    </row>
    <row r="5127" spans="4:4" x14ac:dyDescent="0.2">
      <c r="D5127" s="14" t="str">
        <v>false</v>
      </c>
    </row>
    <row r="5128" spans="4:4" x14ac:dyDescent="0.2">
      <c r="D5128" s="14" t="str">
        <v>false</v>
      </c>
    </row>
    <row r="5129" spans="4:4" x14ac:dyDescent="0.2">
      <c r="D5129" s="14" t="str">
        <v>false</v>
      </c>
    </row>
    <row r="5130" spans="4:4" x14ac:dyDescent="0.2">
      <c r="D5130" s="14" t="str">
        <v>false</v>
      </c>
    </row>
    <row r="5131" spans="4:4" x14ac:dyDescent="0.2">
      <c r="D5131" s="14" t="str">
        <v>false</v>
      </c>
    </row>
    <row r="5132" spans="4:4" x14ac:dyDescent="0.2">
      <c r="D5132" s="14" t="str">
        <v>false</v>
      </c>
    </row>
    <row r="5133" spans="4:4" x14ac:dyDescent="0.2">
      <c r="D5133" s="14" t="str">
        <v>false</v>
      </c>
    </row>
    <row r="5134" spans="4:4" x14ac:dyDescent="0.2">
      <c r="D5134" s="14" t="str">
        <v>false</v>
      </c>
    </row>
    <row r="5135" spans="4:4" x14ac:dyDescent="0.2">
      <c r="D5135" s="14" t="str">
        <v>false</v>
      </c>
    </row>
    <row r="5136" spans="4:4" x14ac:dyDescent="0.2">
      <c r="D5136" s="14" t="str">
        <v>false</v>
      </c>
    </row>
    <row r="5137" spans="4:4" x14ac:dyDescent="0.2">
      <c r="D5137" s="14" t="str">
        <v>false</v>
      </c>
    </row>
    <row r="5138" spans="4:4" x14ac:dyDescent="0.2">
      <c r="D5138" s="14" t="str">
        <v>false</v>
      </c>
    </row>
    <row r="5139" spans="4:4" x14ac:dyDescent="0.2">
      <c r="D5139" s="14" t="str">
        <v>false</v>
      </c>
    </row>
    <row r="5140" spans="4:4" x14ac:dyDescent="0.2">
      <c r="D5140" s="14" t="str">
        <v>false</v>
      </c>
    </row>
    <row r="5141" spans="4:4" x14ac:dyDescent="0.2">
      <c r="D5141" s="14" t="str">
        <v>false</v>
      </c>
    </row>
    <row r="5142" spans="4:4" x14ac:dyDescent="0.2">
      <c r="D5142" s="14" t="str">
        <v>false</v>
      </c>
    </row>
    <row r="5143" spans="4:4" x14ac:dyDescent="0.2">
      <c r="D5143" s="14" t="str">
        <v>false</v>
      </c>
    </row>
    <row r="5144" spans="4:4" x14ac:dyDescent="0.2">
      <c r="D5144" s="14" t="str">
        <v>false</v>
      </c>
    </row>
    <row r="5145" spans="4:4" x14ac:dyDescent="0.2">
      <c r="D5145" s="14" t="str">
        <v>false</v>
      </c>
    </row>
    <row r="5146" spans="4:4" x14ac:dyDescent="0.2">
      <c r="D5146" s="14" t="str">
        <v>false</v>
      </c>
    </row>
    <row r="5147" spans="4:4" x14ac:dyDescent="0.2">
      <c r="D5147" s="14" t="str">
        <v>false</v>
      </c>
    </row>
    <row r="5148" spans="4:4" x14ac:dyDescent="0.2">
      <c r="D5148" s="14" t="str">
        <v>false</v>
      </c>
    </row>
    <row r="5149" spans="4:4" x14ac:dyDescent="0.2">
      <c r="D5149" s="14" t="str">
        <v>false</v>
      </c>
    </row>
    <row r="5150" spans="4:4" x14ac:dyDescent="0.2">
      <c r="D5150" s="14" t="str">
        <v>false</v>
      </c>
    </row>
    <row r="5151" spans="4:4" x14ac:dyDescent="0.2">
      <c r="D5151" s="14" t="str">
        <v>false</v>
      </c>
    </row>
    <row r="5152" spans="4:4" x14ac:dyDescent="0.2">
      <c r="D5152" s="14" t="str">
        <v>false</v>
      </c>
    </row>
    <row r="5153" spans="4:4" x14ac:dyDescent="0.2">
      <c r="D5153" s="14" t="str">
        <v>false</v>
      </c>
    </row>
    <row r="5154" spans="4:4" x14ac:dyDescent="0.2">
      <c r="D5154" s="14" t="str">
        <v>false</v>
      </c>
    </row>
    <row r="5155" spans="4:4" x14ac:dyDescent="0.2">
      <c r="D5155" s="14" t="str">
        <v>false</v>
      </c>
    </row>
    <row r="5156" spans="4:4" x14ac:dyDescent="0.2">
      <c r="D5156" s="14" t="str">
        <v>false</v>
      </c>
    </row>
    <row r="5157" spans="4:4" x14ac:dyDescent="0.2">
      <c r="D5157" s="14" t="str">
        <v>false</v>
      </c>
    </row>
    <row r="5158" spans="4:4" x14ac:dyDescent="0.2">
      <c r="D5158" s="14" t="str">
        <v>false</v>
      </c>
    </row>
    <row r="5159" spans="4:4" x14ac:dyDescent="0.2">
      <c r="D5159" s="14" t="str">
        <v>false</v>
      </c>
    </row>
    <row r="5160" spans="4:4" x14ac:dyDescent="0.2">
      <c r="D5160" s="14" t="str">
        <v>false</v>
      </c>
    </row>
    <row r="5161" spans="4:4" x14ac:dyDescent="0.2">
      <c r="D5161" s="14" t="str">
        <v>false</v>
      </c>
    </row>
    <row r="5162" spans="4:4" x14ac:dyDescent="0.2">
      <c r="D5162" s="14" t="str">
        <v>false</v>
      </c>
    </row>
    <row r="5163" spans="4:4" x14ac:dyDescent="0.2">
      <c r="D5163" s="14" t="str">
        <v>false</v>
      </c>
    </row>
    <row r="5164" spans="4:4" x14ac:dyDescent="0.2">
      <c r="D5164" s="14" t="str">
        <v>false</v>
      </c>
    </row>
    <row r="5165" spans="4:4" x14ac:dyDescent="0.2">
      <c r="D5165" s="14" t="str">
        <v>false</v>
      </c>
    </row>
    <row r="5166" spans="4:4" x14ac:dyDescent="0.2">
      <c r="D5166" s="14" t="str">
        <v>false</v>
      </c>
    </row>
    <row r="5167" spans="4:4" x14ac:dyDescent="0.2">
      <c r="D5167" s="14" t="str">
        <v>false</v>
      </c>
    </row>
    <row r="5168" spans="4:4" x14ac:dyDescent="0.2">
      <c r="D5168" s="14" t="str">
        <v>false</v>
      </c>
    </row>
    <row r="5169" spans="4:4" x14ac:dyDescent="0.2">
      <c r="D5169" s="14" t="str">
        <v>false</v>
      </c>
    </row>
    <row r="5170" spans="4:4" x14ac:dyDescent="0.2">
      <c r="D5170" s="14" t="str">
        <v>false</v>
      </c>
    </row>
    <row r="5171" spans="4:4" x14ac:dyDescent="0.2">
      <c r="D5171" s="14" t="str">
        <v>false</v>
      </c>
    </row>
    <row r="5172" spans="4:4" x14ac:dyDescent="0.2">
      <c r="D5172" s="14" t="str">
        <v>false</v>
      </c>
    </row>
    <row r="5173" spans="4:4" x14ac:dyDescent="0.2">
      <c r="D5173" s="14" t="str">
        <v>false</v>
      </c>
    </row>
    <row r="5174" spans="4:4" x14ac:dyDescent="0.2">
      <c r="D5174" s="14" t="str">
        <v>false</v>
      </c>
    </row>
    <row r="5175" spans="4:4" x14ac:dyDescent="0.2">
      <c r="D5175" s="14" t="str">
        <v>false</v>
      </c>
    </row>
    <row r="5176" spans="4:4" x14ac:dyDescent="0.2">
      <c r="D5176" s="14" t="str">
        <v>false</v>
      </c>
    </row>
    <row r="5177" spans="4:4" x14ac:dyDescent="0.2">
      <c r="D5177" s="14" t="str">
        <v>false</v>
      </c>
    </row>
    <row r="5178" spans="4:4" x14ac:dyDescent="0.2">
      <c r="D5178" s="14" t="str">
        <v>false</v>
      </c>
    </row>
    <row r="5179" spans="4:4" x14ac:dyDescent="0.2">
      <c r="D5179" s="14" t="str">
        <v>false</v>
      </c>
    </row>
    <row r="5180" spans="4:4" x14ac:dyDescent="0.2">
      <c r="D5180" s="14" t="str">
        <v>false</v>
      </c>
    </row>
    <row r="5181" spans="4:4" x14ac:dyDescent="0.2">
      <c r="D5181" s="14" t="str">
        <v>false</v>
      </c>
    </row>
    <row r="5182" spans="4:4" x14ac:dyDescent="0.2">
      <c r="D5182" s="14" t="str">
        <v>false</v>
      </c>
    </row>
    <row r="5183" spans="4:4" x14ac:dyDescent="0.2">
      <c r="D5183" s="14" t="str">
        <v>false</v>
      </c>
    </row>
    <row r="5184" spans="4:4" x14ac:dyDescent="0.2">
      <c r="D5184" s="14" t="str">
        <v>false</v>
      </c>
    </row>
    <row r="5185" spans="4:4" x14ac:dyDescent="0.2">
      <c r="D5185" s="14" t="str">
        <v>false</v>
      </c>
    </row>
    <row r="5186" spans="4:4" x14ac:dyDescent="0.2">
      <c r="D5186" s="14" t="str">
        <v>false</v>
      </c>
    </row>
    <row r="5187" spans="4:4" x14ac:dyDescent="0.2">
      <c r="D5187" s="14" t="str">
        <v>false</v>
      </c>
    </row>
    <row r="5188" spans="4:4" x14ac:dyDescent="0.2">
      <c r="D5188" s="14" t="str">
        <v>false</v>
      </c>
    </row>
    <row r="5189" spans="4:4" x14ac:dyDescent="0.2">
      <c r="D5189" s="14" t="str">
        <v>false</v>
      </c>
    </row>
    <row r="5190" spans="4:4" x14ac:dyDescent="0.2">
      <c r="D5190" s="14" t="str">
        <v>false</v>
      </c>
    </row>
    <row r="5191" spans="4:4" x14ac:dyDescent="0.2">
      <c r="D5191" s="14" t="str">
        <v>false</v>
      </c>
    </row>
    <row r="5192" spans="4:4" x14ac:dyDescent="0.2">
      <c r="D5192" s="14" t="str">
        <v>false</v>
      </c>
    </row>
    <row r="5193" spans="4:4" x14ac:dyDescent="0.2">
      <c r="D5193" s="14" t="str">
        <v>false</v>
      </c>
    </row>
    <row r="5194" spans="4:4" x14ac:dyDescent="0.2">
      <c r="D5194" s="14" t="str">
        <v>false</v>
      </c>
    </row>
    <row r="5195" spans="4:4" x14ac:dyDescent="0.2">
      <c r="D5195" s="14" t="str">
        <v>false</v>
      </c>
    </row>
    <row r="5196" spans="4:4" x14ac:dyDescent="0.2">
      <c r="D5196" s="14" t="str">
        <v>false</v>
      </c>
    </row>
    <row r="5197" spans="4:4" x14ac:dyDescent="0.2">
      <c r="D5197" s="14" t="str">
        <v>false</v>
      </c>
    </row>
    <row r="5198" spans="4:4" x14ac:dyDescent="0.2">
      <c r="D5198" s="14" t="str">
        <v>false</v>
      </c>
    </row>
    <row r="5199" spans="4:4" x14ac:dyDescent="0.2">
      <c r="D5199" s="14" t="str">
        <v>false</v>
      </c>
    </row>
    <row r="5200" spans="4:4" x14ac:dyDescent="0.2">
      <c r="D5200" s="14" t="str">
        <v>false</v>
      </c>
    </row>
    <row r="5201" spans="4:4" x14ac:dyDescent="0.2">
      <c r="D5201" s="14" t="str">
        <v>false</v>
      </c>
    </row>
    <row r="5202" spans="4:4" x14ac:dyDescent="0.2">
      <c r="D5202" s="14" t="str">
        <v>false</v>
      </c>
    </row>
    <row r="5203" spans="4:4" x14ac:dyDescent="0.2">
      <c r="D5203" s="14" t="str">
        <v>false</v>
      </c>
    </row>
    <row r="5204" spans="4:4" x14ac:dyDescent="0.2">
      <c r="D5204" s="14" t="str">
        <v>false</v>
      </c>
    </row>
    <row r="5205" spans="4:4" x14ac:dyDescent="0.2">
      <c r="D5205" s="14" t="str">
        <v>false</v>
      </c>
    </row>
    <row r="5206" spans="4:4" x14ac:dyDescent="0.2">
      <c r="D5206" s="14" t="str">
        <v>false</v>
      </c>
    </row>
    <row r="5207" spans="4:4" x14ac:dyDescent="0.2">
      <c r="D5207" s="14" t="str">
        <v>false</v>
      </c>
    </row>
    <row r="5208" spans="4:4" x14ac:dyDescent="0.2">
      <c r="D5208" s="14" t="str">
        <v>false</v>
      </c>
    </row>
    <row r="5209" spans="4:4" x14ac:dyDescent="0.2">
      <c r="D5209" s="14" t="str">
        <v>false</v>
      </c>
    </row>
    <row r="5210" spans="4:4" x14ac:dyDescent="0.2">
      <c r="D5210" s="14" t="str">
        <v>false</v>
      </c>
    </row>
    <row r="5211" spans="4:4" x14ac:dyDescent="0.2">
      <c r="D5211" s="14" t="str">
        <v>false</v>
      </c>
    </row>
    <row r="5212" spans="4:4" x14ac:dyDescent="0.2">
      <c r="D5212" s="14" t="str">
        <v>false</v>
      </c>
    </row>
    <row r="5213" spans="4:4" x14ac:dyDescent="0.2">
      <c r="D5213" s="14" t="str">
        <v>false</v>
      </c>
    </row>
    <row r="5214" spans="4:4" x14ac:dyDescent="0.2">
      <c r="D5214" s="14" t="str">
        <v>false</v>
      </c>
    </row>
    <row r="5215" spans="4:4" x14ac:dyDescent="0.2">
      <c r="D5215" s="14" t="str">
        <v>false</v>
      </c>
    </row>
    <row r="5216" spans="4:4" x14ac:dyDescent="0.2">
      <c r="D5216" s="14" t="str">
        <v>false</v>
      </c>
    </row>
    <row r="5217" spans="4:4" x14ac:dyDescent="0.2">
      <c r="D5217" s="14" t="str">
        <v>false</v>
      </c>
    </row>
    <row r="5218" spans="4:4" x14ac:dyDescent="0.2">
      <c r="D5218" s="14" t="str">
        <v>false</v>
      </c>
    </row>
    <row r="5219" spans="4:4" x14ac:dyDescent="0.2">
      <c r="D5219" s="14" t="str">
        <v>false</v>
      </c>
    </row>
    <row r="5220" spans="4:4" x14ac:dyDescent="0.2">
      <c r="D5220" s="14" t="str">
        <v>false</v>
      </c>
    </row>
    <row r="5221" spans="4:4" x14ac:dyDescent="0.2">
      <c r="D5221" s="14" t="str">
        <v>false</v>
      </c>
    </row>
    <row r="5222" spans="4:4" x14ac:dyDescent="0.2">
      <c r="D5222" s="14" t="str">
        <v>false</v>
      </c>
    </row>
    <row r="5223" spans="4:4" x14ac:dyDescent="0.2">
      <c r="D5223" s="14" t="str">
        <v>false</v>
      </c>
    </row>
    <row r="5224" spans="4:4" x14ac:dyDescent="0.2">
      <c r="D5224" s="14" t="str">
        <v>false</v>
      </c>
    </row>
    <row r="5225" spans="4:4" x14ac:dyDescent="0.2">
      <c r="D5225" s="14" t="str">
        <v>false</v>
      </c>
    </row>
    <row r="5226" spans="4:4" x14ac:dyDescent="0.2">
      <c r="D5226" s="14" t="str">
        <v>false</v>
      </c>
    </row>
    <row r="5227" spans="4:4" x14ac:dyDescent="0.2">
      <c r="D5227" s="14" t="str">
        <v>false</v>
      </c>
    </row>
    <row r="5228" spans="4:4" x14ac:dyDescent="0.2">
      <c r="D5228" s="14" t="str">
        <v>false</v>
      </c>
    </row>
    <row r="5229" spans="4:4" x14ac:dyDescent="0.2">
      <c r="D5229" s="14" t="str">
        <v>false</v>
      </c>
    </row>
    <row r="5230" spans="4:4" x14ac:dyDescent="0.2">
      <c r="D5230" s="14" t="str">
        <v>false</v>
      </c>
    </row>
    <row r="5231" spans="4:4" x14ac:dyDescent="0.2">
      <c r="D5231" s="14" t="str">
        <v>false</v>
      </c>
    </row>
    <row r="5232" spans="4:4" x14ac:dyDescent="0.2">
      <c r="D5232" s="14" t="str">
        <v>false</v>
      </c>
    </row>
    <row r="5233" spans="4:4" x14ac:dyDescent="0.2">
      <c r="D5233" s="14" t="str">
        <v>false</v>
      </c>
    </row>
    <row r="5234" spans="4:4" x14ac:dyDescent="0.2">
      <c r="D5234" s="14" t="str">
        <v>false</v>
      </c>
    </row>
    <row r="5235" spans="4:4" x14ac:dyDescent="0.2">
      <c r="D5235" s="14" t="str">
        <v>false</v>
      </c>
    </row>
    <row r="5236" spans="4:4" x14ac:dyDescent="0.2">
      <c r="D5236" s="14" t="str">
        <v>false</v>
      </c>
    </row>
    <row r="5237" spans="4:4" x14ac:dyDescent="0.2">
      <c r="D5237" s="14" t="str">
        <v>false</v>
      </c>
    </row>
    <row r="5238" spans="4:4" x14ac:dyDescent="0.2">
      <c r="D5238" s="14" t="str">
        <v>false</v>
      </c>
    </row>
    <row r="5239" spans="4:4" x14ac:dyDescent="0.2">
      <c r="D5239" s="14" t="str">
        <v>false</v>
      </c>
    </row>
    <row r="5240" spans="4:4" x14ac:dyDescent="0.2">
      <c r="D5240" s="14" t="str">
        <v>false</v>
      </c>
    </row>
    <row r="5241" spans="4:4" x14ac:dyDescent="0.2">
      <c r="D5241" s="14" t="str">
        <v>false</v>
      </c>
    </row>
    <row r="5242" spans="4:4" x14ac:dyDescent="0.2">
      <c r="D5242" s="14" t="str">
        <v>false</v>
      </c>
    </row>
    <row r="5243" spans="4:4" x14ac:dyDescent="0.2">
      <c r="D5243" s="14" t="str">
        <v>false</v>
      </c>
    </row>
    <row r="5244" spans="4:4" x14ac:dyDescent="0.2">
      <c r="D5244" s="14" t="str">
        <v>false</v>
      </c>
    </row>
    <row r="5245" spans="4:4" x14ac:dyDescent="0.2">
      <c r="D5245" s="14" t="str">
        <v>false</v>
      </c>
    </row>
    <row r="5246" spans="4:4" x14ac:dyDescent="0.2">
      <c r="D5246" s="14" t="str">
        <v>false</v>
      </c>
    </row>
    <row r="5247" spans="4:4" x14ac:dyDescent="0.2">
      <c r="D5247" s="14" t="str">
        <v>false</v>
      </c>
    </row>
    <row r="5248" spans="4:4" x14ac:dyDescent="0.2">
      <c r="D5248" s="14" t="str">
        <v>false</v>
      </c>
    </row>
    <row r="5249" spans="4:4" x14ac:dyDescent="0.2">
      <c r="D5249" s="14" t="str">
        <v>false</v>
      </c>
    </row>
    <row r="5250" spans="4:4" x14ac:dyDescent="0.2">
      <c r="D5250" s="14" t="str">
        <v>false</v>
      </c>
    </row>
    <row r="5251" spans="4:4" x14ac:dyDescent="0.2">
      <c r="D5251" s="14" t="str">
        <v>false</v>
      </c>
    </row>
    <row r="5252" spans="4:4" x14ac:dyDescent="0.2">
      <c r="D5252" s="14" t="str">
        <v>false</v>
      </c>
    </row>
    <row r="5253" spans="4:4" x14ac:dyDescent="0.2">
      <c r="D5253" s="14" t="str">
        <v>false</v>
      </c>
    </row>
    <row r="5254" spans="4:4" x14ac:dyDescent="0.2">
      <c r="D5254" s="14" t="str">
        <v>false</v>
      </c>
    </row>
    <row r="5255" spans="4:4" x14ac:dyDescent="0.2">
      <c r="D5255" s="14" t="str">
        <v>false</v>
      </c>
    </row>
    <row r="5256" spans="4:4" x14ac:dyDescent="0.2">
      <c r="D5256" s="14" t="str">
        <v>false</v>
      </c>
    </row>
    <row r="5257" spans="4:4" x14ac:dyDescent="0.2">
      <c r="D5257" s="14" t="str">
        <v>false</v>
      </c>
    </row>
    <row r="5258" spans="4:4" x14ac:dyDescent="0.2">
      <c r="D5258" s="14" t="str">
        <v>false</v>
      </c>
    </row>
    <row r="5259" spans="4:4" x14ac:dyDescent="0.2">
      <c r="D5259" s="14" t="str">
        <v>false</v>
      </c>
    </row>
    <row r="5260" spans="4:4" x14ac:dyDescent="0.2">
      <c r="D5260" s="14" t="str">
        <v>false</v>
      </c>
    </row>
    <row r="5261" spans="4:4" x14ac:dyDescent="0.2">
      <c r="D5261" s="14" t="str">
        <v>false</v>
      </c>
    </row>
    <row r="5262" spans="4:4" x14ac:dyDescent="0.2">
      <c r="D5262" s="14" t="str">
        <v>false</v>
      </c>
    </row>
    <row r="5263" spans="4:4" x14ac:dyDescent="0.2">
      <c r="D5263" s="14" t="str">
        <v>false</v>
      </c>
    </row>
    <row r="5264" spans="4:4" x14ac:dyDescent="0.2">
      <c r="D5264" s="14" t="str">
        <v>false</v>
      </c>
    </row>
    <row r="5265" spans="4:4" x14ac:dyDescent="0.2">
      <c r="D5265" s="14" t="str">
        <v>false</v>
      </c>
    </row>
    <row r="5266" spans="4:4" x14ac:dyDescent="0.2">
      <c r="D5266" s="14" t="str">
        <v>false</v>
      </c>
    </row>
    <row r="5267" spans="4:4" x14ac:dyDescent="0.2">
      <c r="D5267" s="14" t="str">
        <v>false</v>
      </c>
    </row>
    <row r="5268" spans="4:4" x14ac:dyDescent="0.2">
      <c r="D5268" s="14" t="str">
        <v>false</v>
      </c>
    </row>
    <row r="5269" spans="4:4" x14ac:dyDescent="0.2">
      <c r="D5269" s="14" t="str">
        <v>false</v>
      </c>
    </row>
    <row r="5270" spans="4:4" x14ac:dyDescent="0.2">
      <c r="D5270" s="14" t="str">
        <v>false</v>
      </c>
    </row>
    <row r="5271" spans="4:4" x14ac:dyDescent="0.2">
      <c r="D5271" s="14" t="str">
        <v>false</v>
      </c>
    </row>
    <row r="5272" spans="4:4" x14ac:dyDescent="0.2">
      <c r="D5272" s="14" t="str">
        <v>false</v>
      </c>
    </row>
    <row r="5273" spans="4:4" x14ac:dyDescent="0.2">
      <c r="D5273" s="14" t="str">
        <v>false</v>
      </c>
    </row>
    <row r="5274" spans="4:4" x14ac:dyDescent="0.2">
      <c r="D5274" s="14" t="str">
        <v>false</v>
      </c>
    </row>
    <row r="5275" spans="4:4" x14ac:dyDescent="0.2">
      <c r="D5275" s="14" t="str">
        <v>false</v>
      </c>
    </row>
    <row r="5276" spans="4:4" x14ac:dyDescent="0.2">
      <c r="D5276" s="14" t="str">
        <v>false</v>
      </c>
    </row>
    <row r="5277" spans="4:4" x14ac:dyDescent="0.2">
      <c r="D5277" s="14" t="str">
        <v>false</v>
      </c>
    </row>
    <row r="5278" spans="4:4" x14ac:dyDescent="0.2">
      <c r="D5278" s="14" t="str">
        <v>false</v>
      </c>
    </row>
    <row r="5279" spans="4:4" x14ac:dyDescent="0.2">
      <c r="D5279" s="14" t="str">
        <v>false</v>
      </c>
    </row>
    <row r="5280" spans="4:4" x14ac:dyDescent="0.2">
      <c r="D5280" s="14" t="str">
        <v>false</v>
      </c>
    </row>
    <row r="5281" spans="4:4" x14ac:dyDescent="0.2">
      <c r="D5281" s="14" t="str">
        <v>false</v>
      </c>
    </row>
    <row r="5282" spans="4:4" x14ac:dyDescent="0.2">
      <c r="D5282" s="14" t="str">
        <v>false</v>
      </c>
    </row>
    <row r="5283" spans="4:4" x14ac:dyDescent="0.2">
      <c r="D5283" s="14" t="str">
        <v>false</v>
      </c>
    </row>
    <row r="5284" spans="4:4" x14ac:dyDescent="0.2">
      <c r="D5284" s="14" t="str">
        <v>false</v>
      </c>
    </row>
    <row r="5285" spans="4:4" x14ac:dyDescent="0.2">
      <c r="D5285" s="14" t="str">
        <v>false</v>
      </c>
    </row>
    <row r="5286" spans="4:4" x14ac:dyDescent="0.2">
      <c r="D5286" s="14" t="str">
        <v>false</v>
      </c>
    </row>
    <row r="5287" spans="4:4" x14ac:dyDescent="0.2">
      <c r="D5287" s="14" t="str">
        <v>false</v>
      </c>
    </row>
    <row r="5288" spans="4:4" x14ac:dyDescent="0.2">
      <c r="D5288" s="14" t="str">
        <v>false</v>
      </c>
    </row>
    <row r="5289" spans="4:4" x14ac:dyDescent="0.2">
      <c r="D5289" s="14" t="str">
        <v>false</v>
      </c>
    </row>
    <row r="5290" spans="4:4" x14ac:dyDescent="0.2">
      <c r="D5290" s="14" t="str">
        <v>false</v>
      </c>
    </row>
    <row r="5291" spans="4:4" x14ac:dyDescent="0.2">
      <c r="D5291" s="14" t="str">
        <v>false</v>
      </c>
    </row>
    <row r="5292" spans="4:4" x14ac:dyDescent="0.2">
      <c r="D5292" s="14" t="str">
        <v>false</v>
      </c>
    </row>
    <row r="5293" spans="4:4" x14ac:dyDescent="0.2">
      <c r="D5293" s="14" t="str">
        <v>false</v>
      </c>
    </row>
    <row r="5294" spans="4:4" x14ac:dyDescent="0.2">
      <c r="D5294" s="14" t="str">
        <v>false</v>
      </c>
    </row>
    <row r="5295" spans="4:4" x14ac:dyDescent="0.2">
      <c r="D5295" s="14" t="str">
        <v>false</v>
      </c>
    </row>
    <row r="5296" spans="4:4" x14ac:dyDescent="0.2">
      <c r="D5296" s="14" t="str">
        <v>false</v>
      </c>
    </row>
    <row r="5297" spans="4:4" x14ac:dyDescent="0.2">
      <c r="D5297" s="14" t="str">
        <v>false</v>
      </c>
    </row>
    <row r="5298" spans="4:4" x14ac:dyDescent="0.2">
      <c r="D5298" s="14" t="str">
        <v>false</v>
      </c>
    </row>
    <row r="5299" spans="4:4" x14ac:dyDescent="0.2">
      <c r="D5299" s="14" t="str">
        <v>false</v>
      </c>
    </row>
    <row r="5300" spans="4:4" x14ac:dyDescent="0.2">
      <c r="D5300" s="14" t="str">
        <v>false</v>
      </c>
    </row>
    <row r="5301" spans="4:4" x14ac:dyDescent="0.2">
      <c r="D5301" s="14" t="str">
        <v>false</v>
      </c>
    </row>
    <row r="5302" spans="4:4" x14ac:dyDescent="0.2">
      <c r="D5302" s="14" t="str">
        <v>false</v>
      </c>
    </row>
    <row r="5303" spans="4:4" x14ac:dyDescent="0.2">
      <c r="D5303" s="14" t="str">
        <v>false</v>
      </c>
    </row>
    <row r="5304" spans="4:4" x14ac:dyDescent="0.2">
      <c r="D5304" s="14" t="str">
        <v>false</v>
      </c>
    </row>
    <row r="5305" spans="4:4" x14ac:dyDescent="0.2">
      <c r="D5305" s="14" t="str">
        <v>false</v>
      </c>
    </row>
    <row r="5306" spans="4:4" x14ac:dyDescent="0.2">
      <c r="D5306" s="14" t="str">
        <v>false</v>
      </c>
    </row>
    <row r="5307" spans="4:4" x14ac:dyDescent="0.2">
      <c r="D5307" s="14" t="str">
        <v>false</v>
      </c>
    </row>
    <row r="5308" spans="4:4" x14ac:dyDescent="0.2">
      <c r="D5308" s="14" t="str">
        <v>false</v>
      </c>
    </row>
    <row r="5309" spans="4:4" x14ac:dyDescent="0.2">
      <c r="D5309" s="14" t="str">
        <v>false</v>
      </c>
    </row>
    <row r="5310" spans="4:4" x14ac:dyDescent="0.2">
      <c r="D5310" s="14" t="str">
        <v>false</v>
      </c>
    </row>
    <row r="5311" spans="4:4" x14ac:dyDescent="0.2">
      <c r="D5311" s="14" t="str">
        <v>false</v>
      </c>
    </row>
    <row r="5312" spans="4:4" x14ac:dyDescent="0.2">
      <c r="D5312" s="14" t="str">
        <v>false</v>
      </c>
    </row>
    <row r="5313" spans="4:4" x14ac:dyDescent="0.2">
      <c r="D5313" s="14" t="str">
        <v>false</v>
      </c>
    </row>
    <row r="5314" spans="4:4" x14ac:dyDescent="0.2">
      <c r="D5314" s="14" t="str">
        <v>false</v>
      </c>
    </row>
    <row r="5315" spans="4:4" x14ac:dyDescent="0.2">
      <c r="D5315" s="14" t="str">
        <v>false</v>
      </c>
    </row>
    <row r="5316" spans="4:4" x14ac:dyDescent="0.2">
      <c r="D5316" s="14" t="str">
        <v>false</v>
      </c>
    </row>
    <row r="5317" spans="4:4" x14ac:dyDescent="0.2">
      <c r="D5317" s="14" t="str">
        <v>false</v>
      </c>
    </row>
    <row r="5318" spans="4:4" x14ac:dyDescent="0.2">
      <c r="D5318" s="14" t="str">
        <v>false</v>
      </c>
    </row>
    <row r="5319" spans="4:4" x14ac:dyDescent="0.2">
      <c r="D5319" s="14" t="str">
        <v>false</v>
      </c>
    </row>
    <row r="5320" spans="4:4" x14ac:dyDescent="0.2">
      <c r="D5320" s="14" t="str">
        <v>false</v>
      </c>
    </row>
    <row r="5321" spans="4:4" x14ac:dyDescent="0.2">
      <c r="D5321" s="14" t="str">
        <v>false</v>
      </c>
    </row>
    <row r="5322" spans="4:4" x14ac:dyDescent="0.2">
      <c r="D5322" s="14" t="str">
        <v>false</v>
      </c>
    </row>
    <row r="5323" spans="4:4" x14ac:dyDescent="0.2">
      <c r="D5323" s="14" t="str">
        <v>false</v>
      </c>
    </row>
    <row r="5324" spans="4:4" x14ac:dyDescent="0.2">
      <c r="D5324" s="14" t="str">
        <v>false</v>
      </c>
    </row>
    <row r="5325" spans="4:4" x14ac:dyDescent="0.2">
      <c r="D5325" s="14" t="str">
        <v>false</v>
      </c>
    </row>
    <row r="5326" spans="4:4" x14ac:dyDescent="0.2">
      <c r="D5326" s="14" t="str">
        <v>false</v>
      </c>
    </row>
    <row r="5327" spans="4:4" x14ac:dyDescent="0.2">
      <c r="D5327" s="14" t="str">
        <v>false</v>
      </c>
    </row>
    <row r="5328" spans="4:4" x14ac:dyDescent="0.2">
      <c r="D5328" s="14" t="str">
        <v>false</v>
      </c>
    </row>
    <row r="5329" spans="4:4" x14ac:dyDescent="0.2">
      <c r="D5329" s="14" t="str">
        <v>false</v>
      </c>
    </row>
    <row r="5330" spans="4:4" x14ac:dyDescent="0.2">
      <c r="D5330" s="14" t="str">
        <v>false</v>
      </c>
    </row>
    <row r="5331" spans="4:4" x14ac:dyDescent="0.2">
      <c r="D5331" s="14" t="str">
        <v>false</v>
      </c>
    </row>
    <row r="5332" spans="4:4" x14ac:dyDescent="0.2">
      <c r="D5332" s="14" t="str">
        <v>false</v>
      </c>
    </row>
    <row r="5333" spans="4:4" x14ac:dyDescent="0.2">
      <c r="D5333" s="14" t="str">
        <v>false</v>
      </c>
    </row>
    <row r="5334" spans="4:4" x14ac:dyDescent="0.2">
      <c r="D5334" s="14" t="str">
        <v>false</v>
      </c>
    </row>
    <row r="5335" spans="4:4" x14ac:dyDescent="0.2">
      <c r="D5335" s="14" t="str">
        <v>false</v>
      </c>
    </row>
    <row r="5336" spans="4:4" x14ac:dyDescent="0.2">
      <c r="D5336" s="14" t="str">
        <v>false</v>
      </c>
    </row>
    <row r="5337" spans="4:4" x14ac:dyDescent="0.2">
      <c r="D5337" s="14" t="str">
        <v>false</v>
      </c>
    </row>
    <row r="5338" spans="4:4" x14ac:dyDescent="0.2">
      <c r="D5338" s="14" t="str">
        <v>false</v>
      </c>
    </row>
    <row r="5339" spans="4:4" x14ac:dyDescent="0.2">
      <c r="D5339" s="14" t="str">
        <v>false</v>
      </c>
    </row>
    <row r="5340" spans="4:4" x14ac:dyDescent="0.2">
      <c r="D5340" s="14" t="str">
        <v>false</v>
      </c>
    </row>
    <row r="5341" spans="4:4" x14ac:dyDescent="0.2">
      <c r="D5341" s="14" t="str">
        <v>false</v>
      </c>
    </row>
    <row r="5342" spans="4:4" x14ac:dyDescent="0.2">
      <c r="D5342" s="14" t="str">
        <v>false</v>
      </c>
    </row>
    <row r="5343" spans="4:4" x14ac:dyDescent="0.2">
      <c r="D5343" s="14" t="str">
        <v>false</v>
      </c>
    </row>
    <row r="5344" spans="4:4" x14ac:dyDescent="0.2">
      <c r="D5344" s="14" t="str">
        <v>false</v>
      </c>
    </row>
    <row r="5345" spans="4:4" x14ac:dyDescent="0.2">
      <c r="D5345" s="14" t="str">
        <v>false</v>
      </c>
    </row>
    <row r="5346" spans="4:4" x14ac:dyDescent="0.2">
      <c r="D5346" s="14" t="str">
        <v>false</v>
      </c>
    </row>
    <row r="5347" spans="4:4" x14ac:dyDescent="0.2">
      <c r="D5347" s="14" t="str">
        <v>false</v>
      </c>
    </row>
    <row r="5348" spans="4:4" x14ac:dyDescent="0.2">
      <c r="D5348" s="14" t="str">
        <v>false</v>
      </c>
    </row>
    <row r="5349" spans="4:4" x14ac:dyDescent="0.2">
      <c r="D5349" s="14" t="str">
        <v>false</v>
      </c>
    </row>
    <row r="5350" spans="4:4" x14ac:dyDescent="0.2">
      <c r="D5350" s="14" t="str">
        <v>false</v>
      </c>
    </row>
    <row r="5351" spans="4:4" x14ac:dyDescent="0.2">
      <c r="D5351" s="14" t="str">
        <v>false</v>
      </c>
    </row>
    <row r="5352" spans="4:4" x14ac:dyDescent="0.2">
      <c r="D5352" s="14" t="str">
        <v>false</v>
      </c>
    </row>
    <row r="5353" spans="4:4" x14ac:dyDescent="0.2">
      <c r="D5353" s="14" t="str">
        <v>false</v>
      </c>
    </row>
    <row r="5354" spans="4:4" x14ac:dyDescent="0.2">
      <c r="D5354" s="14" t="str">
        <v>false</v>
      </c>
    </row>
    <row r="5355" spans="4:4" x14ac:dyDescent="0.2">
      <c r="D5355" s="14" t="str">
        <v>false</v>
      </c>
    </row>
    <row r="5356" spans="4:4" x14ac:dyDescent="0.2">
      <c r="D5356" s="14" t="str">
        <v>false</v>
      </c>
    </row>
    <row r="5357" spans="4:4" x14ac:dyDescent="0.2">
      <c r="D5357" s="14" t="str">
        <v>false</v>
      </c>
    </row>
    <row r="5358" spans="4:4" x14ac:dyDescent="0.2">
      <c r="D5358" s="14" t="str">
        <v>false</v>
      </c>
    </row>
    <row r="5359" spans="4:4" x14ac:dyDescent="0.2">
      <c r="D5359" s="14" t="str">
        <v>false</v>
      </c>
    </row>
    <row r="5360" spans="4:4" x14ac:dyDescent="0.2">
      <c r="D5360" s="14" t="str">
        <v>false</v>
      </c>
    </row>
    <row r="5361" spans="4:4" x14ac:dyDescent="0.2">
      <c r="D5361" s="14" t="str">
        <v>false</v>
      </c>
    </row>
    <row r="5362" spans="4:4" x14ac:dyDescent="0.2">
      <c r="D5362" s="14" t="str">
        <v>false</v>
      </c>
    </row>
    <row r="5363" spans="4:4" x14ac:dyDescent="0.2">
      <c r="D5363" s="14" t="str">
        <v>false</v>
      </c>
    </row>
    <row r="5364" spans="4:4" x14ac:dyDescent="0.2">
      <c r="D5364" s="14" t="str">
        <v>false</v>
      </c>
    </row>
    <row r="5365" spans="4:4" x14ac:dyDescent="0.2">
      <c r="D5365" s="14" t="str">
        <v>false</v>
      </c>
    </row>
    <row r="5366" spans="4:4" x14ac:dyDescent="0.2">
      <c r="D5366" s="14" t="str">
        <v>false</v>
      </c>
    </row>
    <row r="5367" spans="4:4" x14ac:dyDescent="0.2">
      <c r="D5367" s="14" t="str">
        <v>false</v>
      </c>
    </row>
    <row r="5368" spans="4:4" x14ac:dyDescent="0.2">
      <c r="D5368" s="14" t="str">
        <v>false</v>
      </c>
    </row>
    <row r="5369" spans="4:4" x14ac:dyDescent="0.2">
      <c r="D5369" s="14" t="str">
        <v>false</v>
      </c>
    </row>
    <row r="5370" spans="4:4" x14ac:dyDescent="0.2">
      <c r="D5370" s="14" t="str">
        <v>false</v>
      </c>
    </row>
    <row r="5371" spans="4:4" x14ac:dyDescent="0.2">
      <c r="D5371" s="14" t="str">
        <v>false</v>
      </c>
    </row>
    <row r="5372" spans="4:4" x14ac:dyDescent="0.2">
      <c r="D5372" s="14" t="str">
        <v>false</v>
      </c>
    </row>
    <row r="5373" spans="4:4" x14ac:dyDescent="0.2">
      <c r="D5373" s="14" t="str">
        <v>false</v>
      </c>
    </row>
    <row r="5374" spans="4:4" x14ac:dyDescent="0.2">
      <c r="D5374" s="14" t="str">
        <v>false</v>
      </c>
    </row>
    <row r="5375" spans="4:4" x14ac:dyDescent="0.2">
      <c r="D5375" s="14" t="str">
        <v>false</v>
      </c>
    </row>
    <row r="5376" spans="4:4" x14ac:dyDescent="0.2">
      <c r="D5376" s="14" t="str">
        <v>false</v>
      </c>
    </row>
    <row r="5377" spans="4:4" x14ac:dyDescent="0.2">
      <c r="D5377" s="14" t="str">
        <v>false</v>
      </c>
    </row>
    <row r="5378" spans="4:4" x14ac:dyDescent="0.2">
      <c r="D5378" s="14" t="str">
        <v>false</v>
      </c>
    </row>
    <row r="5379" spans="4:4" x14ac:dyDescent="0.2">
      <c r="D5379" s="14" t="str">
        <v>false</v>
      </c>
    </row>
    <row r="5380" spans="4:4" x14ac:dyDescent="0.2">
      <c r="D5380" s="14" t="str">
        <v>false</v>
      </c>
    </row>
    <row r="5381" spans="4:4" x14ac:dyDescent="0.2">
      <c r="D5381" s="14" t="str">
        <v>false</v>
      </c>
    </row>
    <row r="5382" spans="4:4" x14ac:dyDescent="0.2">
      <c r="D5382" s="14" t="str">
        <v>false</v>
      </c>
    </row>
    <row r="5383" spans="4:4" x14ac:dyDescent="0.2">
      <c r="D5383" s="14" t="str">
        <v>false</v>
      </c>
    </row>
    <row r="5384" spans="4:4" x14ac:dyDescent="0.2">
      <c r="D5384" s="14" t="str">
        <v>false</v>
      </c>
    </row>
    <row r="5385" spans="4:4" x14ac:dyDescent="0.2">
      <c r="D5385" s="14" t="str">
        <v>false</v>
      </c>
    </row>
    <row r="5386" spans="4:4" x14ac:dyDescent="0.2">
      <c r="D5386" s="14" t="str">
        <v>false</v>
      </c>
    </row>
    <row r="5387" spans="4:4" x14ac:dyDescent="0.2">
      <c r="D5387" s="14" t="str">
        <v>false</v>
      </c>
    </row>
    <row r="5388" spans="4:4" x14ac:dyDescent="0.2">
      <c r="D5388" s="14" t="str">
        <v>false</v>
      </c>
    </row>
    <row r="5389" spans="4:4" x14ac:dyDescent="0.2">
      <c r="D5389" s="14" t="str">
        <v>false</v>
      </c>
    </row>
    <row r="5390" spans="4:4" x14ac:dyDescent="0.2">
      <c r="D5390" s="14" t="str">
        <v>false</v>
      </c>
    </row>
    <row r="5391" spans="4:4" x14ac:dyDescent="0.2">
      <c r="D5391" s="14" t="str">
        <v>false</v>
      </c>
    </row>
    <row r="5392" spans="4:4" x14ac:dyDescent="0.2">
      <c r="D5392" s="14" t="str">
        <v>false</v>
      </c>
    </row>
    <row r="5393" spans="4:4" x14ac:dyDescent="0.2">
      <c r="D5393" s="14" t="str">
        <v>false</v>
      </c>
    </row>
    <row r="5394" spans="4:4" x14ac:dyDescent="0.2">
      <c r="D5394" s="14" t="str">
        <v>false</v>
      </c>
    </row>
    <row r="5395" spans="4:4" x14ac:dyDescent="0.2">
      <c r="D5395" s="14" t="str">
        <v>false</v>
      </c>
    </row>
    <row r="5396" spans="4:4" x14ac:dyDescent="0.2">
      <c r="D5396" s="14" t="str">
        <v>false</v>
      </c>
    </row>
    <row r="5397" spans="4:4" x14ac:dyDescent="0.2">
      <c r="D5397" s="14" t="str">
        <v>false</v>
      </c>
    </row>
    <row r="5398" spans="4:4" x14ac:dyDescent="0.2">
      <c r="D5398" s="14" t="str">
        <v>false</v>
      </c>
    </row>
    <row r="5399" spans="4:4" x14ac:dyDescent="0.2">
      <c r="D5399" s="14" t="str">
        <v>false</v>
      </c>
    </row>
    <row r="5400" spans="4:4" x14ac:dyDescent="0.2">
      <c r="D5400" s="14" t="str">
        <v>false</v>
      </c>
    </row>
    <row r="5401" spans="4:4" x14ac:dyDescent="0.2">
      <c r="D5401" s="14" t="str">
        <v>false</v>
      </c>
    </row>
    <row r="5402" spans="4:4" x14ac:dyDescent="0.2">
      <c r="D5402" s="14" t="str">
        <v>false</v>
      </c>
    </row>
    <row r="5403" spans="4:4" x14ac:dyDescent="0.2">
      <c r="D5403" s="14" t="str">
        <v>false</v>
      </c>
    </row>
    <row r="5404" spans="4:4" x14ac:dyDescent="0.2">
      <c r="D5404" s="14" t="str">
        <v>false</v>
      </c>
    </row>
    <row r="5405" spans="4:4" x14ac:dyDescent="0.2">
      <c r="D5405" s="14" t="str">
        <v>false</v>
      </c>
    </row>
    <row r="5406" spans="4:4" x14ac:dyDescent="0.2">
      <c r="D5406" s="14" t="str">
        <v>false</v>
      </c>
    </row>
    <row r="5407" spans="4:4" x14ac:dyDescent="0.2">
      <c r="D5407" s="14" t="str">
        <v>false</v>
      </c>
    </row>
    <row r="5408" spans="4:4" x14ac:dyDescent="0.2">
      <c r="D5408" s="14" t="str">
        <v>false</v>
      </c>
    </row>
    <row r="5409" spans="4:4" x14ac:dyDescent="0.2">
      <c r="D5409" s="14" t="str">
        <v>false</v>
      </c>
    </row>
    <row r="5410" spans="4:4" x14ac:dyDescent="0.2">
      <c r="D5410" s="14" t="str">
        <v>false</v>
      </c>
    </row>
    <row r="5411" spans="4:4" x14ac:dyDescent="0.2">
      <c r="D5411" s="14" t="str">
        <v>false</v>
      </c>
    </row>
    <row r="5412" spans="4:4" x14ac:dyDescent="0.2">
      <c r="D5412" s="14" t="str">
        <v>false</v>
      </c>
    </row>
    <row r="5413" spans="4:4" x14ac:dyDescent="0.2">
      <c r="D5413" s="14" t="str">
        <v>false</v>
      </c>
    </row>
    <row r="5414" spans="4:4" x14ac:dyDescent="0.2">
      <c r="D5414" s="14" t="str">
        <v>false</v>
      </c>
    </row>
    <row r="5415" spans="4:4" x14ac:dyDescent="0.2">
      <c r="D5415" s="14" t="str">
        <v>false</v>
      </c>
    </row>
    <row r="5416" spans="4:4" x14ac:dyDescent="0.2">
      <c r="D5416" s="14" t="str">
        <v>false</v>
      </c>
    </row>
    <row r="5417" spans="4:4" x14ac:dyDescent="0.2">
      <c r="D5417" s="14" t="str">
        <v>false</v>
      </c>
    </row>
    <row r="5418" spans="4:4" x14ac:dyDescent="0.2">
      <c r="D5418" s="14" t="str">
        <v>false</v>
      </c>
    </row>
    <row r="5419" spans="4:4" x14ac:dyDescent="0.2">
      <c r="D5419" s="14" t="str">
        <v>false</v>
      </c>
    </row>
    <row r="5420" spans="4:4" x14ac:dyDescent="0.2">
      <c r="D5420" s="14" t="str">
        <v>false</v>
      </c>
    </row>
    <row r="5421" spans="4:4" x14ac:dyDescent="0.2">
      <c r="D5421" s="14" t="str">
        <v>false</v>
      </c>
    </row>
    <row r="5422" spans="4:4" x14ac:dyDescent="0.2">
      <c r="D5422" s="14" t="str">
        <v>false</v>
      </c>
    </row>
    <row r="5423" spans="4:4" x14ac:dyDescent="0.2">
      <c r="D5423" s="14" t="str">
        <v>false</v>
      </c>
    </row>
    <row r="5424" spans="4:4" x14ac:dyDescent="0.2">
      <c r="D5424" s="14" t="str">
        <v>false</v>
      </c>
    </row>
    <row r="5425" spans="4:4" x14ac:dyDescent="0.2">
      <c r="D5425" s="14" t="str">
        <v>false</v>
      </c>
    </row>
    <row r="5426" spans="4:4" x14ac:dyDescent="0.2">
      <c r="D5426" s="14" t="str">
        <v>false</v>
      </c>
    </row>
    <row r="5427" spans="4:4" x14ac:dyDescent="0.2">
      <c r="D5427" s="14" t="str">
        <v>false</v>
      </c>
    </row>
    <row r="5428" spans="4:4" x14ac:dyDescent="0.2">
      <c r="D5428" s="14" t="str">
        <v>false</v>
      </c>
    </row>
    <row r="5429" spans="4:4" x14ac:dyDescent="0.2">
      <c r="D5429" s="14" t="str">
        <v>false</v>
      </c>
    </row>
    <row r="5430" spans="4:4" x14ac:dyDescent="0.2">
      <c r="D5430" s="14" t="str">
        <v>false</v>
      </c>
    </row>
    <row r="5431" spans="4:4" x14ac:dyDescent="0.2">
      <c r="D5431" s="14" t="str">
        <v>false</v>
      </c>
    </row>
    <row r="5432" spans="4:4" x14ac:dyDescent="0.2">
      <c r="D5432" s="14" t="str">
        <v>false</v>
      </c>
    </row>
    <row r="5433" spans="4:4" x14ac:dyDescent="0.2">
      <c r="D5433" s="14" t="str">
        <v>false</v>
      </c>
    </row>
    <row r="5434" spans="4:4" x14ac:dyDescent="0.2">
      <c r="D5434" s="14" t="str">
        <v>false</v>
      </c>
    </row>
    <row r="5435" spans="4:4" x14ac:dyDescent="0.2">
      <c r="D5435" s="14" t="str">
        <v>false</v>
      </c>
    </row>
    <row r="5436" spans="4:4" x14ac:dyDescent="0.2">
      <c r="D5436" s="14" t="str">
        <v>false</v>
      </c>
    </row>
    <row r="5437" spans="4:4" x14ac:dyDescent="0.2">
      <c r="D5437" s="14" t="str">
        <v>false</v>
      </c>
    </row>
    <row r="5438" spans="4:4" x14ac:dyDescent="0.2">
      <c r="D5438" s="14" t="str">
        <v>false</v>
      </c>
    </row>
    <row r="5439" spans="4:4" x14ac:dyDescent="0.2">
      <c r="D5439" s="14" t="str">
        <v>false</v>
      </c>
    </row>
    <row r="5440" spans="4:4" x14ac:dyDescent="0.2">
      <c r="D5440" s="14" t="str">
        <v>false</v>
      </c>
    </row>
    <row r="5441" spans="4:4" x14ac:dyDescent="0.2">
      <c r="D5441" s="14" t="str">
        <v>false</v>
      </c>
    </row>
    <row r="5442" spans="4:4" x14ac:dyDescent="0.2">
      <c r="D5442" s="14" t="str">
        <v>false</v>
      </c>
    </row>
    <row r="5443" spans="4:4" x14ac:dyDescent="0.2">
      <c r="D5443" s="14" t="str">
        <v>false</v>
      </c>
    </row>
    <row r="5444" spans="4:4" x14ac:dyDescent="0.2">
      <c r="D5444" s="14" t="str">
        <v>false</v>
      </c>
    </row>
    <row r="5445" spans="4:4" x14ac:dyDescent="0.2">
      <c r="D5445" s="14" t="str">
        <v>false</v>
      </c>
    </row>
    <row r="5446" spans="4:4" x14ac:dyDescent="0.2">
      <c r="D5446" s="14" t="str">
        <v>false</v>
      </c>
    </row>
    <row r="5447" spans="4:4" x14ac:dyDescent="0.2">
      <c r="D5447" s="14" t="str">
        <v>false</v>
      </c>
    </row>
    <row r="5448" spans="4:4" x14ac:dyDescent="0.2">
      <c r="D5448" s="14" t="str">
        <v>false</v>
      </c>
    </row>
    <row r="5449" spans="4:4" x14ac:dyDescent="0.2">
      <c r="D5449" s="14" t="str">
        <v>false</v>
      </c>
    </row>
    <row r="5450" spans="4:4" x14ac:dyDescent="0.2">
      <c r="D5450" s="14" t="str">
        <v>false</v>
      </c>
    </row>
    <row r="5451" spans="4:4" x14ac:dyDescent="0.2">
      <c r="D5451" s="14" t="str">
        <v>false</v>
      </c>
    </row>
    <row r="5452" spans="4:4" x14ac:dyDescent="0.2">
      <c r="D5452" s="14" t="str">
        <v>false</v>
      </c>
    </row>
    <row r="5453" spans="4:4" x14ac:dyDescent="0.2">
      <c r="D5453" s="14" t="str">
        <v>false</v>
      </c>
    </row>
    <row r="5454" spans="4:4" x14ac:dyDescent="0.2">
      <c r="D5454" s="14" t="str">
        <v>false</v>
      </c>
    </row>
    <row r="5455" spans="4:4" x14ac:dyDescent="0.2">
      <c r="D5455" s="14" t="str">
        <v>false</v>
      </c>
    </row>
    <row r="5456" spans="4:4" x14ac:dyDescent="0.2">
      <c r="D5456" s="14" t="str">
        <v>false</v>
      </c>
    </row>
    <row r="5457" spans="4:4" x14ac:dyDescent="0.2">
      <c r="D5457" s="14" t="str">
        <v>false</v>
      </c>
    </row>
    <row r="5458" spans="4:4" x14ac:dyDescent="0.2">
      <c r="D5458" s="14" t="str">
        <v>false</v>
      </c>
    </row>
    <row r="5459" spans="4:4" x14ac:dyDescent="0.2">
      <c r="D5459" s="14" t="str">
        <v>false</v>
      </c>
    </row>
    <row r="5460" spans="4:4" x14ac:dyDescent="0.2">
      <c r="D5460" s="14" t="str">
        <v>false</v>
      </c>
    </row>
    <row r="5461" spans="4:4" x14ac:dyDescent="0.2">
      <c r="D5461" s="14" t="str">
        <v>false</v>
      </c>
    </row>
    <row r="5462" spans="4:4" x14ac:dyDescent="0.2">
      <c r="D5462" s="14" t="str">
        <v>false</v>
      </c>
    </row>
    <row r="5463" spans="4:4" x14ac:dyDescent="0.2">
      <c r="D5463" s="14" t="str">
        <v>false</v>
      </c>
    </row>
    <row r="5464" spans="4:4" x14ac:dyDescent="0.2">
      <c r="D5464" s="14" t="str">
        <v>false</v>
      </c>
    </row>
    <row r="5465" spans="4:4" x14ac:dyDescent="0.2">
      <c r="D5465" s="14" t="str">
        <v>false</v>
      </c>
    </row>
    <row r="5466" spans="4:4" x14ac:dyDescent="0.2">
      <c r="D5466" s="14" t="str">
        <v>false</v>
      </c>
    </row>
    <row r="5467" spans="4:4" x14ac:dyDescent="0.2">
      <c r="D5467" s="14" t="str">
        <v>false</v>
      </c>
    </row>
    <row r="5468" spans="4:4" x14ac:dyDescent="0.2">
      <c r="D5468" s="14" t="str">
        <v>false</v>
      </c>
    </row>
    <row r="5469" spans="4:4" x14ac:dyDescent="0.2">
      <c r="D5469" s="14" t="str">
        <v>false</v>
      </c>
    </row>
    <row r="5470" spans="4:4" x14ac:dyDescent="0.2">
      <c r="D5470" s="14" t="str">
        <v>false</v>
      </c>
    </row>
    <row r="5471" spans="4:4" x14ac:dyDescent="0.2">
      <c r="D5471" s="14" t="str">
        <v>false</v>
      </c>
    </row>
    <row r="5472" spans="4:4" x14ac:dyDescent="0.2">
      <c r="D5472" s="14" t="str">
        <v>false</v>
      </c>
    </row>
    <row r="5473" spans="4:4" x14ac:dyDescent="0.2">
      <c r="D5473" s="14" t="str">
        <v>false</v>
      </c>
    </row>
    <row r="5474" spans="4:4" x14ac:dyDescent="0.2">
      <c r="D5474" s="14" t="str">
        <v>false</v>
      </c>
    </row>
    <row r="5475" spans="4:4" x14ac:dyDescent="0.2">
      <c r="D5475" s="14" t="str">
        <v>false</v>
      </c>
    </row>
    <row r="5476" spans="4:4" x14ac:dyDescent="0.2">
      <c r="D5476" s="14" t="str">
        <v>false</v>
      </c>
    </row>
    <row r="5477" spans="4:4" x14ac:dyDescent="0.2">
      <c r="D5477" s="14" t="str">
        <v>false</v>
      </c>
    </row>
    <row r="5478" spans="4:4" x14ac:dyDescent="0.2">
      <c r="D5478" s="14" t="str">
        <v>false</v>
      </c>
    </row>
    <row r="5479" spans="4:4" x14ac:dyDescent="0.2">
      <c r="D5479" s="14" t="str">
        <v>false</v>
      </c>
    </row>
    <row r="5480" spans="4:4" x14ac:dyDescent="0.2">
      <c r="D5480" s="14" t="str">
        <v>false</v>
      </c>
    </row>
    <row r="5481" spans="4:4" x14ac:dyDescent="0.2">
      <c r="D5481" s="14" t="str">
        <v>false</v>
      </c>
    </row>
    <row r="5482" spans="4:4" x14ac:dyDescent="0.2">
      <c r="D5482" s="14" t="str">
        <v>false</v>
      </c>
    </row>
    <row r="5483" spans="4:4" x14ac:dyDescent="0.2">
      <c r="D5483" s="14" t="str">
        <v>false</v>
      </c>
    </row>
    <row r="5484" spans="4:4" x14ac:dyDescent="0.2">
      <c r="D5484" s="14" t="str">
        <v>false</v>
      </c>
    </row>
    <row r="5485" spans="4:4" x14ac:dyDescent="0.2">
      <c r="D5485" s="14" t="str">
        <v>false</v>
      </c>
    </row>
    <row r="5486" spans="4:4" x14ac:dyDescent="0.2">
      <c r="D5486" s="14" t="str">
        <v>false</v>
      </c>
    </row>
    <row r="5487" spans="4:4" x14ac:dyDescent="0.2">
      <c r="D5487" s="14" t="str">
        <v>false</v>
      </c>
    </row>
    <row r="5488" spans="4:4" x14ac:dyDescent="0.2">
      <c r="D5488" s="14" t="str">
        <v>false</v>
      </c>
    </row>
    <row r="5489" spans="4:4" x14ac:dyDescent="0.2">
      <c r="D5489" s="14" t="str">
        <v>false</v>
      </c>
    </row>
    <row r="5490" spans="4:4" x14ac:dyDescent="0.2">
      <c r="D5490" s="14" t="str">
        <v>false</v>
      </c>
    </row>
    <row r="5491" spans="4:4" x14ac:dyDescent="0.2">
      <c r="D5491" s="14" t="str">
        <v>false</v>
      </c>
    </row>
    <row r="5492" spans="4:4" x14ac:dyDescent="0.2">
      <c r="D5492" s="14" t="str">
        <v>false</v>
      </c>
    </row>
    <row r="5493" spans="4:4" x14ac:dyDescent="0.2">
      <c r="D5493" s="14" t="str">
        <v>false</v>
      </c>
    </row>
    <row r="5494" spans="4:4" x14ac:dyDescent="0.2">
      <c r="D5494" s="14" t="str">
        <v>false</v>
      </c>
    </row>
    <row r="5495" spans="4:4" x14ac:dyDescent="0.2">
      <c r="D5495" s="14" t="str">
        <v>false</v>
      </c>
    </row>
    <row r="5496" spans="4:4" x14ac:dyDescent="0.2">
      <c r="D5496" s="14" t="str">
        <v>false</v>
      </c>
    </row>
    <row r="5497" spans="4:4" x14ac:dyDescent="0.2">
      <c r="D5497" s="14" t="str">
        <v>false</v>
      </c>
    </row>
    <row r="5498" spans="4:4" x14ac:dyDescent="0.2">
      <c r="D5498" s="14" t="str">
        <v>false</v>
      </c>
    </row>
    <row r="5499" spans="4:4" x14ac:dyDescent="0.2">
      <c r="D5499" s="14" t="str">
        <v>false</v>
      </c>
    </row>
    <row r="5500" spans="4:4" x14ac:dyDescent="0.2">
      <c r="D5500" s="14" t="str">
        <v>false</v>
      </c>
    </row>
    <row r="5501" spans="4:4" x14ac:dyDescent="0.2">
      <c r="D5501" s="14" t="str">
        <v>false</v>
      </c>
    </row>
    <row r="5502" spans="4:4" x14ac:dyDescent="0.2">
      <c r="D5502" s="14" t="str">
        <v>false</v>
      </c>
    </row>
    <row r="5503" spans="4:4" x14ac:dyDescent="0.2">
      <c r="D5503" s="14" t="str">
        <v>false</v>
      </c>
    </row>
    <row r="5504" spans="4:4" x14ac:dyDescent="0.2">
      <c r="D5504" s="14" t="str">
        <v>false</v>
      </c>
    </row>
    <row r="5505" spans="4:4" x14ac:dyDescent="0.2">
      <c r="D5505" s="14" t="str">
        <v>false</v>
      </c>
    </row>
    <row r="5506" spans="4:4" x14ac:dyDescent="0.2">
      <c r="D5506" s="14" t="str">
        <v>false</v>
      </c>
    </row>
    <row r="5507" spans="4:4" x14ac:dyDescent="0.2">
      <c r="D5507" s="14" t="str">
        <v>false</v>
      </c>
    </row>
    <row r="5508" spans="4:4" x14ac:dyDescent="0.2">
      <c r="D5508" s="14" t="str">
        <v>false</v>
      </c>
    </row>
    <row r="5509" spans="4:4" x14ac:dyDescent="0.2">
      <c r="D5509" s="14" t="str">
        <v>false</v>
      </c>
    </row>
    <row r="5510" spans="4:4" x14ac:dyDescent="0.2">
      <c r="D5510" s="14" t="str">
        <v>false</v>
      </c>
    </row>
    <row r="5511" spans="4:4" x14ac:dyDescent="0.2">
      <c r="D5511" s="14" t="str">
        <v>false</v>
      </c>
    </row>
    <row r="5512" spans="4:4" x14ac:dyDescent="0.2">
      <c r="D5512" s="14" t="str">
        <v>false</v>
      </c>
    </row>
    <row r="5513" spans="4:4" x14ac:dyDescent="0.2">
      <c r="D5513" s="14" t="str">
        <v>false</v>
      </c>
    </row>
    <row r="5514" spans="4:4" x14ac:dyDescent="0.2">
      <c r="D5514" s="14" t="str">
        <v>false</v>
      </c>
    </row>
    <row r="5515" spans="4:4" x14ac:dyDescent="0.2">
      <c r="D5515" s="14" t="str">
        <v>false</v>
      </c>
    </row>
    <row r="5516" spans="4:4" x14ac:dyDescent="0.2">
      <c r="D5516" s="14" t="str">
        <v>false</v>
      </c>
    </row>
    <row r="5517" spans="4:4" x14ac:dyDescent="0.2">
      <c r="D5517" s="14" t="str">
        <v>false</v>
      </c>
    </row>
    <row r="5518" spans="4:4" x14ac:dyDescent="0.2">
      <c r="D5518" s="14" t="str">
        <v>false</v>
      </c>
    </row>
    <row r="5519" spans="4:4" x14ac:dyDescent="0.2">
      <c r="D5519" s="14" t="str">
        <v>false</v>
      </c>
    </row>
    <row r="5520" spans="4:4" x14ac:dyDescent="0.2">
      <c r="D5520" s="14" t="str">
        <v>false</v>
      </c>
    </row>
    <row r="5521" spans="4:4" x14ac:dyDescent="0.2">
      <c r="D5521" s="14" t="str">
        <v>false</v>
      </c>
    </row>
    <row r="5522" spans="4:4" x14ac:dyDescent="0.2">
      <c r="D5522" s="14" t="str">
        <v>false</v>
      </c>
    </row>
    <row r="5523" spans="4:4" x14ac:dyDescent="0.2">
      <c r="D5523" s="14" t="str">
        <v>false</v>
      </c>
    </row>
    <row r="5524" spans="4:4" x14ac:dyDescent="0.2">
      <c r="D5524" s="14" t="str">
        <v>false</v>
      </c>
    </row>
    <row r="5525" spans="4:4" x14ac:dyDescent="0.2">
      <c r="D5525" s="14" t="str">
        <v>false</v>
      </c>
    </row>
    <row r="5526" spans="4:4" x14ac:dyDescent="0.2">
      <c r="D5526" s="14" t="str">
        <v>false</v>
      </c>
    </row>
    <row r="5527" spans="4:4" x14ac:dyDescent="0.2">
      <c r="D5527" s="14" t="str">
        <v>false</v>
      </c>
    </row>
    <row r="5528" spans="4:4" x14ac:dyDescent="0.2">
      <c r="D5528" s="14" t="str">
        <v>false</v>
      </c>
    </row>
    <row r="5529" spans="4:4" x14ac:dyDescent="0.2">
      <c r="D5529" s="14" t="str">
        <v>false</v>
      </c>
    </row>
    <row r="5530" spans="4:4" x14ac:dyDescent="0.2">
      <c r="D5530" s="14" t="str">
        <v>false</v>
      </c>
    </row>
    <row r="5531" spans="4:4" x14ac:dyDescent="0.2">
      <c r="D5531" s="14" t="str">
        <v>false</v>
      </c>
    </row>
    <row r="5532" spans="4:4" x14ac:dyDescent="0.2">
      <c r="D5532" s="14" t="str">
        <v>false</v>
      </c>
    </row>
    <row r="5533" spans="4:4" x14ac:dyDescent="0.2">
      <c r="D5533" s="14" t="str">
        <v>false</v>
      </c>
    </row>
    <row r="5534" spans="4:4" x14ac:dyDescent="0.2">
      <c r="D5534" s="14" t="str">
        <v>false</v>
      </c>
    </row>
    <row r="5535" spans="4:4" x14ac:dyDescent="0.2">
      <c r="D5535" s="14" t="str">
        <v>false</v>
      </c>
    </row>
    <row r="5536" spans="4:4" x14ac:dyDescent="0.2">
      <c r="D5536" s="14" t="str">
        <v>false</v>
      </c>
    </row>
    <row r="5537" spans="4:4" x14ac:dyDescent="0.2">
      <c r="D5537" s="14" t="str">
        <v>false</v>
      </c>
    </row>
    <row r="5538" spans="4:4" x14ac:dyDescent="0.2">
      <c r="D5538" s="14" t="str">
        <v>false</v>
      </c>
    </row>
    <row r="5539" spans="4:4" x14ac:dyDescent="0.2">
      <c r="D5539" s="14" t="str">
        <v>false</v>
      </c>
    </row>
    <row r="5540" spans="4:4" x14ac:dyDescent="0.2">
      <c r="D5540" s="14" t="str">
        <v>false</v>
      </c>
    </row>
    <row r="5541" spans="4:4" x14ac:dyDescent="0.2">
      <c r="D5541" s="14" t="str">
        <v>false</v>
      </c>
    </row>
    <row r="5542" spans="4:4" x14ac:dyDescent="0.2">
      <c r="D5542" s="14" t="str">
        <v>false</v>
      </c>
    </row>
    <row r="5543" spans="4:4" x14ac:dyDescent="0.2">
      <c r="D5543" s="14" t="str">
        <v>false</v>
      </c>
    </row>
    <row r="5544" spans="4:4" x14ac:dyDescent="0.2">
      <c r="D5544" s="14" t="str">
        <v>false</v>
      </c>
    </row>
    <row r="5545" spans="4:4" x14ac:dyDescent="0.2">
      <c r="D5545" s="14" t="str">
        <v>false</v>
      </c>
    </row>
    <row r="5546" spans="4:4" x14ac:dyDescent="0.2">
      <c r="D5546" s="14" t="str">
        <v>false</v>
      </c>
    </row>
    <row r="5547" spans="4:4" x14ac:dyDescent="0.2">
      <c r="D5547" s="14" t="str">
        <v>false</v>
      </c>
    </row>
    <row r="5548" spans="4:4" x14ac:dyDescent="0.2">
      <c r="D5548" s="14" t="str">
        <v>false</v>
      </c>
    </row>
    <row r="5549" spans="4:4" x14ac:dyDescent="0.2">
      <c r="D5549" s="14" t="str">
        <v>false</v>
      </c>
    </row>
    <row r="5550" spans="4:4" x14ac:dyDescent="0.2">
      <c r="D5550" s="14" t="str">
        <v>false</v>
      </c>
    </row>
    <row r="5551" spans="4:4" x14ac:dyDescent="0.2">
      <c r="D5551" s="14" t="str">
        <v>false</v>
      </c>
    </row>
    <row r="5552" spans="4:4" x14ac:dyDescent="0.2">
      <c r="D5552" s="14" t="str">
        <v>false</v>
      </c>
    </row>
    <row r="5553" spans="4:4" x14ac:dyDescent="0.2">
      <c r="D5553" s="14" t="str">
        <v>false</v>
      </c>
    </row>
    <row r="5554" spans="4:4" x14ac:dyDescent="0.2">
      <c r="D5554" s="14" t="str">
        <v>false</v>
      </c>
    </row>
    <row r="5555" spans="4:4" x14ac:dyDescent="0.2">
      <c r="D5555" s="14" t="str">
        <v>false</v>
      </c>
    </row>
    <row r="5556" spans="4:4" x14ac:dyDescent="0.2">
      <c r="D5556" s="14" t="str">
        <v>false</v>
      </c>
    </row>
    <row r="5557" spans="4:4" x14ac:dyDescent="0.2">
      <c r="D5557" s="14" t="str">
        <v>false</v>
      </c>
    </row>
    <row r="5558" spans="4:4" x14ac:dyDescent="0.2">
      <c r="D5558" s="14" t="str">
        <v>false</v>
      </c>
    </row>
    <row r="5559" spans="4:4" x14ac:dyDescent="0.2">
      <c r="D5559" s="14" t="str">
        <v>false</v>
      </c>
    </row>
    <row r="5560" spans="4:4" x14ac:dyDescent="0.2">
      <c r="D5560" s="14" t="str">
        <v>false</v>
      </c>
    </row>
    <row r="5561" spans="4:4" x14ac:dyDescent="0.2">
      <c r="D5561" s="14" t="str">
        <v>false</v>
      </c>
    </row>
    <row r="5562" spans="4:4" x14ac:dyDescent="0.2">
      <c r="D5562" s="14" t="str">
        <v>false</v>
      </c>
    </row>
    <row r="5563" spans="4:4" x14ac:dyDescent="0.2">
      <c r="D5563" s="14" t="str">
        <v>false</v>
      </c>
    </row>
    <row r="5564" spans="4:4" x14ac:dyDescent="0.2">
      <c r="D5564" s="14" t="str">
        <v>false</v>
      </c>
    </row>
    <row r="5565" spans="4:4" x14ac:dyDescent="0.2">
      <c r="D5565" s="14" t="str">
        <v>false</v>
      </c>
    </row>
    <row r="5566" spans="4:4" x14ac:dyDescent="0.2">
      <c r="D5566" s="14" t="str">
        <v>false</v>
      </c>
    </row>
    <row r="5567" spans="4:4" x14ac:dyDescent="0.2">
      <c r="D5567" s="14" t="str">
        <v>false</v>
      </c>
    </row>
    <row r="5568" spans="4:4" x14ac:dyDescent="0.2">
      <c r="D5568" s="14" t="str">
        <v>false</v>
      </c>
    </row>
    <row r="5569" spans="4:4" x14ac:dyDescent="0.2">
      <c r="D5569" s="14" t="str">
        <v>false</v>
      </c>
    </row>
    <row r="5570" spans="4:4" x14ac:dyDescent="0.2">
      <c r="D5570" s="14" t="str">
        <v>false</v>
      </c>
    </row>
    <row r="5571" spans="4:4" x14ac:dyDescent="0.2">
      <c r="D5571" s="14" t="str">
        <v>false</v>
      </c>
    </row>
    <row r="5572" spans="4:4" x14ac:dyDescent="0.2">
      <c r="D5572" s="14" t="str">
        <v>false</v>
      </c>
    </row>
    <row r="5573" spans="4:4" x14ac:dyDescent="0.2">
      <c r="D5573" s="14" t="str">
        <v>false</v>
      </c>
    </row>
    <row r="5574" spans="4:4" x14ac:dyDescent="0.2">
      <c r="D5574" s="14" t="str">
        <v>false</v>
      </c>
    </row>
    <row r="5575" spans="4:4" x14ac:dyDescent="0.2">
      <c r="D5575" s="14" t="str">
        <v>false</v>
      </c>
    </row>
    <row r="5576" spans="4:4" x14ac:dyDescent="0.2">
      <c r="D5576" s="14" t="str">
        <v>false</v>
      </c>
    </row>
    <row r="5577" spans="4:4" x14ac:dyDescent="0.2">
      <c r="D5577" s="14" t="str">
        <v>false</v>
      </c>
    </row>
    <row r="5578" spans="4:4" x14ac:dyDescent="0.2">
      <c r="D5578" s="14" t="str">
        <v>false</v>
      </c>
    </row>
    <row r="5579" spans="4:4" x14ac:dyDescent="0.2">
      <c r="D5579" s="14" t="str">
        <v>false</v>
      </c>
    </row>
    <row r="5580" spans="4:4" x14ac:dyDescent="0.2">
      <c r="D5580" s="14" t="str">
        <v>false</v>
      </c>
    </row>
    <row r="5581" spans="4:4" x14ac:dyDescent="0.2">
      <c r="D5581" s="14" t="str">
        <v>false</v>
      </c>
    </row>
    <row r="5582" spans="4:4" x14ac:dyDescent="0.2">
      <c r="D5582" s="14" t="str">
        <v>false</v>
      </c>
    </row>
    <row r="5583" spans="4:4" x14ac:dyDescent="0.2">
      <c r="D5583" s="14" t="str">
        <v>false</v>
      </c>
    </row>
    <row r="5584" spans="4:4" x14ac:dyDescent="0.2">
      <c r="D5584" s="14" t="str">
        <v>false</v>
      </c>
    </row>
    <row r="5585" spans="4:4" x14ac:dyDescent="0.2">
      <c r="D5585" s="14" t="str">
        <v>false</v>
      </c>
    </row>
    <row r="5586" spans="4:4" x14ac:dyDescent="0.2">
      <c r="D5586" s="14" t="str">
        <v>false</v>
      </c>
    </row>
    <row r="5587" spans="4:4" x14ac:dyDescent="0.2">
      <c r="D5587" s="14" t="str">
        <v>false</v>
      </c>
    </row>
    <row r="5588" spans="4:4" x14ac:dyDescent="0.2">
      <c r="D5588" s="14" t="str">
        <v>false</v>
      </c>
    </row>
    <row r="5589" spans="4:4" x14ac:dyDescent="0.2">
      <c r="D5589" s="14" t="str">
        <v>false</v>
      </c>
    </row>
    <row r="5590" spans="4:4" x14ac:dyDescent="0.2">
      <c r="D5590" s="14" t="str">
        <v>false</v>
      </c>
    </row>
    <row r="5591" spans="4:4" x14ac:dyDescent="0.2">
      <c r="D5591" s="14" t="str">
        <v>false</v>
      </c>
    </row>
    <row r="5592" spans="4:4" x14ac:dyDescent="0.2">
      <c r="D5592" s="14" t="str">
        <v>false</v>
      </c>
    </row>
    <row r="5593" spans="4:4" x14ac:dyDescent="0.2">
      <c r="D5593" s="14" t="str">
        <v>false</v>
      </c>
    </row>
    <row r="5594" spans="4:4" x14ac:dyDescent="0.2">
      <c r="D5594" s="14" t="str">
        <v>false</v>
      </c>
    </row>
    <row r="5595" spans="4:4" x14ac:dyDescent="0.2">
      <c r="D5595" s="14" t="str">
        <v>false</v>
      </c>
    </row>
    <row r="5596" spans="4:4" x14ac:dyDescent="0.2">
      <c r="D5596" s="14" t="str">
        <v>false</v>
      </c>
    </row>
    <row r="5597" spans="4:4" x14ac:dyDescent="0.2">
      <c r="D5597" s="14" t="str">
        <v>false</v>
      </c>
    </row>
    <row r="5598" spans="4:4" x14ac:dyDescent="0.2">
      <c r="D5598" s="14" t="str">
        <v>false</v>
      </c>
    </row>
    <row r="5599" spans="4:4" x14ac:dyDescent="0.2">
      <c r="D5599" s="14" t="str">
        <v>false</v>
      </c>
    </row>
    <row r="5600" spans="4:4" x14ac:dyDescent="0.2">
      <c r="D5600" s="14" t="str">
        <v>false</v>
      </c>
    </row>
    <row r="5601" spans="4:4" x14ac:dyDescent="0.2">
      <c r="D5601" s="14" t="str">
        <v>false</v>
      </c>
    </row>
    <row r="5602" spans="4:4" x14ac:dyDescent="0.2">
      <c r="D5602" s="14" t="str">
        <v>false</v>
      </c>
    </row>
    <row r="5603" spans="4:4" x14ac:dyDescent="0.2">
      <c r="D5603" s="14" t="str">
        <v>false</v>
      </c>
    </row>
    <row r="5604" spans="4:4" x14ac:dyDescent="0.2">
      <c r="D5604" s="14" t="str">
        <v>false</v>
      </c>
    </row>
    <row r="5605" spans="4:4" x14ac:dyDescent="0.2">
      <c r="D5605" s="14" t="str">
        <v>false</v>
      </c>
    </row>
    <row r="5606" spans="4:4" x14ac:dyDescent="0.2">
      <c r="D5606" s="14" t="str">
        <v>false</v>
      </c>
    </row>
    <row r="5607" spans="4:4" x14ac:dyDescent="0.2">
      <c r="D5607" s="14" t="str">
        <v>false</v>
      </c>
    </row>
    <row r="5608" spans="4:4" x14ac:dyDescent="0.2">
      <c r="D5608" s="14" t="str">
        <v>false</v>
      </c>
    </row>
    <row r="5609" spans="4:4" x14ac:dyDescent="0.2">
      <c r="D5609" s="14" t="str">
        <v>false</v>
      </c>
    </row>
    <row r="5610" spans="4:4" x14ac:dyDescent="0.2">
      <c r="D5610" s="14" t="str">
        <v>false</v>
      </c>
    </row>
    <row r="5611" spans="4:4" x14ac:dyDescent="0.2">
      <c r="D5611" s="14" t="str">
        <v>false</v>
      </c>
    </row>
    <row r="5612" spans="4:4" x14ac:dyDescent="0.2">
      <c r="D5612" s="14" t="str">
        <v>false</v>
      </c>
    </row>
    <row r="5613" spans="4:4" x14ac:dyDescent="0.2">
      <c r="D5613" s="14" t="str">
        <v>false</v>
      </c>
    </row>
    <row r="5614" spans="4:4" x14ac:dyDescent="0.2">
      <c r="D5614" s="14" t="str">
        <v>false</v>
      </c>
    </row>
    <row r="5615" spans="4:4" x14ac:dyDescent="0.2">
      <c r="D5615" s="14" t="str">
        <v>false</v>
      </c>
    </row>
    <row r="5616" spans="4:4" x14ac:dyDescent="0.2">
      <c r="D5616" s="14" t="str">
        <v>false</v>
      </c>
    </row>
    <row r="5617" spans="4:4" x14ac:dyDescent="0.2">
      <c r="D5617" s="14" t="str">
        <v>false</v>
      </c>
    </row>
    <row r="5618" spans="4:4" x14ac:dyDescent="0.2">
      <c r="D5618" s="14" t="str">
        <v>false</v>
      </c>
    </row>
    <row r="5619" spans="4:4" x14ac:dyDescent="0.2">
      <c r="D5619" s="14" t="str">
        <v>false</v>
      </c>
    </row>
    <row r="5620" spans="4:4" x14ac:dyDescent="0.2">
      <c r="D5620" s="14" t="str">
        <v>false</v>
      </c>
    </row>
    <row r="5621" spans="4:4" x14ac:dyDescent="0.2">
      <c r="D5621" s="14" t="str">
        <v>false</v>
      </c>
    </row>
    <row r="5622" spans="4:4" x14ac:dyDescent="0.2">
      <c r="D5622" s="14" t="str">
        <v>false</v>
      </c>
    </row>
    <row r="5623" spans="4:4" x14ac:dyDescent="0.2">
      <c r="D5623" s="14" t="str">
        <v>false</v>
      </c>
    </row>
    <row r="5624" spans="4:4" x14ac:dyDescent="0.2">
      <c r="D5624" s="14" t="str">
        <v>false</v>
      </c>
    </row>
    <row r="5625" spans="4:4" x14ac:dyDescent="0.2">
      <c r="D5625" s="14" t="str">
        <v>false</v>
      </c>
    </row>
    <row r="5626" spans="4:4" x14ac:dyDescent="0.2">
      <c r="D5626" s="14" t="str">
        <v>false</v>
      </c>
    </row>
    <row r="5627" spans="4:4" x14ac:dyDescent="0.2">
      <c r="D5627" s="14" t="str">
        <v>false</v>
      </c>
    </row>
    <row r="5628" spans="4:4" x14ac:dyDescent="0.2">
      <c r="D5628" s="14" t="str">
        <v>false</v>
      </c>
    </row>
    <row r="5629" spans="4:4" x14ac:dyDescent="0.2">
      <c r="D5629" s="14" t="str">
        <v>false</v>
      </c>
    </row>
    <row r="5630" spans="4:4" x14ac:dyDescent="0.2">
      <c r="D5630" s="14" t="str">
        <v>false</v>
      </c>
    </row>
    <row r="5631" spans="4:4" x14ac:dyDescent="0.2">
      <c r="D5631" s="14" t="str">
        <v>false</v>
      </c>
    </row>
    <row r="5632" spans="4:4" x14ac:dyDescent="0.2">
      <c r="D5632" s="14" t="str">
        <v>false</v>
      </c>
    </row>
    <row r="5633" spans="4:4" x14ac:dyDescent="0.2">
      <c r="D5633" s="14" t="str">
        <v>false</v>
      </c>
    </row>
    <row r="5634" spans="4:4" x14ac:dyDescent="0.2">
      <c r="D5634" s="14" t="str">
        <v>false</v>
      </c>
    </row>
    <row r="5635" spans="4:4" x14ac:dyDescent="0.2">
      <c r="D5635" s="14" t="str">
        <v>false</v>
      </c>
    </row>
    <row r="5636" spans="4:4" x14ac:dyDescent="0.2">
      <c r="D5636" s="14" t="str">
        <v>false</v>
      </c>
    </row>
    <row r="5637" spans="4:4" x14ac:dyDescent="0.2">
      <c r="D5637" s="14" t="str">
        <v>false</v>
      </c>
    </row>
    <row r="5638" spans="4:4" x14ac:dyDescent="0.2">
      <c r="D5638" s="14" t="str">
        <v>false</v>
      </c>
    </row>
    <row r="5639" spans="4:4" x14ac:dyDescent="0.2">
      <c r="D5639" s="14" t="str">
        <v>false</v>
      </c>
    </row>
    <row r="5640" spans="4:4" x14ac:dyDescent="0.2">
      <c r="D5640" s="14" t="str">
        <v>false</v>
      </c>
    </row>
    <row r="5641" spans="4:4" x14ac:dyDescent="0.2">
      <c r="D5641" s="14" t="str">
        <v>false</v>
      </c>
    </row>
    <row r="5642" spans="4:4" x14ac:dyDescent="0.2">
      <c r="D5642" s="14" t="str">
        <v>false</v>
      </c>
    </row>
    <row r="5643" spans="4:4" x14ac:dyDescent="0.2">
      <c r="D5643" s="14" t="str">
        <v>false</v>
      </c>
    </row>
    <row r="5644" spans="4:4" x14ac:dyDescent="0.2">
      <c r="D5644" s="14" t="str">
        <v>false</v>
      </c>
    </row>
    <row r="5645" spans="4:4" x14ac:dyDescent="0.2">
      <c r="D5645" s="14" t="str">
        <v>false</v>
      </c>
    </row>
    <row r="5646" spans="4:4" x14ac:dyDescent="0.2">
      <c r="D5646" s="14" t="str">
        <v>false</v>
      </c>
    </row>
    <row r="5647" spans="4:4" x14ac:dyDescent="0.2">
      <c r="D5647" s="14" t="str">
        <v>false</v>
      </c>
    </row>
    <row r="5648" spans="4:4" x14ac:dyDescent="0.2">
      <c r="D5648" s="14" t="str">
        <v>false</v>
      </c>
    </row>
    <row r="5649" spans="4:4" x14ac:dyDescent="0.2">
      <c r="D5649" s="14" t="str">
        <v>false</v>
      </c>
    </row>
    <row r="5650" spans="4:4" x14ac:dyDescent="0.2">
      <c r="D5650" s="14" t="str">
        <v>false</v>
      </c>
    </row>
    <row r="5651" spans="4:4" x14ac:dyDescent="0.2">
      <c r="D5651" s="14" t="str">
        <v>false</v>
      </c>
    </row>
    <row r="5652" spans="4:4" x14ac:dyDescent="0.2">
      <c r="D5652" s="14" t="str">
        <v>false</v>
      </c>
    </row>
    <row r="5653" spans="4:4" x14ac:dyDescent="0.2">
      <c r="D5653" s="14" t="str">
        <v>false</v>
      </c>
    </row>
    <row r="5654" spans="4:4" x14ac:dyDescent="0.2">
      <c r="D5654" s="14" t="str">
        <v>false</v>
      </c>
    </row>
    <row r="5655" spans="4:4" x14ac:dyDescent="0.2">
      <c r="D5655" s="14" t="str">
        <v>false</v>
      </c>
    </row>
    <row r="5656" spans="4:4" x14ac:dyDescent="0.2">
      <c r="D5656" s="14" t="str">
        <v>false</v>
      </c>
    </row>
    <row r="5657" spans="4:4" x14ac:dyDescent="0.2">
      <c r="D5657" s="14" t="str">
        <v>false</v>
      </c>
    </row>
    <row r="5658" spans="4:4" x14ac:dyDescent="0.2">
      <c r="D5658" s="14" t="str">
        <v>false</v>
      </c>
    </row>
    <row r="5659" spans="4:4" x14ac:dyDescent="0.2">
      <c r="D5659" s="14" t="str">
        <v>false</v>
      </c>
    </row>
    <row r="5660" spans="4:4" x14ac:dyDescent="0.2">
      <c r="D5660" s="14" t="str">
        <v>false</v>
      </c>
    </row>
    <row r="5661" spans="4:4" x14ac:dyDescent="0.2">
      <c r="D5661" s="14" t="str">
        <v>false</v>
      </c>
    </row>
    <row r="5662" spans="4:4" x14ac:dyDescent="0.2">
      <c r="D5662" s="14" t="str">
        <v>false</v>
      </c>
    </row>
    <row r="5663" spans="4:4" x14ac:dyDescent="0.2">
      <c r="D5663" s="14" t="str">
        <v>false</v>
      </c>
    </row>
    <row r="5664" spans="4:4" x14ac:dyDescent="0.2">
      <c r="D5664" s="14" t="str">
        <v>false</v>
      </c>
    </row>
    <row r="5665" spans="4:4" x14ac:dyDescent="0.2">
      <c r="D5665" s="14" t="str">
        <v>false</v>
      </c>
    </row>
    <row r="5666" spans="4:4" x14ac:dyDescent="0.2">
      <c r="D5666" s="14" t="str">
        <v>false</v>
      </c>
    </row>
    <row r="5667" spans="4:4" x14ac:dyDescent="0.2">
      <c r="D5667" s="14" t="str">
        <v>false</v>
      </c>
    </row>
    <row r="5668" spans="4:4" x14ac:dyDescent="0.2">
      <c r="D5668" s="14" t="str">
        <v>false</v>
      </c>
    </row>
    <row r="5669" spans="4:4" x14ac:dyDescent="0.2">
      <c r="D5669" s="14" t="str">
        <v>false</v>
      </c>
    </row>
    <row r="5670" spans="4:4" x14ac:dyDescent="0.2">
      <c r="D5670" s="14" t="str">
        <v>false</v>
      </c>
    </row>
    <row r="5671" spans="4:4" x14ac:dyDescent="0.2">
      <c r="D5671" s="14" t="str">
        <v>false</v>
      </c>
    </row>
    <row r="5672" spans="4:4" x14ac:dyDescent="0.2">
      <c r="D5672" s="14" t="str">
        <v>false</v>
      </c>
    </row>
    <row r="5673" spans="4:4" x14ac:dyDescent="0.2">
      <c r="D5673" s="14" t="str">
        <v>false</v>
      </c>
    </row>
    <row r="5674" spans="4:4" x14ac:dyDescent="0.2">
      <c r="D5674" s="14" t="str">
        <v>false</v>
      </c>
    </row>
    <row r="5675" spans="4:4" x14ac:dyDescent="0.2">
      <c r="D5675" s="14" t="str">
        <v>false</v>
      </c>
    </row>
    <row r="5676" spans="4:4" x14ac:dyDescent="0.2">
      <c r="D5676" s="14" t="str">
        <v>false</v>
      </c>
    </row>
    <row r="5677" spans="4:4" x14ac:dyDescent="0.2">
      <c r="D5677" s="14" t="str">
        <v>false</v>
      </c>
    </row>
    <row r="5678" spans="4:4" x14ac:dyDescent="0.2">
      <c r="D5678" s="14" t="str">
        <v>false</v>
      </c>
    </row>
    <row r="5679" spans="4:4" x14ac:dyDescent="0.2">
      <c r="D5679" s="14" t="str">
        <v>false</v>
      </c>
    </row>
    <row r="5680" spans="4:4" x14ac:dyDescent="0.2">
      <c r="D5680" s="14" t="str">
        <v>false</v>
      </c>
    </row>
    <row r="5681" spans="4:4" x14ac:dyDescent="0.2">
      <c r="D5681" s="14" t="str">
        <v>false</v>
      </c>
    </row>
    <row r="5682" spans="4:4" x14ac:dyDescent="0.2">
      <c r="D5682" s="14" t="str">
        <v>false</v>
      </c>
    </row>
    <row r="5683" spans="4:4" x14ac:dyDescent="0.2">
      <c r="D5683" s="14" t="str">
        <v>false</v>
      </c>
    </row>
    <row r="5684" spans="4:4" x14ac:dyDescent="0.2">
      <c r="D5684" s="14" t="str">
        <v>false</v>
      </c>
    </row>
    <row r="5685" spans="4:4" x14ac:dyDescent="0.2">
      <c r="D5685" s="14" t="str">
        <v>false</v>
      </c>
    </row>
    <row r="5686" spans="4:4" x14ac:dyDescent="0.2">
      <c r="D5686" s="14" t="str">
        <v>false</v>
      </c>
    </row>
    <row r="5687" spans="4:4" x14ac:dyDescent="0.2">
      <c r="D5687" s="14" t="str">
        <v>false</v>
      </c>
    </row>
    <row r="5688" spans="4:4" x14ac:dyDescent="0.2">
      <c r="D5688" s="14" t="str">
        <v>false</v>
      </c>
    </row>
    <row r="5689" spans="4:4" x14ac:dyDescent="0.2">
      <c r="D5689" s="14" t="str">
        <v>false</v>
      </c>
    </row>
    <row r="5690" spans="4:4" x14ac:dyDescent="0.2">
      <c r="D5690" s="14" t="str">
        <v>false</v>
      </c>
    </row>
    <row r="5691" spans="4:4" x14ac:dyDescent="0.2">
      <c r="D5691" s="14" t="str">
        <v>false</v>
      </c>
    </row>
    <row r="5692" spans="4:4" x14ac:dyDescent="0.2">
      <c r="D5692" s="14" t="str">
        <v>false</v>
      </c>
    </row>
    <row r="5693" spans="4:4" x14ac:dyDescent="0.2">
      <c r="D5693" s="14" t="str">
        <v>false</v>
      </c>
    </row>
    <row r="5694" spans="4:4" x14ac:dyDescent="0.2">
      <c r="D5694" s="14" t="str">
        <v>false</v>
      </c>
    </row>
    <row r="5695" spans="4:4" x14ac:dyDescent="0.2">
      <c r="D5695" s="14" t="str">
        <v>false</v>
      </c>
    </row>
    <row r="5696" spans="4:4" x14ac:dyDescent="0.2">
      <c r="D5696" s="14" t="str">
        <v>false</v>
      </c>
    </row>
    <row r="5697" spans="4:4" x14ac:dyDescent="0.2">
      <c r="D5697" s="14" t="str">
        <v>false</v>
      </c>
    </row>
    <row r="5698" spans="4:4" x14ac:dyDescent="0.2">
      <c r="D5698" s="14" t="str">
        <v>false</v>
      </c>
    </row>
    <row r="5699" spans="4:4" x14ac:dyDescent="0.2">
      <c r="D5699" s="14" t="str">
        <v>false</v>
      </c>
    </row>
    <row r="5700" spans="4:4" x14ac:dyDescent="0.2">
      <c r="D5700" s="14" t="str">
        <v>false</v>
      </c>
    </row>
    <row r="5701" spans="4:4" x14ac:dyDescent="0.2">
      <c r="D5701" s="14" t="str">
        <v>false</v>
      </c>
    </row>
    <row r="5702" spans="4:4" x14ac:dyDescent="0.2">
      <c r="D5702" s="14" t="str">
        <v>false</v>
      </c>
    </row>
    <row r="5703" spans="4:4" x14ac:dyDescent="0.2">
      <c r="D5703" s="14" t="str">
        <v>false</v>
      </c>
    </row>
    <row r="5704" spans="4:4" x14ac:dyDescent="0.2">
      <c r="D5704" s="14" t="str">
        <v>false</v>
      </c>
    </row>
    <row r="5705" spans="4:4" x14ac:dyDescent="0.2">
      <c r="D5705" s="14" t="str">
        <v>false</v>
      </c>
    </row>
    <row r="5706" spans="4:4" x14ac:dyDescent="0.2">
      <c r="D5706" s="14" t="str">
        <v>false</v>
      </c>
    </row>
    <row r="5707" spans="4:4" x14ac:dyDescent="0.2">
      <c r="D5707" s="14" t="str">
        <v>false</v>
      </c>
    </row>
    <row r="5708" spans="4:4" x14ac:dyDescent="0.2">
      <c r="D5708" s="14" t="str">
        <v>false</v>
      </c>
    </row>
    <row r="5709" spans="4:4" x14ac:dyDescent="0.2">
      <c r="D5709" s="14" t="str">
        <v>false</v>
      </c>
    </row>
    <row r="5710" spans="4:4" x14ac:dyDescent="0.2">
      <c r="D5710" s="14" t="str">
        <v>false</v>
      </c>
    </row>
    <row r="5711" spans="4:4" x14ac:dyDescent="0.2">
      <c r="D5711" s="14" t="str">
        <v>false</v>
      </c>
    </row>
    <row r="5712" spans="4:4" x14ac:dyDescent="0.2">
      <c r="D5712" s="14" t="str">
        <v>false</v>
      </c>
    </row>
    <row r="5713" spans="4:4" x14ac:dyDescent="0.2">
      <c r="D5713" s="14" t="str">
        <v>false</v>
      </c>
    </row>
    <row r="5714" spans="4:4" x14ac:dyDescent="0.2">
      <c r="D5714" s="14" t="str">
        <v>false</v>
      </c>
    </row>
    <row r="5715" spans="4:4" x14ac:dyDescent="0.2">
      <c r="D5715" s="14" t="str">
        <v>false</v>
      </c>
    </row>
    <row r="5716" spans="4:4" x14ac:dyDescent="0.2">
      <c r="D5716" s="14" t="str">
        <v>false</v>
      </c>
    </row>
    <row r="5717" spans="4:4" x14ac:dyDescent="0.2">
      <c r="D5717" s="14" t="str">
        <v>false</v>
      </c>
    </row>
    <row r="5718" spans="4:4" x14ac:dyDescent="0.2">
      <c r="D5718" s="14" t="str">
        <v>false</v>
      </c>
    </row>
    <row r="5719" spans="4:4" x14ac:dyDescent="0.2">
      <c r="D5719" s="14" t="str">
        <v>false</v>
      </c>
    </row>
    <row r="5720" spans="4:4" x14ac:dyDescent="0.2">
      <c r="D5720" s="14" t="str">
        <v>false</v>
      </c>
    </row>
    <row r="5721" spans="4:4" x14ac:dyDescent="0.2">
      <c r="D5721" s="14" t="str">
        <v>false</v>
      </c>
    </row>
    <row r="5722" spans="4:4" x14ac:dyDescent="0.2">
      <c r="D5722" s="14" t="str">
        <v>false</v>
      </c>
    </row>
    <row r="5723" spans="4:4" x14ac:dyDescent="0.2">
      <c r="D5723" s="14" t="str">
        <v>false</v>
      </c>
    </row>
    <row r="5724" spans="4:4" x14ac:dyDescent="0.2">
      <c r="D5724" s="14" t="str">
        <v>false</v>
      </c>
    </row>
    <row r="5725" spans="4:4" x14ac:dyDescent="0.2">
      <c r="D5725" s="14" t="str">
        <v>false</v>
      </c>
    </row>
    <row r="5726" spans="4:4" x14ac:dyDescent="0.2">
      <c r="D5726" s="14" t="str">
        <v>false</v>
      </c>
    </row>
    <row r="5727" spans="4:4" x14ac:dyDescent="0.2">
      <c r="D5727" s="14" t="str">
        <v>false</v>
      </c>
    </row>
    <row r="5728" spans="4:4" x14ac:dyDescent="0.2">
      <c r="D5728" s="14" t="str">
        <v>false</v>
      </c>
    </row>
    <row r="5729" spans="4:4" x14ac:dyDescent="0.2">
      <c r="D5729" s="14" t="str">
        <v>false</v>
      </c>
    </row>
    <row r="5730" spans="4:4" x14ac:dyDescent="0.2">
      <c r="D5730" s="14" t="str">
        <v>false</v>
      </c>
    </row>
    <row r="5731" spans="4:4" x14ac:dyDescent="0.2">
      <c r="D5731" s="14" t="str">
        <v>false</v>
      </c>
    </row>
    <row r="5732" spans="4:4" x14ac:dyDescent="0.2">
      <c r="D5732" s="14" t="str">
        <v>false</v>
      </c>
    </row>
    <row r="5733" spans="4:4" x14ac:dyDescent="0.2">
      <c r="D5733" s="14" t="str">
        <v>false</v>
      </c>
    </row>
    <row r="5734" spans="4:4" x14ac:dyDescent="0.2">
      <c r="D5734" s="14" t="str">
        <v>false</v>
      </c>
    </row>
    <row r="5735" spans="4:4" x14ac:dyDescent="0.2">
      <c r="D5735" s="14" t="str">
        <v>false</v>
      </c>
    </row>
    <row r="5736" spans="4:4" x14ac:dyDescent="0.2">
      <c r="D5736" s="14" t="str">
        <v>false</v>
      </c>
    </row>
    <row r="5737" spans="4:4" x14ac:dyDescent="0.2">
      <c r="D5737" s="14" t="str">
        <v>false</v>
      </c>
    </row>
    <row r="5738" spans="4:4" x14ac:dyDescent="0.2">
      <c r="D5738" s="14" t="str">
        <v>false</v>
      </c>
    </row>
    <row r="5739" spans="4:4" x14ac:dyDescent="0.2">
      <c r="D5739" s="14" t="str">
        <v>false</v>
      </c>
    </row>
    <row r="5740" spans="4:4" x14ac:dyDescent="0.2">
      <c r="D5740" s="14" t="str">
        <v>false</v>
      </c>
    </row>
    <row r="5741" spans="4:4" x14ac:dyDescent="0.2">
      <c r="D5741" s="14" t="str">
        <v>false</v>
      </c>
    </row>
    <row r="5742" spans="4:4" x14ac:dyDescent="0.2">
      <c r="D5742" s="14" t="str">
        <v>false</v>
      </c>
    </row>
    <row r="5743" spans="4:4" x14ac:dyDescent="0.2">
      <c r="D5743" s="14" t="str">
        <v>false</v>
      </c>
    </row>
    <row r="5744" spans="4:4" x14ac:dyDescent="0.2">
      <c r="D5744" s="14" t="str">
        <v>false</v>
      </c>
    </row>
    <row r="5745" spans="4:4" x14ac:dyDescent="0.2">
      <c r="D5745" s="14" t="str">
        <v>false</v>
      </c>
    </row>
    <row r="5746" spans="4:4" x14ac:dyDescent="0.2">
      <c r="D5746" s="14" t="str">
        <v>false</v>
      </c>
    </row>
    <row r="5747" spans="4:4" x14ac:dyDescent="0.2">
      <c r="D5747" s="14" t="str">
        <v>false</v>
      </c>
    </row>
    <row r="5748" spans="4:4" x14ac:dyDescent="0.2">
      <c r="D5748" s="14" t="str">
        <v>false</v>
      </c>
    </row>
    <row r="5749" spans="4:4" x14ac:dyDescent="0.2">
      <c r="D5749" s="14" t="str">
        <v>false</v>
      </c>
    </row>
    <row r="5750" spans="4:4" x14ac:dyDescent="0.2">
      <c r="D5750" s="14" t="str">
        <v>false</v>
      </c>
    </row>
    <row r="5751" spans="4:4" x14ac:dyDescent="0.2">
      <c r="D5751" s="14" t="str">
        <v>false</v>
      </c>
    </row>
    <row r="5752" spans="4:4" x14ac:dyDescent="0.2">
      <c r="D5752" s="14" t="str">
        <v>false</v>
      </c>
    </row>
    <row r="5753" spans="4:4" x14ac:dyDescent="0.2">
      <c r="D5753" s="14" t="str">
        <v>false</v>
      </c>
    </row>
    <row r="5754" spans="4:4" x14ac:dyDescent="0.2">
      <c r="D5754" s="14" t="str">
        <v>false</v>
      </c>
    </row>
    <row r="5755" spans="4:4" x14ac:dyDescent="0.2">
      <c r="D5755" s="14" t="str">
        <v>false</v>
      </c>
    </row>
    <row r="5756" spans="4:4" x14ac:dyDescent="0.2">
      <c r="D5756" s="14" t="str">
        <v>false</v>
      </c>
    </row>
    <row r="5757" spans="4:4" x14ac:dyDescent="0.2">
      <c r="D5757" s="14" t="str">
        <v>false</v>
      </c>
    </row>
    <row r="5758" spans="4:4" x14ac:dyDescent="0.2">
      <c r="D5758" s="14" t="str">
        <v>false</v>
      </c>
    </row>
    <row r="5759" spans="4:4" x14ac:dyDescent="0.2">
      <c r="D5759" s="14" t="str">
        <v>false</v>
      </c>
    </row>
    <row r="5760" spans="4:4" x14ac:dyDescent="0.2">
      <c r="D5760" s="14" t="str">
        <v>false</v>
      </c>
    </row>
    <row r="5761" spans="4:4" x14ac:dyDescent="0.2">
      <c r="D5761" s="14" t="str">
        <v>false</v>
      </c>
    </row>
    <row r="5762" spans="4:4" x14ac:dyDescent="0.2">
      <c r="D5762" s="14" t="str">
        <v>false</v>
      </c>
    </row>
    <row r="5763" spans="4:4" x14ac:dyDescent="0.2">
      <c r="D5763" s="14" t="str">
        <v>false</v>
      </c>
    </row>
    <row r="5764" spans="4:4" x14ac:dyDescent="0.2">
      <c r="D5764" s="14" t="str">
        <v>false</v>
      </c>
    </row>
    <row r="5765" spans="4:4" x14ac:dyDescent="0.2">
      <c r="D5765" s="14" t="str">
        <v>false</v>
      </c>
    </row>
    <row r="5766" spans="4:4" x14ac:dyDescent="0.2">
      <c r="D5766" s="14" t="str">
        <v>false</v>
      </c>
    </row>
    <row r="5767" spans="4:4" x14ac:dyDescent="0.2">
      <c r="D5767" s="14" t="str">
        <v>false</v>
      </c>
    </row>
    <row r="5768" spans="4:4" x14ac:dyDescent="0.2">
      <c r="D5768" s="14" t="str">
        <v>false</v>
      </c>
    </row>
    <row r="5769" spans="4:4" x14ac:dyDescent="0.2">
      <c r="D5769" s="14" t="str">
        <v>false</v>
      </c>
    </row>
    <row r="5770" spans="4:4" x14ac:dyDescent="0.2">
      <c r="D5770" s="14" t="str">
        <v>false</v>
      </c>
    </row>
    <row r="5771" spans="4:4" x14ac:dyDescent="0.2">
      <c r="D5771" s="14" t="str">
        <v>false</v>
      </c>
    </row>
    <row r="5772" spans="4:4" x14ac:dyDescent="0.2">
      <c r="D5772" s="14" t="str">
        <v>false</v>
      </c>
    </row>
    <row r="5773" spans="4:4" x14ac:dyDescent="0.2">
      <c r="D5773" s="14" t="str">
        <v>false</v>
      </c>
    </row>
    <row r="5774" spans="4:4" x14ac:dyDescent="0.2">
      <c r="D5774" s="14" t="str">
        <v>false</v>
      </c>
    </row>
    <row r="5775" spans="4:4" x14ac:dyDescent="0.2">
      <c r="D5775" s="14" t="str">
        <v>false</v>
      </c>
    </row>
    <row r="5776" spans="4:4" x14ac:dyDescent="0.2">
      <c r="D5776" s="14" t="str">
        <v>false</v>
      </c>
    </row>
    <row r="5777" spans="4:4" x14ac:dyDescent="0.2">
      <c r="D5777" s="14" t="str">
        <v>false</v>
      </c>
    </row>
    <row r="5778" spans="4:4" x14ac:dyDescent="0.2">
      <c r="D5778" s="14" t="str">
        <v>false</v>
      </c>
    </row>
    <row r="5779" spans="4:4" x14ac:dyDescent="0.2">
      <c r="D5779" s="14" t="str">
        <v>false</v>
      </c>
    </row>
    <row r="5780" spans="4:4" x14ac:dyDescent="0.2">
      <c r="D5780" s="14" t="str">
        <v>false</v>
      </c>
    </row>
    <row r="5781" spans="4:4" x14ac:dyDescent="0.2">
      <c r="D5781" s="14" t="str">
        <v>false</v>
      </c>
    </row>
    <row r="5782" spans="4:4" x14ac:dyDescent="0.2">
      <c r="D5782" s="14" t="str">
        <v>false</v>
      </c>
    </row>
    <row r="5783" spans="4:4" x14ac:dyDescent="0.2">
      <c r="D5783" s="14" t="str">
        <v>false</v>
      </c>
    </row>
    <row r="5784" spans="4:4" x14ac:dyDescent="0.2">
      <c r="D5784" s="14" t="str">
        <v>false</v>
      </c>
    </row>
    <row r="5785" spans="4:4" x14ac:dyDescent="0.2">
      <c r="D5785" s="14" t="str">
        <v>false</v>
      </c>
    </row>
    <row r="5786" spans="4:4" x14ac:dyDescent="0.2">
      <c r="D5786" s="14" t="str">
        <v>false</v>
      </c>
    </row>
    <row r="5787" spans="4:4" x14ac:dyDescent="0.2">
      <c r="D5787" s="14" t="str">
        <v>false</v>
      </c>
    </row>
    <row r="5788" spans="4:4" x14ac:dyDescent="0.2">
      <c r="D5788" s="14" t="str">
        <v>false</v>
      </c>
    </row>
    <row r="5789" spans="4:4" x14ac:dyDescent="0.2">
      <c r="D5789" s="14" t="str">
        <v>false</v>
      </c>
    </row>
    <row r="5790" spans="4:4" x14ac:dyDescent="0.2">
      <c r="D5790" s="14" t="str">
        <v>false</v>
      </c>
    </row>
    <row r="5791" spans="4:4" x14ac:dyDescent="0.2">
      <c r="D5791" s="14" t="str">
        <v>false</v>
      </c>
    </row>
    <row r="5792" spans="4:4" x14ac:dyDescent="0.2">
      <c r="D5792" s="14" t="str">
        <v>false</v>
      </c>
    </row>
    <row r="5793" spans="4:4" x14ac:dyDescent="0.2">
      <c r="D5793" s="14" t="str">
        <v>false</v>
      </c>
    </row>
    <row r="5794" spans="4:4" x14ac:dyDescent="0.2">
      <c r="D5794" s="14" t="str">
        <v>false</v>
      </c>
    </row>
    <row r="5795" spans="4:4" x14ac:dyDescent="0.2">
      <c r="D5795" s="14" t="str">
        <v>false</v>
      </c>
    </row>
    <row r="5796" spans="4:4" x14ac:dyDescent="0.2">
      <c r="D5796" s="14" t="str">
        <v>false</v>
      </c>
    </row>
    <row r="5797" spans="4:4" x14ac:dyDescent="0.2">
      <c r="D5797" s="14" t="str">
        <v>false</v>
      </c>
    </row>
    <row r="5798" spans="4:4" x14ac:dyDescent="0.2">
      <c r="D5798" s="14" t="str">
        <v>false</v>
      </c>
    </row>
    <row r="5799" spans="4:4" x14ac:dyDescent="0.2">
      <c r="D5799" s="14" t="str">
        <v>false</v>
      </c>
    </row>
    <row r="5800" spans="4:4" x14ac:dyDescent="0.2">
      <c r="D5800" s="14" t="str">
        <v>false</v>
      </c>
    </row>
    <row r="5801" spans="4:4" x14ac:dyDescent="0.2">
      <c r="D5801" s="14" t="str">
        <v>false</v>
      </c>
    </row>
    <row r="5802" spans="4:4" x14ac:dyDescent="0.2">
      <c r="D5802" s="14" t="str">
        <v>false</v>
      </c>
    </row>
    <row r="5803" spans="4:4" x14ac:dyDescent="0.2">
      <c r="D5803" s="14" t="str">
        <v>false</v>
      </c>
    </row>
    <row r="5804" spans="4:4" x14ac:dyDescent="0.2">
      <c r="D5804" s="14" t="str">
        <v>false</v>
      </c>
    </row>
    <row r="5805" spans="4:4" x14ac:dyDescent="0.2">
      <c r="D5805" s="14" t="str">
        <v>false</v>
      </c>
    </row>
    <row r="5806" spans="4:4" x14ac:dyDescent="0.2">
      <c r="D5806" s="14" t="str">
        <v>false</v>
      </c>
    </row>
    <row r="5807" spans="4:4" x14ac:dyDescent="0.2">
      <c r="D5807" s="14" t="str">
        <v>false</v>
      </c>
    </row>
    <row r="5808" spans="4:4" x14ac:dyDescent="0.2">
      <c r="D5808" s="14" t="str">
        <v>false</v>
      </c>
    </row>
    <row r="5809" spans="4:4" x14ac:dyDescent="0.2">
      <c r="D5809" s="14" t="str">
        <v>false</v>
      </c>
    </row>
    <row r="5810" spans="4:4" x14ac:dyDescent="0.2">
      <c r="D5810" s="14" t="str">
        <v>false</v>
      </c>
    </row>
    <row r="5811" spans="4:4" x14ac:dyDescent="0.2">
      <c r="D5811" s="14" t="str">
        <v>false</v>
      </c>
    </row>
    <row r="5812" spans="4:4" x14ac:dyDescent="0.2">
      <c r="D5812" s="14" t="str">
        <v>false</v>
      </c>
    </row>
    <row r="5813" spans="4:4" x14ac:dyDescent="0.2">
      <c r="D5813" s="14" t="str">
        <v>false</v>
      </c>
    </row>
    <row r="5814" spans="4:4" x14ac:dyDescent="0.2">
      <c r="D5814" s="14" t="str">
        <v>false</v>
      </c>
    </row>
    <row r="5815" spans="4:4" x14ac:dyDescent="0.2">
      <c r="D5815" s="14" t="str">
        <v>false</v>
      </c>
    </row>
    <row r="5816" spans="4:4" x14ac:dyDescent="0.2">
      <c r="D5816" s="14" t="str">
        <v>false</v>
      </c>
    </row>
    <row r="5817" spans="4:4" x14ac:dyDescent="0.2">
      <c r="D5817" s="14" t="str">
        <v>false</v>
      </c>
    </row>
    <row r="5818" spans="4:4" x14ac:dyDescent="0.2">
      <c r="D5818" s="14" t="str">
        <v>false</v>
      </c>
    </row>
    <row r="5819" spans="4:4" x14ac:dyDescent="0.2">
      <c r="D5819" s="14" t="str">
        <v>false</v>
      </c>
    </row>
    <row r="5820" spans="4:4" x14ac:dyDescent="0.2">
      <c r="D5820" s="14" t="str">
        <v>false</v>
      </c>
    </row>
    <row r="5821" spans="4:4" x14ac:dyDescent="0.2">
      <c r="D5821" s="14" t="str">
        <v>false</v>
      </c>
    </row>
    <row r="5822" spans="4:4" x14ac:dyDescent="0.2">
      <c r="D5822" s="14" t="str">
        <v>false</v>
      </c>
    </row>
    <row r="5823" spans="4:4" x14ac:dyDescent="0.2">
      <c r="D5823" s="14" t="str">
        <v>false</v>
      </c>
    </row>
    <row r="5824" spans="4:4" x14ac:dyDescent="0.2">
      <c r="D5824" s="14" t="str">
        <v>false</v>
      </c>
    </row>
    <row r="5825" spans="4:4" x14ac:dyDescent="0.2">
      <c r="D5825" s="14" t="str">
        <v>false</v>
      </c>
    </row>
    <row r="5826" spans="4:4" x14ac:dyDescent="0.2">
      <c r="D5826" s="14" t="str">
        <v>false</v>
      </c>
    </row>
    <row r="5827" spans="4:4" x14ac:dyDescent="0.2">
      <c r="D5827" s="14" t="str">
        <v>false</v>
      </c>
    </row>
    <row r="5828" spans="4:4" x14ac:dyDescent="0.2">
      <c r="D5828" s="14" t="str">
        <v>false</v>
      </c>
    </row>
    <row r="5829" spans="4:4" x14ac:dyDescent="0.2">
      <c r="D5829" s="14" t="str">
        <v>false</v>
      </c>
    </row>
    <row r="5830" spans="4:4" x14ac:dyDescent="0.2">
      <c r="D5830" s="14" t="str">
        <v>false</v>
      </c>
    </row>
    <row r="5831" spans="4:4" x14ac:dyDescent="0.2">
      <c r="D5831" s="14" t="str">
        <v>false</v>
      </c>
    </row>
    <row r="5832" spans="4:4" x14ac:dyDescent="0.2">
      <c r="D5832" s="14" t="str">
        <v>false</v>
      </c>
    </row>
    <row r="5833" spans="4:4" x14ac:dyDescent="0.2">
      <c r="D5833" s="14" t="str">
        <v>false</v>
      </c>
    </row>
    <row r="5834" spans="4:4" x14ac:dyDescent="0.2">
      <c r="D5834" s="14" t="str">
        <v>false</v>
      </c>
    </row>
    <row r="5835" spans="4:4" x14ac:dyDescent="0.2">
      <c r="D5835" s="14" t="str">
        <v>false</v>
      </c>
    </row>
    <row r="5836" spans="4:4" x14ac:dyDescent="0.2">
      <c r="D5836" s="14" t="str">
        <v>false</v>
      </c>
    </row>
    <row r="5837" spans="4:4" x14ac:dyDescent="0.2">
      <c r="D5837" s="14" t="str">
        <v>false</v>
      </c>
    </row>
    <row r="5838" spans="4:4" x14ac:dyDescent="0.2">
      <c r="D5838" s="14" t="str">
        <v>false</v>
      </c>
    </row>
    <row r="5839" spans="4:4" x14ac:dyDescent="0.2">
      <c r="D5839" s="14" t="str">
        <v>false</v>
      </c>
    </row>
    <row r="5840" spans="4:4" x14ac:dyDescent="0.2">
      <c r="D5840" s="14" t="str">
        <v>false</v>
      </c>
    </row>
    <row r="5841" spans="4:4" x14ac:dyDescent="0.2">
      <c r="D5841" s="14" t="str">
        <v>false</v>
      </c>
    </row>
    <row r="5842" spans="4:4" x14ac:dyDescent="0.2">
      <c r="D5842" s="14" t="str">
        <v>false</v>
      </c>
    </row>
    <row r="5843" spans="4:4" x14ac:dyDescent="0.2">
      <c r="D5843" s="14" t="str">
        <v>false</v>
      </c>
    </row>
    <row r="5844" spans="4:4" x14ac:dyDescent="0.2">
      <c r="D5844" s="14" t="str">
        <v>false</v>
      </c>
    </row>
    <row r="5845" spans="4:4" x14ac:dyDescent="0.2">
      <c r="D5845" s="14" t="str">
        <v>false</v>
      </c>
    </row>
    <row r="5846" spans="4:4" x14ac:dyDescent="0.2">
      <c r="D5846" s="14" t="str">
        <v>false</v>
      </c>
    </row>
    <row r="5847" spans="4:4" x14ac:dyDescent="0.2">
      <c r="D5847" s="14" t="str">
        <v>false</v>
      </c>
    </row>
    <row r="5848" spans="4:4" x14ac:dyDescent="0.2">
      <c r="D5848" s="14" t="str">
        <v>false</v>
      </c>
    </row>
    <row r="5849" spans="4:4" x14ac:dyDescent="0.2">
      <c r="D5849" s="14" t="str">
        <v>false</v>
      </c>
    </row>
    <row r="5850" spans="4:4" x14ac:dyDescent="0.2">
      <c r="D5850" s="14" t="str">
        <v>false</v>
      </c>
    </row>
    <row r="5851" spans="4:4" x14ac:dyDescent="0.2">
      <c r="D5851" s="14" t="str">
        <v>false</v>
      </c>
    </row>
    <row r="5852" spans="4:4" x14ac:dyDescent="0.2">
      <c r="D5852" s="14" t="str">
        <v>false</v>
      </c>
    </row>
    <row r="5853" spans="4:4" x14ac:dyDescent="0.2">
      <c r="D5853" s="14" t="str">
        <v>false</v>
      </c>
    </row>
    <row r="5854" spans="4:4" x14ac:dyDescent="0.2">
      <c r="D5854" s="14" t="str">
        <v>false</v>
      </c>
    </row>
    <row r="5855" spans="4:4" x14ac:dyDescent="0.2">
      <c r="D5855" s="14" t="str">
        <v>false</v>
      </c>
    </row>
    <row r="5856" spans="4:4" x14ac:dyDescent="0.2">
      <c r="D5856" s="14" t="str">
        <v>false</v>
      </c>
    </row>
    <row r="5857" spans="4:4" x14ac:dyDescent="0.2">
      <c r="D5857" s="14" t="str">
        <v>false</v>
      </c>
    </row>
    <row r="5858" spans="4:4" x14ac:dyDescent="0.2">
      <c r="D5858" s="14" t="str">
        <v>false</v>
      </c>
    </row>
    <row r="5859" spans="4:4" x14ac:dyDescent="0.2">
      <c r="D5859" s="14" t="str">
        <v>false</v>
      </c>
    </row>
    <row r="5860" spans="4:4" x14ac:dyDescent="0.2">
      <c r="D5860" s="14" t="str">
        <v>false</v>
      </c>
    </row>
    <row r="5861" spans="4:4" x14ac:dyDescent="0.2">
      <c r="D5861" s="14" t="str">
        <v>false</v>
      </c>
    </row>
    <row r="5862" spans="4:4" x14ac:dyDescent="0.2">
      <c r="D5862" s="14" t="str">
        <v>false</v>
      </c>
    </row>
    <row r="5863" spans="4:4" x14ac:dyDescent="0.2">
      <c r="D5863" s="14" t="str">
        <v>false</v>
      </c>
    </row>
    <row r="5864" spans="4:4" x14ac:dyDescent="0.2">
      <c r="D5864" s="14" t="str">
        <v>false</v>
      </c>
    </row>
    <row r="5865" spans="4:4" x14ac:dyDescent="0.2">
      <c r="D5865" s="14" t="str">
        <v>false</v>
      </c>
    </row>
    <row r="5866" spans="4:4" x14ac:dyDescent="0.2">
      <c r="D5866" s="14" t="str">
        <v>false</v>
      </c>
    </row>
    <row r="5867" spans="4:4" x14ac:dyDescent="0.2">
      <c r="D5867" s="14" t="str">
        <v>false</v>
      </c>
    </row>
    <row r="5868" spans="4:4" x14ac:dyDescent="0.2">
      <c r="D5868" s="14" t="str">
        <v>false</v>
      </c>
    </row>
    <row r="5869" spans="4:4" x14ac:dyDescent="0.2">
      <c r="D5869" s="14" t="str">
        <v>false</v>
      </c>
    </row>
    <row r="5870" spans="4:4" x14ac:dyDescent="0.2">
      <c r="D5870" s="14" t="str">
        <v>false</v>
      </c>
    </row>
    <row r="5871" spans="4:4" x14ac:dyDescent="0.2">
      <c r="D5871" s="14" t="str">
        <v>false</v>
      </c>
    </row>
    <row r="5872" spans="4:4" x14ac:dyDescent="0.2">
      <c r="D5872" s="14" t="str">
        <v>false</v>
      </c>
    </row>
    <row r="5873" spans="4:4" x14ac:dyDescent="0.2">
      <c r="D5873" s="14" t="str">
        <v>false</v>
      </c>
    </row>
    <row r="5874" spans="4:4" x14ac:dyDescent="0.2">
      <c r="D5874" s="14" t="str">
        <v>false</v>
      </c>
    </row>
    <row r="5875" spans="4:4" x14ac:dyDescent="0.2">
      <c r="D5875" s="14" t="str">
        <v>false</v>
      </c>
    </row>
    <row r="5876" spans="4:4" x14ac:dyDescent="0.2">
      <c r="D5876" s="14" t="str">
        <v>false</v>
      </c>
    </row>
    <row r="5877" spans="4:4" x14ac:dyDescent="0.2">
      <c r="D5877" s="14" t="str">
        <v>false</v>
      </c>
    </row>
    <row r="5878" spans="4:4" x14ac:dyDescent="0.2">
      <c r="D5878" s="14" t="str">
        <v>false</v>
      </c>
    </row>
    <row r="5879" spans="4:4" x14ac:dyDescent="0.2">
      <c r="D5879" s="14" t="str">
        <v>false</v>
      </c>
    </row>
    <row r="5880" spans="4:4" x14ac:dyDescent="0.2">
      <c r="D5880" s="14" t="str">
        <v>false</v>
      </c>
    </row>
    <row r="5881" spans="4:4" x14ac:dyDescent="0.2">
      <c r="D5881" s="14" t="str">
        <v>false</v>
      </c>
    </row>
    <row r="5882" spans="4:4" x14ac:dyDescent="0.2">
      <c r="D5882" s="14" t="str">
        <v>false</v>
      </c>
    </row>
    <row r="5883" spans="4:4" x14ac:dyDescent="0.2">
      <c r="D5883" s="14" t="str">
        <v>false</v>
      </c>
    </row>
    <row r="5884" spans="4:4" x14ac:dyDescent="0.2">
      <c r="D5884" s="14" t="str">
        <v>false</v>
      </c>
    </row>
    <row r="5885" spans="4:4" x14ac:dyDescent="0.2">
      <c r="D5885" s="14" t="str">
        <v>false</v>
      </c>
    </row>
    <row r="5886" spans="4:4" x14ac:dyDescent="0.2">
      <c r="D5886" s="14" t="str">
        <v>false</v>
      </c>
    </row>
    <row r="5887" spans="4:4" x14ac:dyDescent="0.2">
      <c r="D5887" s="14" t="str">
        <v>false</v>
      </c>
    </row>
    <row r="5888" spans="4:4" x14ac:dyDescent="0.2">
      <c r="D5888" s="14" t="str">
        <v>false</v>
      </c>
    </row>
    <row r="5889" spans="4:4" x14ac:dyDescent="0.2">
      <c r="D5889" s="14" t="str">
        <v>false</v>
      </c>
    </row>
    <row r="5890" spans="4:4" x14ac:dyDescent="0.2">
      <c r="D5890" s="14" t="str">
        <v>false</v>
      </c>
    </row>
    <row r="5891" spans="4:4" x14ac:dyDescent="0.2">
      <c r="D5891" s="14" t="str">
        <v>false</v>
      </c>
    </row>
    <row r="5892" spans="4:4" x14ac:dyDescent="0.2">
      <c r="D5892" s="14" t="str">
        <v>false</v>
      </c>
    </row>
    <row r="5893" spans="4:4" x14ac:dyDescent="0.2">
      <c r="D5893" s="14" t="str">
        <v>false</v>
      </c>
    </row>
    <row r="5894" spans="4:4" x14ac:dyDescent="0.2">
      <c r="D5894" s="14" t="str">
        <v>false</v>
      </c>
    </row>
    <row r="5895" spans="4:4" x14ac:dyDescent="0.2">
      <c r="D5895" s="14" t="str">
        <v>false</v>
      </c>
    </row>
    <row r="5896" spans="4:4" x14ac:dyDescent="0.2">
      <c r="D5896" s="14" t="str">
        <v>false</v>
      </c>
    </row>
    <row r="5897" spans="4:4" x14ac:dyDescent="0.2">
      <c r="D5897" s="14" t="str">
        <v>false</v>
      </c>
    </row>
    <row r="5898" spans="4:4" x14ac:dyDescent="0.2">
      <c r="D5898" s="14" t="str">
        <v>false</v>
      </c>
    </row>
    <row r="5899" spans="4:4" x14ac:dyDescent="0.2">
      <c r="D5899" s="14" t="str">
        <v>false</v>
      </c>
    </row>
    <row r="5900" spans="4:4" x14ac:dyDescent="0.2">
      <c r="D5900" s="14" t="str">
        <v>false</v>
      </c>
    </row>
    <row r="5901" spans="4:4" x14ac:dyDescent="0.2">
      <c r="D5901" s="14" t="str">
        <v>false</v>
      </c>
    </row>
    <row r="5902" spans="4:4" x14ac:dyDescent="0.2">
      <c r="D5902" s="14" t="str">
        <v>false</v>
      </c>
    </row>
    <row r="5903" spans="4:4" x14ac:dyDescent="0.2">
      <c r="D5903" s="14" t="str">
        <v>false</v>
      </c>
    </row>
    <row r="5904" spans="4:4" x14ac:dyDescent="0.2">
      <c r="D5904" s="14" t="str">
        <v>false</v>
      </c>
    </row>
    <row r="5905" spans="4:4" x14ac:dyDescent="0.2">
      <c r="D5905" s="14" t="str">
        <v>false</v>
      </c>
    </row>
    <row r="5906" spans="4:4" x14ac:dyDescent="0.2">
      <c r="D5906" s="14" t="str">
        <v>false</v>
      </c>
    </row>
    <row r="5907" spans="4:4" x14ac:dyDescent="0.2">
      <c r="D5907" s="14" t="str">
        <v>false</v>
      </c>
    </row>
    <row r="5908" spans="4:4" x14ac:dyDescent="0.2">
      <c r="D5908" s="14" t="str">
        <v>false</v>
      </c>
    </row>
    <row r="5909" spans="4:4" x14ac:dyDescent="0.2">
      <c r="D5909" s="14" t="str">
        <v>false</v>
      </c>
    </row>
    <row r="5910" spans="4:4" x14ac:dyDescent="0.2">
      <c r="D5910" s="14" t="str">
        <v>false</v>
      </c>
    </row>
    <row r="5911" spans="4:4" x14ac:dyDescent="0.2">
      <c r="D5911" s="14" t="str">
        <v>false</v>
      </c>
    </row>
    <row r="5912" spans="4:4" x14ac:dyDescent="0.2">
      <c r="D5912" s="14" t="str">
        <v>false</v>
      </c>
    </row>
    <row r="5913" spans="4:4" x14ac:dyDescent="0.2">
      <c r="D5913" s="14" t="str">
        <v>false</v>
      </c>
    </row>
    <row r="5914" spans="4:4" x14ac:dyDescent="0.2">
      <c r="D5914" s="14" t="str">
        <v>false</v>
      </c>
    </row>
    <row r="5915" spans="4:4" x14ac:dyDescent="0.2">
      <c r="D5915" s="14" t="str">
        <v>false</v>
      </c>
    </row>
    <row r="5916" spans="4:4" x14ac:dyDescent="0.2">
      <c r="D5916" s="14" t="str">
        <v>false</v>
      </c>
    </row>
    <row r="5917" spans="4:4" x14ac:dyDescent="0.2">
      <c r="D5917" s="14" t="str">
        <v>false</v>
      </c>
    </row>
    <row r="5918" spans="4:4" x14ac:dyDescent="0.2">
      <c r="D5918" s="14" t="str">
        <v>false</v>
      </c>
    </row>
    <row r="5919" spans="4:4" x14ac:dyDescent="0.2">
      <c r="D5919" s="14" t="str">
        <v>false</v>
      </c>
    </row>
    <row r="5920" spans="4:4" x14ac:dyDescent="0.2">
      <c r="D5920" s="14" t="str">
        <v>false</v>
      </c>
    </row>
    <row r="5921" spans="4:4" x14ac:dyDescent="0.2">
      <c r="D5921" s="14" t="str">
        <v>false</v>
      </c>
    </row>
    <row r="5922" spans="4:4" x14ac:dyDescent="0.2">
      <c r="D5922" s="14" t="str">
        <v>false</v>
      </c>
    </row>
    <row r="5923" spans="4:4" x14ac:dyDescent="0.2">
      <c r="D5923" s="14" t="str">
        <v>false</v>
      </c>
    </row>
    <row r="5924" spans="4:4" x14ac:dyDescent="0.2">
      <c r="D5924" s="14" t="str">
        <v>false</v>
      </c>
    </row>
    <row r="5925" spans="4:4" x14ac:dyDescent="0.2">
      <c r="D5925" s="14" t="str">
        <v>false</v>
      </c>
    </row>
    <row r="5926" spans="4:4" x14ac:dyDescent="0.2">
      <c r="D5926" s="14" t="str">
        <v>false</v>
      </c>
    </row>
    <row r="5927" spans="4:4" x14ac:dyDescent="0.2">
      <c r="D5927" s="14" t="str">
        <v>false</v>
      </c>
    </row>
    <row r="5928" spans="4:4" x14ac:dyDescent="0.2">
      <c r="D5928" s="14" t="str">
        <v>false</v>
      </c>
    </row>
    <row r="5929" spans="4:4" x14ac:dyDescent="0.2">
      <c r="D5929" s="14" t="str">
        <v>false</v>
      </c>
    </row>
    <row r="5930" spans="4:4" x14ac:dyDescent="0.2">
      <c r="D5930" s="14" t="str">
        <v>false</v>
      </c>
    </row>
    <row r="5931" spans="4:4" x14ac:dyDescent="0.2">
      <c r="D5931" s="14" t="str">
        <v>false</v>
      </c>
    </row>
    <row r="5932" spans="4:4" x14ac:dyDescent="0.2">
      <c r="D5932" s="14" t="str">
        <v>false</v>
      </c>
    </row>
    <row r="5933" spans="4:4" x14ac:dyDescent="0.2">
      <c r="D5933" s="14" t="str">
        <v>false</v>
      </c>
    </row>
    <row r="5934" spans="4:4" x14ac:dyDescent="0.2">
      <c r="D5934" s="14" t="str">
        <v>false</v>
      </c>
    </row>
    <row r="5935" spans="4:4" x14ac:dyDescent="0.2">
      <c r="D5935" s="14" t="str">
        <v>false</v>
      </c>
    </row>
    <row r="5936" spans="4:4" x14ac:dyDescent="0.2">
      <c r="D5936" s="14" t="str">
        <v>false</v>
      </c>
    </row>
    <row r="5937" spans="4:4" x14ac:dyDescent="0.2">
      <c r="D5937" s="14" t="str">
        <v>false</v>
      </c>
    </row>
    <row r="5938" spans="4:4" x14ac:dyDescent="0.2">
      <c r="D5938" s="14" t="str">
        <v>false</v>
      </c>
    </row>
    <row r="5939" spans="4:4" x14ac:dyDescent="0.2">
      <c r="D5939" s="14" t="str">
        <v>false</v>
      </c>
    </row>
    <row r="5940" spans="4:4" x14ac:dyDescent="0.2">
      <c r="D5940" s="14" t="str">
        <v>false</v>
      </c>
    </row>
    <row r="5941" spans="4:4" x14ac:dyDescent="0.2">
      <c r="D5941" s="14" t="str">
        <v>false</v>
      </c>
    </row>
    <row r="5942" spans="4:4" x14ac:dyDescent="0.2">
      <c r="D5942" s="14" t="str">
        <v>false</v>
      </c>
    </row>
    <row r="5943" spans="4:4" x14ac:dyDescent="0.2">
      <c r="D5943" s="14" t="str">
        <v>false</v>
      </c>
    </row>
    <row r="5944" spans="4:4" x14ac:dyDescent="0.2">
      <c r="D5944" s="14" t="str">
        <v>false</v>
      </c>
    </row>
    <row r="5945" spans="4:4" x14ac:dyDescent="0.2">
      <c r="D5945" s="14" t="str">
        <v>false</v>
      </c>
    </row>
    <row r="5946" spans="4:4" x14ac:dyDescent="0.2">
      <c r="D5946" s="14" t="str">
        <v>false</v>
      </c>
    </row>
    <row r="5947" spans="4:4" x14ac:dyDescent="0.2">
      <c r="D5947" s="14" t="str">
        <v>false</v>
      </c>
    </row>
    <row r="5948" spans="4:4" x14ac:dyDescent="0.2">
      <c r="D5948" s="14" t="str">
        <v>false</v>
      </c>
    </row>
    <row r="5949" spans="4:4" x14ac:dyDescent="0.2">
      <c r="D5949" s="14" t="str">
        <v>false</v>
      </c>
    </row>
    <row r="5950" spans="4:4" x14ac:dyDescent="0.2">
      <c r="D5950" s="14" t="str">
        <v>false</v>
      </c>
    </row>
    <row r="5951" spans="4:4" x14ac:dyDescent="0.2">
      <c r="D5951" s="14" t="str">
        <v>false</v>
      </c>
    </row>
    <row r="5952" spans="4:4" x14ac:dyDescent="0.2">
      <c r="D5952" s="14" t="str">
        <v>false</v>
      </c>
    </row>
    <row r="5953" spans="4:4" x14ac:dyDescent="0.2">
      <c r="D5953" s="14" t="str">
        <v>false</v>
      </c>
    </row>
    <row r="5954" spans="4:4" x14ac:dyDescent="0.2">
      <c r="D5954" s="14" t="str">
        <v>false</v>
      </c>
    </row>
    <row r="5955" spans="4:4" x14ac:dyDescent="0.2">
      <c r="D5955" s="14" t="str">
        <v>false</v>
      </c>
    </row>
    <row r="5956" spans="4:4" x14ac:dyDescent="0.2">
      <c r="D5956" s="14" t="str">
        <v>false</v>
      </c>
    </row>
    <row r="5957" spans="4:4" x14ac:dyDescent="0.2">
      <c r="D5957" s="14" t="str">
        <v>false</v>
      </c>
    </row>
    <row r="5958" spans="4:4" x14ac:dyDescent="0.2">
      <c r="D5958" s="14" t="str">
        <v>false</v>
      </c>
    </row>
    <row r="5959" spans="4:4" x14ac:dyDescent="0.2">
      <c r="D5959" s="14" t="str">
        <v>false</v>
      </c>
    </row>
    <row r="5960" spans="4:4" x14ac:dyDescent="0.2">
      <c r="D5960" s="14" t="str">
        <v>false</v>
      </c>
    </row>
    <row r="5961" spans="4:4" x14ac:dyDescent="0.2">
      <c r="D5961" s="14" t="str">
        <v>false</v>
      </c>
    </row>
    <row r="5962" spans="4:4" x14ac:dyDescent="0.2">
      <c r="D5962" s="14" t="str">
        <v>false</v>
      </c>
    </row>
    <row r="5963" spans="4:4" x14ac:dyDescent="0.2">
      <c r="D5963" s="14" t="str">
        <v>false</v>
      </c>
    </row>
    <row r="5964" spans="4:4" x14ac:dyDescent="0.2">
      <c r="D5964" s="14" t="str">
        <v>false</v>
      </c>
    </row>
    <row r="5965" spans="4:4" x14ac:dyDescent="0.2">
      <c r="D5965" s="14" t="str">
        <v>false</v>
      </c>
    </row>
    <row r="5966" spans="4:4" x14ac:dyDescent="0.2">
      <c r="D5966" s="14" t="str">
        <v>false</v>
      </c>
    </row>
    <row r="5967" spans="4:4" x14ac:dyDescent="0.2">
      <c r="D5967" s="14" t="str">
        <v>false</v>
      </c>
    </row>
    <row r="5968" spans="4:4" x14ac:dyDescent="0.2">
      <c r="D5968" s="14" t="str">
        <v>false</v>
      </c>
    </row>
    <row r="5969" spans="4:4" x14ac:dyDescent="0.2">
      <c r="D5969" s="14" t="str">
        <v>false</v>
      </c>
    </row>
    <row r="5970" spans="4:4" x14ac:dyDescent="0.2">
      <c r="D5970" s="14" t="str">
        <v>false</v>
      </c>
    </row>
    <row r="5971" spans="4:4" x14ac:dyDescent="0.2">
      <c r="D5971" s="14" t="str">
        <v>false</v>
      </c>
    </row>
    <row r="5972" spans="4:4" x14ac:dyDescent="0.2">
      <c r="D5972" s="14" t="str">
        <v>false</v>
      </c>
    </row>
    <row r="5973" spans="4:4" x14ac:dyDescent="0.2">
      <c r="D5973" s="14" t="str">
        <v>false</v>
      </c>
    </row>
    <row r="5974" spans="4:4" x14ac:dyDescent="0.2">
      <c r="D5974" s="14" t="str">
        <v>false</v>
      </c>
    </row>
    <row r="5975" spans="4:4" x14ac:dyDescent="0.2">
      <c r="D5975" s="14" t="str">
        <v>false</v>
      </c>
    </row>
    <row r="5976" spans="4:4" x14ac:dyDescent="0.2">
      <c r="D5976" s="14" t="str">
        <v>false</v>
      </c>
    </row>
    <row r="5977" spans="4:4" x14ac:dyDescent="0.2">
      <c r="D5977" s="14" t="str">
        <v>false</v>
      </c>
    </row>
    <row r="5978" spans="4:4" x14ac:dyDescent="0.2">
      <c r="D5978" s="14" t="str">
        <v>false</v>
      </c>
    </row>
    <row r="5979" spans="4:4" x14ac:dyDescent="0.2">
      <c r="D5979" s="14" t="str">
        <v>false</v>
      </c>
    </row>
    <row r="5980" spans="4:4" x14ac:dyDescent="0.2">
      <c r="D5980" s="14" t="str">
        <v>false</v>
      </c>
    </row>
    <row r="5981" spans="4:4" x14ac:dyDescent="0.2">
      <c r="D5981" s="14" t="str">
        <v>false</v>
      </c>
    </row>
    <row r="5982" spans="4:4" x14ac:dyDescent="0.2">
      <c r="D5982" s="14" t="str">
        <v>false</v>
      </c>
    </row>
    <row r="5983" spans="4:4" x14ac:dyDescent="0.2">
      <c r="D5983" s="14" t="str">
        <v>false</v>
      </c>
    </row>
    <row r="5984" spans="4:4" x14ac:dyDescent="0.2">
      <c r="D5984" s="14" t="str">
        <v>false</v>
      </c>
    </row>
    <row r="5985" spans="4:4" x14ac:dyDescent="0.2">
      <c r="D5985" s="14" t="str">
        <v>false</v>
      </c>
    </row>
    <row r="5986" spans="4:4" x14ac:dyDescent="0.2">
      <c r="D5986" s="14" t="str">
        <v>false</v>
      </c>
    </row>
    <row r="5987" spans="4:4" x14ac:dyDescent="0.2">
      <c r="D5987" s="14" t="str">
        <v>false</v>
      </c>
    </row>
    <row r="5988" spans="4:4" x14ac:dyDescent="0.2">
      <c r="D5988" s="14" t="str">
        <v>false</v>
      </c>
    </row>
    <row r="5989" spans="4:4" x14ac:dyDescent="0.2">
      <c r="D5989" s="14" t="str">
        <v>false</v>
      </c>
    </row>
    <row r="5990" spans="4:4" x14ac:dyDescent="0.2">
      <c r="D5990" s="14" t="str">
        <v>false</v>
      </c>
    </row>
    <row r="5991" spans="4:4" x14ac:dyDescent="0.2">
      <c r="D5991" s="14" t="str">
        <v>false</v>
      </c>
    </row>
    <row r="5992" spans="4:4" x14ac:dyDescent="0.2">
      <c r="D5992" s="14" t="str">
        <v>false</v>
      </c>
    </row>
    <row r="5993" spans="4:4" x14ac:dyDescent="0.2">
      <c r="D5993" s="14" t="str">
        <v>false</v>
      </c>
    </row>
    <row r="5994" spans="4:4" x14ac:dyDescent="0.2">
      <c r="D5994" s="14" t="str">
        <v>false</v>
      </c>
    </row>
    <row r="5995" spans="4:4" x14ac:dyDescent="0.2">
      <c r="D5995" s="14" t="str">
        <v>false</v>
      </c>
    </row>
    <row r="5996" spans="4:4" x14ac:dyDescent="0.2">
      <c r="D5996" s="14" t="str">
        <v>false</v>
      </c>
    </row>
    <row r="5997" spans="4:4" x14ac:dyDescent="0.2">
      <c r="D5997" s="14" t="str">
        <v>false</v>
      </c>
    </row>
    <row r="5998" spans="4:4" x14ac:dyDescent="0.2">
      <c r="D5998" s="14" t="str">
        <v>false</v>
      </c>
    </row>
    <row r="5999" spans="4:4" x14ac:dyDescent="0.2">
      <c r="D5999" s="14" t="str">
        <v>false</v>
      </c>
    </row>
    <row r="6000" spans="4:4" x14ac:dyDescent="0.2">
      <c r="D6000" s="14" t="str">
        <v>false</v>
      </c>
    </row>
    <row r="6001" spans="4:4" x14ac:dyDescent="0.2">
      <c r="D6001" s="14" t="str">
        <v>false</v>
      </c>
    </row>
    <row r="6002" spans="4:4" x14ac:dyDescent="0.2">
      <c r="D6002" s="14" t="str">
        <v>false</v>
      </c>
    </row>
    <row r="6003" spans="4:4" x14ac:dyDescent="0.2">
      <c r="D6003" s="14" t="str">
        <v>false</v>
      </c>
    </row>
    <row r="6004" spans="4:4" x14ac:dyDescent="0.2">
      <c r="D6004" s="14" t="str">
        <v>false</v>
      </c>
    </row>
    <row r="6005" spans="4:4" x14ac:dyDescent="0.2">
      <c r="D6005" s="14" t="str">
        <v>false</v>
      </c>
    </row>
    <row r="6006" spans="4:4" x14ac:dyDescent="0.2">
      <c r="D6006" s="14" t="str">
        <v>false</v>
      </c>
    </row>
    <row r="6007" spans="4:4" x14ac:dyDescent="0.2">
      <c r="D6007" s="14" t="str">
        <v>false</v>
      </c>
    </row>
    <row r="6008" spans="4:4" x14ac:dyDescent="0.2">
      <c r="D6008" s="14" t="str">
        <v>false</v>
      </c>
    </row>
    <row r="6009" spans="4:4" x14ac:dyDescent="0.2">
      <c r="D6009" s="14" t="str">
        <v>false</v>
      </c>
    </row>
    <row r="6010" spans="4:4" x14ac:dyDescent="0.2">
      <c r="D6010" s="14" t="str">
        <v>false</v>
      </c>
    </row>
    <row r="6011" spans="4:4" x14ac:dyDescent="0.2">
      <c r="D6011" s="14" t="str">
        <v>false</v>
      </c>
    </row>
    <row r="6012" spans="4:4" x14ac:dyDescent="0.2">
      <c r="D6012" s="14" t="str">
        <v>false</v>
      </c>
    </row>
    <row r="6013" spans="4:4" x14ac:dyDescent="0.2">
      <c r="D6013" s="14" t="str">
        <v>false</v>
      </c>
    </row>
    <row r="6014" spans="4:4" x14ac:dyDescent="0.2">
      <c r="D6014" s="14" t="str">
        <v>false</v>
      </c>
    </row>
    <row r="6015" spans="4:4" x14ac:dyDescent="0.2">
      <c r="D6015" s="14" t="str">
        <v>false</v>
      </c>
    </row>
    <row r="6016" spans="4:4" x14ac:dyDescent="0.2">
      <c r="D6016" s="14" t="str">
        <v>false</v>
      </c>
    </row>
    <row r="6017" spans="4:4" x14ac:dyDescent="0.2">
      <c r="D6017" s="14" t="str">
        <v>false</v>
      </c>
    </row>
    <row r="6018" spans="4:4" x14ac:dyDescent="0.2">
      <c r="D6018" s="14" t="str">
        <v>false</v>
      </c>
    </row>
    <row r="6019" spans="4:4" x14ac:dyDescent="0.2">
      <c r="D6019" s="14" t="str">
        <v>false</v>
      </c>
    </row>
    <row r="6020" spans="4:4" x14ac:dyDescent="0.2">
      <c r="D6020" s="14" t="str">
        <v>false</v>
      </c>
    </row>
    <row r="6021" spans="4:4" x14ac:dyDescent="0.2">
      <c r="D6021" s="14" t="str">
        <v>false</v>
      </c>
    </row>
    <row r="6022" spans="4:4" x14ac:dyDescent="0.2">
      <c r="D6022" s="14" t="str">
        <v>false</v>
      </c>
    </row>
    <row r="6023" spans="4:4" x14ac:dyDescent="0.2">
      <c r="D6023" s="14" t="str">
        <v>false</v>
      </c>
    </row>
    <row r="6024" spans="4:4" x14ac:dyDescent="0.2">
      <c r="D6024" s="14" t="str">
        <v>false</v>
      </c>
    </row>
    <row r="6025" spans="4:4" x14ac:dyDescent="0.2">
      <c r="D6025" s="14" t="str">
        <v>false</v>
      </c>
    </row>
    <row r="6026" spans="4:4" x14ac:dyDescent="0.2">
      <c r="D6026" s="14" t="str">
        <v>false</v>
      </c>
    </row>
    <row r="6027" spans="4:4" x14ac:dyDescent="0.2">
      <c r="D6027" s="14" t="str">
        <v>false</v>
      </c>
    </row>
    <row r="6028" spans="4:4" x14ac:dyDescent="0.2">
      <c r="D6028" s="14" t="str">
        <v>false</v>
      </c>
    </row>
    <row r="6029" spans="4:4" x14ac:dyDescent="0.2">
      <c r="D6029" s="14" t="str">
        <v>false</v>
      </c>
    </row>
    <row r="6030" spans="4:4" x14ac:dyDescent="0.2">
      <c r="D6030" s="14" t="str">
        <v>false</v>
      </c>
    </row>
    <row r="6031" spans="4:4" x14ac:dyDescent="0.2">
      <c r="D6031" s="14" t="str">
        <v>false</v>
      </c>
    </row>
    <row r="6032" spans="4:4" x14ac:dyDescent="0.2">
      <c r="D6032" s="14" t="str">
        <v>false</v>
      </c>
    </row>
    <row r="6033" spans="4:4" x14ac:dyDescent="0.2">
      <c r="D6033" s="14" t="str">
        <v>false</v>
      </c>
    </row>
    <row r="6034" spans="4:4" x14ac:dyDescent="0.2">
      <c r="D6034" s="14" t="str">
        <v>false</v>
      </c>
    </row>
    <row r="6035" spans="4:4" x14ac:dyDescent="0.2">
      <c r="D6035" s="14" t="str">
        <v>false</v>
      </c>
    </row>
    <row r="6036" spans="4:4" x14ac:dyDescent="0.2">
      <c r="D6036" s="14" t="str">
        <v>false</v>
      </c>
    </row>
    <row r="6037" spans="4:4" x14ac:dyDescent="0.2">
      <c r="D6037" s="14" t="str">
        <v>false</v>
      </c>
    </row>
    <row r="6038" spans="4:4" x14ac:dyDescent="0.2">
      <c r="D6038" s="14" t="str">
        <v>false</v>
      </c>
    </row>
    <row r="6039" spans="4:4" x14ac:dyDescent="0.2">
      <c r="D6039" s="14" t="str">
        <v>false</v>
      </c>
    </row>
    <row r="6040" spans="4:4" x14ac:dyDescent="0.2">
      <c r="D6040" s="14" t="str">
        <v>false</v>
      </c>
    </row>
    <row r="6041" spans="4:4" x14ac:dyDescent="0.2">
      <c r="D6041" s="14" t="str">
        <v>false</v>
      </c>
    </row>
    <row r="6042" spans="4:4" x14ac:dyDescent="0.2">
      <c r="D6042" s="14" t="str">
        <v>false</v>
      </c>
    </row>
    <row r="6043" spans="4:4" x14ac:dyDescent="0.2">
      <c r="D6043" s="14" t="str">
        <v>false</v>
      </c>
    </row>
    <row r="6044" spans="4:4" x14ac:dyDescent="0.2">
      <c r="D6044" s="14" t="str">
        <v>false</v>
      </c>
    </row>
    <row r="6045" spans="4:4" x14ac:dyDescent="0.2">
      <c r="D6045" s="14" t="str">
        <v>false</v>
      </c>
    </row>
    <row r="6046" spans="4:4" x14ac:dyDescent="0.2">
      <c r="D6046" s="14" t="str">
        <v>false</v>
      </c>
    </row>
    <row r="6047" spans="4:4" x14ac:dyDescent="0.2">
      <c r="D6047" s="14" t="str">
        <v>false</v>
      </c>
    </row>
    <row r="6048" spans="4:4" x14ac:dyDescent="0.2">
      <c r="D6048" s="14" t="str">
        <v>false</v>
      </c>
    </row>
    <row r="6049" spans="4:4" x14ac:dyDescent="0.2">
      <c r="D6049" s="14" t="str">
        <v>false</v>
      </c>
    </row>
    <row r="6050" spans="4:4" x14ac:dyDescent="0.2">
      <c r="D6050" s="14" t="str">
        <v>false</v>
      </c>
    </row>
    <row r="6051" spans="4:4" x14ac:dyDescent="0.2">
      <c r="D6051" s="14" t="str">
        <v>false</v>
      </c>
    </row>
    <row r="6052" spans="4:4" x14ac:dyDescent="0.2">
      <c r="D6052" s="14" t="str">
        <v>false</v>
      </c>
    </row>
    <row r="6053" spans="4:4" x14ac:dyDescent="0.2">
      <c r="D6053" s="14" t="str">
        <v>false</v>
      </c>
    </row>
    <row r="6054" spans="4:4" x14ac:dyDescent="0.2">
      <c r="D6054" s="14" t="str">
        <v>false</v>
      </c>
    </row>
    <row r="6055" spans="4:4" x14ac:dyDescent="0.2">
      <c r="D6055" s="14" t="str">
        <v>false</v>
      </c>
    </row>
    <row r="6056" spans="4:4" x14ac:dyDescent="0.2">
      <c r="D6056" s="14" t="str">
        <v>false</v>
      </c>
    </row>
    <row r="6057" spans="4:4" x14ac:dyDescent="0.2">
      <c r="D6057" s="14" t="str">
        <v>false</v>
      </c>
    </row>
    <row r="6058" spans="4:4" x14ac:dyDescent="0.2">
      <c r="D6058" s="14" t="str">
        <v>false</v>
      </c>
    </row>
    <row r="6059" spans="4:4" x14ac:dyDescent="0.2">
      <c r="D6059" s="14" t="str">
        <v>false</v>
      </c>
    </row>
    <row r="6060" spans="4:4" x14ac:dyDescent="0.2">
      <c r="D6060" s="14" t="str">
        <v>false</v>
      </c>
    </row>
    <row r="6061" spans="4:4" x14ac:dyDescent="0.2">
      <c r="D6061" s="14" t="str">
        <v>false</v>
      </c>
    </row>
    <row r="6062" spans="4:4" x14ac:dyDescent="0.2">
      <c r="D6062" s="14" t="str">
        <v>false</v>
      </c>
    </row>
    <row r="6063" spans="4:4" x14ac:dyDescent="0.2">
      <c r="D6063" s="14" t="str">
        <v>false</v>
      </c>
    </row>
    <row r="6064" spans="4:4" x14ac:dyDescent="0.2">
      <c r="D6064" s="14" t="str">
        <v>false</v>
      </c>
    </row>
    <row r="6065" spans="4:4" x14ac:dyDescent="0.2">
      <c r="D6065" s="14" t="str">
        <v>false</v>
      </c>
    </row>
    <row r="6066" spans="4:4" x14ac:dyDescent="0.2">
      <c r="D6066" s="14" t="str">
        <v>false</v>
      </c>
    </row>
    <row r="6067" spans="4:4" x14ac:dyDescent="0.2">
      <c r="D6067" s="14" t="str">
        <v>false</v>
      </c>
    </row>
    <row r="6068" spans="4:4" x14ac:dyDescent="0.2">
      <c r="D6068" s="14" t="str">
        <v>false</v>
      </c>
    </row>
    <row r="6069" spans="4:4" x14ac:dyDescent="0.2">
      <c r="D6069" s="14" t="str">
        <v>false</v>
      </c>
    </row>
    <row r="6070" spans="4:4" x14ac:dyDescent="0.2">
      <c r="D6070" s="14" t="str">
        <v>false</v>
      </c>
    </row>
    <row r="6071" spans="4:4" x14ac:dyDescent="0.2">
      <c r="D6071" s="14" t="str">
        <v>false</v>
      </c>
    </row>
    <row r="6072" spans="4:4" x14ac:dyDescent="0.2">
      <c r="D6072" s="14" t="str">
        <v>false</v>
      </c>
    </row>
    <row r="6073" spans="4:4" x14ac:dyDescent="0.2">
      <c r="D6073" s="14" t="str">
        <v>false</v>
      </c>
    </row>
    <row r="6074" spans="4:4" x14ac:dyDescent="0.2">
      <c r="D6074" s="14" t="str">
        <v>false</v>
      </c>
    </row>
    <row r="6075" spans="4:4" x14ac:dyDescent="0.2">
      <c r="D6075" s="14" t="str">
        <v>false</v>
      </c>
    </row>
    <row r="6076" spans="4:4" x14ac:dyDescent="0.2">
      <c r="D6076" s="14" t="str">
        <v>false</v>
      </c>
    </row>
    <row r="6077" spans="4:4" x14ac:dyDescent="0.2">
      <c r="D6077" s="14" t="str">
        <v>false</v>
      </c>
    </row>
    <row r="6078" spans="4:4" x14ac:dyDescent="0.2">
      <c r="D6078" s="14" t="str">
        <v>false</v>
      </c>
    </row>
    <row r="6079" spans="4:4" x14ac:dyDescent="0.2">
      <c r="D6079" s="14" t="str">
        <v>false</v>
      </c>
    </row>
    <row r="6080" spans="4:4" x14ac:dyDescent="0.2">
      <c r="D6080" s="14" t="str">
        <v>false</v>
      </c>
    </row>
    <row r="6081" spans="4:4" x14ac:dyDescent="0.2">
      <c r="D6081" s="14" t="str">
        <v>false</v>
      </c>
    </row>
    <row r="6082" spans="4:4" x14ac:dyDescent="0.2">
      <c r="D6082" s="14" t="str">
        <v>false</v>
      </c>
    </row>
    <row r="6083" spans="4:4" x14ac:dyDescent="0.2">
      <c r="D6083" s="14" t="str">
        <v>false</v>
      </c>
    </row>
    <row r="6084" spans="4:4" x14ac:dyDescent="0.2">
      <c r="D6084" s="14" t="str">
        <v>false</v>
      </c>
    </row>
    <row r="6085" spans="4:4" x14ac:dyDescent="0.2">
      <c r="D6085" s="14" t="str">
        <v>false</v>
      </c>
    </row>
    <row r="6086" spans="4:4" x14ac:dyDescent="0.2">
      <c r="D6086" s="14" t="str">
        <v>false</v>
      </c>
    </row>
    <row r="6087" spans="4:4" x14ac:dyDescent="0.2">
      <c r="D6087" s="14" t="str">
        <v>false</v>
      </c>
    </row>
    <row r="6088" spans="4:4" x14ac:dyDescent="0.2">
      <c r="D6088" s="14" t="str">
        <v>false</v>
      </c>
    </row>
    <row r="6089" spans="4:4" x14ac:dyDescent="0.2">
      <c r="D6089" s="14" t="str">
        <v>false</v>
      </c>
    </row>
    <row r="6090" spans="4:4" x14ac:dyDescent="0.2">
      <c r="D6090" s="14" t="str">
        <v>false</v>
      </c>
    </row>
    <row r="6091" spans="4:4" x14ac:dyDescent="0.2">
      <c r="D6091" s="14" t="str">
        <v>false</v>
      </c>
    </row>
    <row r="6092" spans="4:4" x14ac:dyDescent="0.2">
      <c r="D6092" s="14" t="str">
        <v>false</v>
      </c>
    </row>
    <row r="6093" spans="4:4" x14ac:dyDescent="0.2">
      <c r="D6093" s="14" t="str">
        <v>false</v>
      </c>
    </row>
    <row r="6094" spans="4:4" x14ac:dyDescent="0.2">
      <c r="D6094" s="14" t="str">
        <v>false</v>
      </c>
    </row>
    <row r="6095" spans="4:4" x14ac:dyDescent="0.2">
      <c r="D6095" s="14" t="str">
        <v>false</v>
      </c>
    </row>
    <row r="6096" spans="4:4" x14ac:dyDescent="0.2">
      <c r="D6096" s="14" t="str">
        <v>false</v>
      </c>
    </row>
    <row r="6097" spans="4:4" x14ac:dyDescent="0.2">
      <c r="D6097" s="14" t="str">
        <v>false</v>
      </c>
    </row>
    <row r="6098" spans="4:4" x14ac:dyDescent="0.2">
      <c r="D6098" s="14" t="str">
        <v>false</v>
      </c>
    </row>
    <row r="6099" spans="4:4" x14ac:dyDescent="0.2">
      <c r="D6099" s="14" t="str">
        <v>false</v>
      </c>
    </row>
    <row r="6100" spans="4:4" x14ac:dyDescent="0.2">
      <c r="D6100" s="14" t="str">
        <v>false</v>
      </c>
    </row>
    <row r="6101" spans="4:4" x14ac:dyDescent="0.2">
      <c r="D6101" s="14" t="str">
        <v>false</v>
      </c>
    </row>
    <row r="6102" spans="4:4" x14ac:dyDescent="0.2">
      <c r="D6102" s="14" t="str">
        <v>false</v>
      </c>
    </row>
    <row r="6103" spans="4:4" x14ac:dyDescent="0.2">
      <c r="D6103" s="14" t="str">
        <v>false</v>
      </c>
    </row>
    <row r="6104" spans="4:4" x14ac:dyDescent="0.2">
      <c r="D6104" s="14" t="str">
        <v>false</v>
      </c>
    </row>
    <row r="6105" spans="4:4" x14ac:dyDescent="0.2">
      <c r="D6105" s="14" t="str">
        <v>false</v>
      </c>
    </row>
    <row r="6106" spans="4:4" x14ac:dyDescent="0.2">
      <c r="D6106" s="14" t="str">
        <v>false</v>
      </c>
    </row>
    <row r="6107" spans="4:4" x14ac:dyDescent="0.2">
      <c r="D6107" s="14" t="str">
        <v>false</v>
      </c>
    </row>
    <row r="6108" spans="4:4" x14ac:dyDescent="0.2">
      <c r="D6108" s="14" t="str">
        <v>false</v>
      </c>
    </row>
    <row r="6109" spans="4:4" x14ac:dyDescent="0.2">
      <c r="D6109" s="14" t="str">
        <v>false</v>
      </c>
    </row>
    <row r="6110" spans="4:4" x14ac:dyDescent="0.2">
      <c r="D6110" s="14" t="str">
        <v>false</v>
      </c>
    </row>
    <row r="6111" spans="4:4" x14ac:dyDescent="0.2">
      <c r="D6111" s="14" t="str">
        <v>false</v>
      </c>
    </row>
    <row r="6112" spans="4:4" x14ac:dyDescent="0.2">
      <c r="D6112" s="14" t="str">
        <v>false</v>
      </c>
    </row>
    <row r="6113" spans="4:4" x14ac:dyDescent="0.2">
      <c r="D6113" s="14" t="str">
        <v>false</v>
      </c>
    </row>
    <row r="6114" spans="4:4" x14ac:dyDescent="0.2">
      <c r="D6114" s="14" t="str">
        <v>false</v>
      </c>
    </row>
    <row r="6115" spans="4:4" x14ac:dyDescent="0.2">
      <c r="D6115" s="14" t="str">
        <v>false</v>
      </c>
    </row>
    <row r="6116" spans="4:4" x14ac:dyDescent="0.2">
      <c r="D6116" s="14" t="str">
        <v>false</v>
      </c>
    </row>
    <row r="6117" spans="4:4" x14ac:dyDescent="0.2">
      <c r="D6117" s="14" t="str">
        <v>false</v>
      </c>
    </row>
    <row r="6118" spans="4:4" x14ac:dyDescent="0.2">
      <c r="D6118" s="14" t="str">
        <v>false</v>
      </c>
    </row>
    <row r="6119" spans="4:4" x14ac:dyDescent="0.2">
      <c r="D6119" s="14" t="str">
        <v>false</v>
      </c>
    </row>
    <row r="6120" spans="4:4" x14ac:dyDescent="0.2">
      <c r="D6120" s="14" t="str">
        <v>false</v>
      </c>
    </row>
    <row r="6121" spans="4:4" x14ac:dyDescent="0.2">
      <c r="D6121" s="14" t="str">
        <v>false</v>
      </c>
    </row>
    <row r="6122" spans="4:4" x14ac:dyDescent="0.2">
      <c r="D6122" s="14" t="str">
        <v>false</v>
      </c>
    </row>
    <row r="6123" spans="4:4" x14ac:dyDescent="0.2">
      <c r="D6123" s="14" t="str">
        <v>false</v>
      </c>
    </row>
    <row r="6124" spans="4:4" x14ac:dyDescent="0.2">
      <c r="D6124" s="14" t="str">
        <v>false</v>
      </c>
    </row>
    <row r="6125" spans="4:4" x14ac:dyDescent="0.2">
      <c r="D6125" s="14" t="str">
        <v>false</v>
      </c>
    </row>
    <row r="6126" spans="4:4" x14ac:dyDescent="0.2">
      <c r="D6126" s="14" t="str">
        <v>false</v>
      </c>
    </row>
    <row r="6127" spans="4:4" x14ac:dyDescent="0.2">
      <c r="D6127" s="14" t="str">
        <v>false</v>
      </c>
    </row>
    <row r="6128" spans="4:4" x14ac:dyDescent="0.2">
      <c r="D6128" s="14" t="str">
        <v>false</v>
      </c>
    </row>
    <row r="6129" spans="4:4" x14ac:dyDescent="0.2">
      <c r="D6129" s="14" t="str">
        <v>false</v>
      </c>
    </row>
    <row r="6130" spans="4:4" x14ac:dyDescent="0.2">
      <c r="D6130" s="14" t="str">
        <v>false</v>
      </c>
    </row>
    <row r="6131" spans="4:4" x14ac:dyDescent="0.2">
      <c r="D6131" s="14" t="str">
        <v>false</v>
      </c>
    </row>
    <row r="6132" spans="4:4" x14ac:dyDescent="0.2">
      <c r="D6132" s="14" t="str">
        <v>false</v>
      </c>
    </row>
    <row r="6133" spans="4:4" x14ac:dyDescent="0.2">
      <c r="D6133" s="14" t="str">
        <v>false</v>
      </c>
    </row>
    <row r="6134" spans="4:4" x14ac:dyDescent="0.2">
      <c r="D6134" s="14" t="str">
        <v>false</v>
      </c>
    </row>
    <row r="6135" spans="4:4" x14ac:dyDescent="0.2">
      <c r="D6135" s="14" t="str">
        <v>false</v>
      </c>
    </row>
    <row r="6136" spans="4:4" x14ac:dyDescent="0.2">
      <c r="D6136" s="14" t="str">
        <v>false</v>
      </c>
    </row>
    <row r="6137" spans="4:4" x14ac:dyDescent="0.2">
      <c r="D6137" s="14" t="str">
        <v>false</v>
      </c>
    </row>
    <row r="6138" spans="4:4" x14ac:dyDescent="0.2">
      <c r="D6138" s="14" t="str">
        <v>false</v>
      </c>
    </row>
    <row r="6139" spans="4:4" x14ac:dyDescent="0.2">
      <c r="D6139" s="14" t="str">
        <v>false</v>
      </c>
    </row>
    <row r="6140" spans="4:4" x14ac:dyDescent="0.2">
      <c r="D6140" s="14" t="str">
        <v>false</v>
      </c>
    </row>
    <row r="6141" spans="4:4" x14ac:dyDescent="0.2">
      <c r="D6141" s="14" t="str">
        <v>false</v>
      </c>
    </row>
    <row r="6142" spans="4:4" x14ac:dyDescent="0.2">
      <c r="D6142" s="14" t="str">
        <v>false</v>
      </c>
    </row>
    <row r="6143" spans="4:4" x14ac:dyDescent="0.2">
      <c r="D6143" s="14" t="str">
        <v>false</v>
      </c>
    </row>
    <row r="6144" spans="4:4" x14ac:dyDescent="0.2">
      <c r="D6144" s="14" t="str">
        <v>false</v>
      </c>
    </row>
    <row r="6145" spans="4:4" x14ac:dyDescent="0.2">
      <c r="D6145" s="14" t="str">
        <v>false</v>
      </c>
    </row>
    <row r="6146" spans="4:4" x14ac:dyDescent="0.2">
      <c r="D6146" s="14" t="str">
        <v>false</v>
      </c>
    </row>
    <row r="6147" spans="4:4" x14ac:dyDescent="0.2">
      <c r="D6147" s="14" t="str">
        <v>false</v>
      </c>
    </row>
    <row r="6148" spans="4:4" x14ac:dyDescent="0.2">
      <c r="D6148" s="14" t="str">
        <v>false</v>
      </c>
    </row>
    <row r="6149" spans="4:4" x14ac:dyDescent="0.2">
      <c r="D6149" s="14" t="str">
        <v>false</v>
      </c>
    </row>
    <row r="6150" spans="4:4" x14ac:dyDescent="0.2">
      <c r="D6150" s="14" t="str">
        <v>false</v>
      </c>
    </row>
    <row r="6151" spans="4:4" x14ac:dyDescent="0.2">
      <c r="D6151" s="14" t="str">
        <v>false</v>
      </c>
    </row>
    <row r="6152" spans="4:4" x14ac:dyDescent="0.2">
      <c r="D6152" s="14" t="str">
        <v>false</v>
      </c>
    </row>
    <row r="6153" spans="4:4" x14ac:dyDescent="0.2">
      <c r="D6153" s="14" t="str">
        <v>false</v>
      </c>
    </row>
    <row r="6154" spans="4:4" x14ac:dyDescent="0.2">
      <c r="D6154" s="14" t="str">
        <v>false</v>
      </c>
    </row>
    <row r="6155" spans="4:4" x14ac:dyDescent="0.2">
      <c r="D6155" s="14" t="str">
        <v>false</v>
      </c>
    </row>
    <row r="6156" spans="4:4" x14ac:dyDescent="0.2">
      <c r="D6156" s="14" t="str">
        <v>false</v>
      </c>
    </row>
    <row r="6157" spans="4:4" x14ac:dyDescent="0.2">
      <c r="D6157" s="14" t="str">
        <v>false</v>
      </c>
    </row>
    <row r="6158" spans="4:4" x14ac:dyDescent="0.2">
      <c r="D6158" s="14" t="str">
        <v>false</v>
      </c>
    </row>
    <row r="6159" spans="4:4" x14ac:dyDescent="0.2">
      <c r="D6159" s="14" t="str">
        <v>false</v>
      </c>
    </row>
    <row r="6160" spans="4:4" x14ac:dyDescent="0.2">
      <c r="D6160" s="14" t="str">
        <v>false</v>
      </c>
    </row>
    <row r="6161" spans="4:4" x14ac:dyDescent="0.2">
      <c r="D6161" s="14" t="str">
        <v>false</v>
      </c>
    </row>
    <row r="6162" spans="4:4" x14ac:dyDescent="0.2">
      <c r="D6162" s="14" t="str">
        <v>false</v>
      </c>
    </row>
    <row r="6163" spans="4:4" x14ac:dyDescent="0.2">
      <c r="D6163" s="14" t="str">
        <v>false</v>
      </c>
    </row>
    <row r="6164" spans="4:4" x14ac:dyDescent="0.2">
      <c r="D6164" s="14" t="str">
        <v>false</v>
      </c>
    </row>
    <row r="6165" spans="4:4" x14ac:dyDescent="0.2">
      <c r="D6165" s="14" t="str">
        <v>false</v>
      </c>
    </row>
    <row r="6166" spans="4:4" x14ac:dyDescent="0.2">
      <c r="D6166" s="14" t="str">
        <v>false</v>
      </c>
    </row>
    <row r="6167" spans="4:4" x14ac:dyDescent="0.2">
      <c r="D6167" s="14" t="str">
        <v>false</v>
      </c>
    </row>
    <row r="6168" spans="4:4" x14ac:dyDescent="0.2">
      <c r="D6168" s="14" t="str">
        <v>false</v>
      </c>
    </row>
    <row r="6169" spans="4:4" x14ac:dyDescent="0.2">
      <c r="D6169" s="14" t="str">
        <v>false</v>
      </c>
    </row>
    <row r="6170" spans="4:4" x14ac:dyDescent="0.2">
      <c r="D6170" s="14" t="str">
        <v>false</v>
      </c>
    </row>
    <row r="6171" spans="4:4" x14ac:dyDescent="0.2">
      <c r="D6171" s="14" t="str">
        <v>false</v>
      </c>
    </row>
    <row r="6172" spans="4:4" x14ac:dyDescent="0.2">
      <c r="D6172" s="14" t="str">
        <v>false</v>
      </c>
    </row>
    <row r="6173" spans="4:4" x14ac:dyDescent="0.2">
      <c r="D6173" s="14" t="str">
        <v>false</v>
      </c>
    </row>
    <row r="6174" spans="4:4" x14ac:dyDescent="0.2">
      <c r="D6174" s="14" t="str">
        <v>false</v>
      </c>
    </row>
    <row r="6175" spans="4:4" x14ac:dyDescent="0.2">
      <c r="D6175" s="14" t="str">
        <v>false</v>
      </c>
    </row>
    <row r="6176" spans="4:4" x14ac:dyDescent="0.2">
      <c r="D6176" s="14" t="str">
        <v>false</v>
      </c>
    </row>
    <row r="6177" spans="4:4" x14ac:dyDescent="0.2">
      <c r="D6177" s="14" t="str">
        <v>false</v>
      </c>
    </row>
    <row r="6178" spans="4:4" x14ac:dyDescent="0.2">
      <c r="D6178" s="14" t="str">
        <v>false</v>
      </c>
    </row>
    <row r="6179" spans="4:4" x14ac:dyDescent="0.2">
      <c r="D6179" s="14" t="str">
        <v>false</v>
      </c>
    </row>
    <row r="6180" spans="4:4" x14ac:dyDescent="0.2">
      <c r="D6180" s="14" t="str">
        <v>false</v>
      </c>
    </row>
    <row r="6181" spans="4:4" x14ac:dyDescent="0.2">
      <c r="D6181" s="14" t="str">
        <v>false</v>
      </c>
    </row>
    <row r="6182" spans="4:4" x14ac:dyDescent="0.2">
      <c r="D6182" s="14" t="str">
        <v>false</v>
      </c>
    </row>
    <row r="6183" spans="4:4" x14ac:dyDescent="0.2">
      <c r="D6183" s="14" t="str">
        <v>false</v>
      </c>
    </row>
    <row r="6184" spans="4:4" x14ac:dyDescent="0.2">
      <c r="D6184" s="14" t="str">
        <v>false</v>
      </c>
    </row>
    <row r="6185" spans="4:4" x14ac:dyDescent="0.2">
      <c r="D6185" s="14" t="str">
        <v>false</v>
      </c>
    </row>
    <row r="6186" spans="4:4" x14ac:dyDescent="0.2">
      <c r="D6186" s="14" t="str">
        <v>false</v>
      </c>
    </row>
    <row r="6187" spans="4:4" x14ac:dyDescent="0.2">
      <c r="D6187" s="14" t="str">
        <v>false</v>
      </c>
    </row>
    <row r="6188" spans="4:4" x14ac:dyDescent="0.2">
      <c r="D6188" s="14" t="str">
        <v>false</v>
      </c>
    </row>
    <row r="6189" spans="4:4" x14ac:dyDescent="0.2">
      <c r="D6189" s="14" t="str">
        <v>false</v>
      </c>
    </row>
    <row r="6190" spans="4:4" x14ac:dyDescent="0.2">
      <c r="D6190" s="14" t="str">
        <v>false</v>
      </c>
    </row>
    <row r="6191" spans="4:4" x14ac:dyDescent="0.2">
      <c r="D6191" s="14" t="str">
        <v>false</v>
      </c>
    </row>
    <row r="6192" spans="4:4" x14ac:dyDescent="0.2">
      <c r="D6192" s="14" t="str">
        <v>false</v>
      </c>
    </row>
    <row r="6193" spans="4:4" x14ac:dyDescent="0.2">
      <c r="D6193" s="14" t="str">
        <v>false</v>
      </c>
    </row>
    <row r="6194" spans="4:4" x14ac:dyDescent="0.2">
      <c r="D6194" s="14" t="str">
        <v>false</v>
      </c>
    </row>
    <row r="6195" spans="4:4" x14ac:dyDescent="0.2">
      <c r="D6195" s="14" t="str">
        <v>false</v>
      </c>
    </row>
    <row r="6196" spans="4:4" x14ac:dyDescent="0.2">
      <c r="D6196" s="14" t="str">
        <v>false</v>
      </c>
    </row>
    <row r="6197" spans="4:4" x14ac:dyDescent="0.2">
      <c r="D6197" s="14" t="str">
        <v>false</v>
      </c>
    </row>
    <row r="6198" spans="4:4" x14ac:dyDescent="0.2">
      <c r="D6198" s="14" t="str">
        <v>false</v>
      </c>
    </row>
    <row r="6199" spans="4:4" x14ac:dyDescent="0.2">
      <c r="D6199" s="14" t="str">
        <v>false</v>
      </c>
    </row>
    <row r="6200" spans="4:4" x14ac:dyDescent="0.2">
      <c r="D6200" s="14" t="str">
        <v>false</v>
      </c>
    </row>
    <row r="6201" spans="4:4" x14ac:dyDescent="0.2">
      <c r="D6201" s="14" t="str">
        <v>false</v>
      </c>
    </row>
    <row r="6202" spans="4:4" x14ac:dyDescent="0.2">
      <c r="D6202" s="14" t="str">
        <v>false</v>
      </c>
    </row>
    <row r="6203" spans="4:4" x14ac:dyDescent="0.2">
      <c r="D6203" s="14" t="str">
        <v>false</v>
      </c>
    </row>
    <row r="6204" spans="4:4" x14ac:dyDescent="0.2">
      <c r="D6204" s="14" t="str">
        <v>false</v>
      </c>
    </row>
    <row r="6205" spans="4:4" x14ac:dyDescent="0.2">
      <c r="D6205" s="14" t="str">
        <v>false</v>
      </c>
    </row>
    <row r="6206" spans="4:4" x14ac:dyDescent="0.2">
      <c r="D6206" s="14" t="str">
        <v>false</v>
      </c>
    </row>
    <row r="6207" spans="4:4" x14ac:dyDescent="0.2">
      <c r="D6207" s="14" t="str">
        <v>false</v>
      </c>
    </row>
    <row r="6208" spans="4:4" x14ac:dyDescent="0.2">
      <c r="D6208" s="14" t="str">
        <v>false</v>
      </c>
    </row>
    <row r="6209" spans="4:4" x14ac:dyDescent="0.2">
      <c r="D6209" s="14" t="str">
        <v>false</v>
      </c>
    </row>
    <row r="6210" spans="4:4" x14ac:dyDescent="0.2">
      <c r="D6210" s="14" t="str">
        <v>false</v>
      </c>
    </row>
    <row r="6211" spans="4:4" x14ac:dyDescent="0.2">
      <c r="D6211" s="14" t="str">
        <v>false</v>
      </c>
    </row>
    <row r="6212" spans="4:4" x14ac:dyDescent="0.2">
      <c r="D6212" s="14" t="str">
        <v>false</v>
      </c>
    </row>
    <row r="6213" spans="4:4" x14ac:dyDescent="0.2">
      <c r="D6213" s="14" t="str">
        <v>false</v>
      </c>
    </row>
    <row r="6214" spans="4:4" x14ac:dyDescent="0.2">
      <c r="D6214" s="14" t="str">
        <v>false</v>
      </c>
    </row>
    <row r="6215" spans="4:4" x14ac:dyDescent="0.2">
      <c r="D6215" s="14" t="str">
        <v>false</v>
      </c>
    </row>
    <row r="6216" spans="4:4" x14ac:dyDescent="0.2">
      <c r="D6216" s="14" t="str">
        <v>false</v>
      </c>
    </row>
    <row r="6217" spans="4:4" x14ac:dyDescent="0.2">
      <c r="D6217" s="14" t="str">
        <v>false</v>
      </c>
    </row>
    <row r="6218" spans="4:4" x14ac:dyDescent="0.2">
      <c r="D6218" s="14" t="str">
        <v>false</v>
      </c>
    </row>
    <row r="6219" spans="4:4" x14ac:dyDescent="0.2">
      <c r="D6219" s="14" t="str">
        <v>false</v>
      </c>
    </row>
    <row r="6220" spans="4:4" x14ac:dyDescent="0.2">
      <c r="D6220" s="14" t="str">
        <v>false</v>
      </c>
    </row>
    <row r="6221" spans="4:4" x14ac:dyDescent="0.2">
      <c r="D6221" s="14" t="str">
        <v>false</v>
      </c>
    </row>
    <row r="6222" spans="4:4" x14ac:dyDescent="0.2">
      <c r="D6222" s="14" t="str">
        <v>false</v>
      </c>
    </row>
    <row r="6223" spans="4:4" x14ac:dyDescent="0.2">
      <c r="D6223" s="14" t="str">
        <v>false</v>
      </c>
    </row>
    <row r="6224" spans="4:4" x14ac:dyDescent="0.2">
      <c r="D6224" s="14" t="str">
        <v>false</v>
      </c>
    </row>
    <row r="6225" spans="4:4" x14ac:dyDescent="0.2">
      <c r="D6225" s="14" t="str">
        <v>false</v>
      </c>
    </row>
    <row r="6226" spans="4:4" x14ac:dyDescent="0.2">
      <c r="D6226" s="14" t="str">
        <v>false</v>
      </c>
    </row>
    <row r="6227" spans="4:4" x14ac:dyDescent="0.2">
      <c r="D6227" s="14" t="str">
        <v>false</v>
      </c>
    </row>
    <row r="6228" spans="4:4" x14ac:dyDescent="0.2">
      <c r="D6228" s="14" t="str">
        <v>false</v>
      </c>
    </row>
    <row r="6229" spans="4:4" x14ac:dyDescent="0.2">
      <c r="D6229" s="14" t="str">
        <v>false</v>
      </c>
    </row>
    <row r="6230" spans="4:4" x14ac:dyDescent="0.2">
      <c r="D6230" s="14" t="str">
        <v>false</v>
      </c>
    </row>
    <row r="6231" spans="4:4" x14ac:dyDescent="0.2">
      <c r="D6231" s="14" t="str">
        <v>false</v>
      </c>
    </row>
    <row r="6232" spans="4:4" x14ac:dyDescent="0.2">
      <c r="D6232" s="14" t="str">
        <v>false</v>
      </c>
    </row>
    <row r="6233" spans="4:4" x14ac:dyDescent="0.2">
      <c r="D6233" s="14" t="str">
        <v>false</v>
      </c>
    </row>
    <row r="6234" spans="4:4" x14ac:dyDescent="0.2">
      <c r="D6234" s="14" t="str">
        <v>false</v>
      </c>
    </row>
    <row r="6235" spans="4:4" x14ac:dyDescent="0.2">
      <c r="D6235" s="14" t="str">
        <v>false</v>
      </c>
    </row>
    <row r="6236" spans="4:4" x14ac:dyDescent="0.2">
      <c r="D6236" s="14" t="str">
        <v>false</v>
      </c>
    </row>
    <row r="6237" spans="4:4" x14ac:dyDescent="0.2">
      <c r="D6237" s="14" t="str">
        <v>false</v>
      </c>
    </row>
    <row r="6238" spans="4:4" x14ac:dyDescent="0.2">
      <c r="D6238" s="14" t="str">
        <v>false</v>
      </c>
    </row>
    <row r="6239" spans="4:4" x14ac:dyDescent="0.2">
      <c r="D6239" s="14" t="str">
        <v>false</v>
      </c>
    </row>
    <row r="6240" spans="4:4" x14ac:dyDescent="0.2">
      <c r="D6240" s="14" t="str">
        <v>false</v>
      </c>
    </row>
    <row r="6241" spans="4:4" x14ac:dyDescent="0.2">
      <c r="D6241" s="14" t="str">
        <v>false</v>
      </c>
    </row>
    <row r="6242" spans="4:4" x14ac:dyDescent="0.2">
      <c r="D6242" s="14" t="str">
        <v>false</v>
      </c>
    </row>
    <row r="6243" spans="4:4" x14ac:dyDescent="0.2">
      <c r="D6243" s="14" t="str">
        <v>false</v>
      </c>
    </row>
    <row r="6244" spans="4:4" x14ac:dyDescent="0.2">
      <c r="D6244" s="14" t="str">
        <v>false</v>
      </c>
    </row>
    <row r="6245" spans="4:4" x14ac:dyDescent="0.2">
      <c r="D6245" s="14" t="str">
        <v>false</v>
      </c>
    </row>
    <row r="6246" spans="4:4" x14ac:dyDescent="0.2">
      <c r="D6246" s="14" t="str">
        <v>false</v>
      </c>
    </row>
    <row r="6247" spans="4:4" x14ac:dyDescent="0.2">
      <c r="D6247" s="14" t="str">
        <v>false</v>
      </c>
    </row>
    <row r="6248" spans="4:4" x14ac:dyDescent="0.2">
      <c r="D6248" s="14" t="str">
        <v>false</v>
      </c>
    </row>
    <row r="6249" spans="4:4" x14ac:dyDescent="0.2">
      <c r="D6249" s="14" t="str">
        <v>false</v>
      </c>
    </row>
    <row r="6250" spans="4:4" x14ac:dyDescent="0.2">
      <c r="D6250" s="14" t="str">
        <v>false</v>
      </c>
    </row>
    <row r="6251" spans="4:4" x14ac:dyDescent="0.2">
      <c r="D6251" s="14" t="str">
        <v>false</v>
      </c>
    </row>
    <row r="6252" spans="4:4" x14ac:dyDescent="0.2">
      <c r="D6252" s="14" t="str">
        <v>false</v>
      </c>
    </row>
    <row r="6253" spans="4:4" x14ac:dyDescent="0.2">
      <c r="D6253" s="14" t="str">
        <v>false</v>
      </c>
    </row>
    <row r="6254" spans="4:4" x14ac:dyDescent="0.2">
      <c r="D6254" s="14" t="str">
        <v>false</v>
      </c>
    </row>
    <row r="6255" spans="4:4" x14ac:dyDescent="0.2">
      <c r="D6255" s="14" t="str">
        <v>false</v>
      </c>
    </row>
    <row r="6256" spans="4:4" x14ac:dyDescent="0.2">
      <c r="D6256" s="14" t="str">
        <v>false</v>
      </c>
    </row>
    <row r="6257" spans="4:4" x14ac:dyDescent="0.2">
      <c r="D6257" s="14" t="str">
        <v>false</v>
      </c>
    </row>
    <row r="6258" spans="4:4" x14ac:dyDescent="0.2">
      <c r="D6258" s="14" t="str">
        <v>false</v>
      </c>
    </row>
    <row r="6259" spans="4:4" x14ac:dyDescent="0.2">
      <c r="D6259" s="14" t="str">
        <v>false</v>
      </c>
    </row>
    <row r="6260" spans="4:4" x14ac:dyDescent="0.2">
      <c r="D6260" s="14" t="str">
        <v>false</v>
      </c>
    </row>
    <row r="6261" spans="4:4" x14ac:dyDescent="0.2">
      <c r="D6261" s="14" t="str">
        <v>false</v>
      </c>
    </row>
    <row r="6262" spans="4:4" x14ac:dyDescent="0.2">
      <c r="D6262" s="14" t="str">
        <v>false</v>
      </c>
    </row>
    <row r="6263" spans="4:4" x14ac:dyDescent="0.2">
      <c r="D6263" s="14" t="str">
        <v>false</v>
      </c>
    </row>
    <row r="6264" spans="4:4" x14ac:dyDescent="0.2">
      <c r="D6264" s="14" t="str">
        <v>false</v>
      </c>
    </row>
    <row r="6265" spans="4:4" x14ac:dyDescent="0.2">
      <c r="D6265" s="14" t="str">
        <v>false</v>
      </c>
    </row>
    <row r="6266" spans="4:4" x14ac:dyDescent="0.2">
      <c r="D6266" s="14" t="str">
        <v>false</v>
      </c>
    </row>
    <row r="6267" spans="4:4" x14ac:dyDescent="0.2">
      <c r="D6267" s="14" t="str">
        <v>false</v>
      </c>
    </row>
    <row r="6268" spans="4:4" x14ac:dyDescent="0.2">
      <c r="D6268" s="14" t="str">
        <v>false</v>
      </c>
    </row>
    <row r="6269" spans="4:4" x14ac:dyDescent="0.2">
      <c r="D6269" s="14" t="str">
        <v>false</v>
      </c>
    </row>
    <row r="6270" spans="4:4" x14ac:dyDescent="0.2">
      <c r="D6270" s="14" t="str">
        <v>false</v>
      </c>
    </row>
    <row r="6271" spans="4:4" x14ac:dyDescent="0.2">
      <c r="D6271" s="14" t="str">
        <v>false</v>
      </c>
    </row>
    <row r="6272" spans="4:4" x14ac:dyDescent="0.2">
      <c r="D6272" s="14" t="str">
        <v>false</v>
      </c>
    </row>
    <row r="6273" spans="4:4" x14ac:dyDescent="0.2">
      <c r="D6273" s="14" t="str">
        <v>false</v>
      </c>
    </row>
    <row r="6274" spans="4:4" x14ac:dyDescent="0.2">
      <c r="D6274" s="14" t="str">
        <v>false</v>
      </c>
    </row>
    <row r="6275" spans="4:4" x14ac:dyDescent="0.2">
      <c r="D6275" s="14" t="str">
        <v>false</v>
      </c>
    </row>
    <row r="6276" spans="4:4" x14ac:dyDescent="0.2">
      <c r="D6276" s="14" t="str">
        <v>false</v>
      </c>
    </row>
    <row r="6277" spans="4:4" x14ac:dyDescent="0.2">
      <c r="D6277" s="14" t="str">
        <v>false</v>
      </c>
    </row>
    <row r="6278" spans="4:4" x14ac:dyDescent="0.2">
      <c r="D6278" s="14" t="str">
        <v>false</v>
      </c>
    </row>
    <row r="6279" spans="4:4" x14ac:dyDescent="0.2">
      <c r="D6279" s="14" t="str">
        <v>false</v>
      </c>
    </row>
    <row r="6280" spans="4:4" x14ac:dyDescent="0.2">
      <c r="D6280" s="14" t="str">
        <v>false</v>
      </c>
    </row>
    <row r="6281" spans="4:4" x14ac:dyDescent="0.2">
      <c r="D6281" s="14" t="str">
        <v>false</v>
      </c>
    </row>
    <row r="6282" spans="4:4" x14ac:dyDescent="0.2">
      <c r="D6282" s="14" t="str">
        <v>false</v>
      </c>
    </row>
    <row r="6283" spans="4:4" x14ac:dyDescent="0.2">
      <c r="D6283" s="14" t="str">
        <v>false</v>
      </c>
    </row>
    <row r="6284" spans="4:4" x14ac:dyDescent="0.2">
      <c r="D6284" s="14" t="str">
        <v>false</v>
      </c>
    </row>
    <row r="6285" spans="4:4" x14ac:dyDescent="0.2">
      <c r="D6285" s="14" t="str">
        <v>false</v>
      </c>
    </row>
    <row r="6286" spans="4:4" x14ac:dyDescent="0.2">
      <c r="D6286" s="14" t="str">
        <v>false</v>
      </c>
    </row>
    <row r="6287" spans="4:4" x14ac:dyDescent="0.2">
      <c r="D6287" s="14" t="str">
        <v>false</v>
      </c>
    </row>
    <row r="6288" spans="4:4" x14ac:dyDescent="0.2">
      <c r="D6288" s="14" t="str">
        <v>false</v>
      </c>
    </row>
    <row r="6289" spans="4:4" x14ac:dyDescent="0.2">
      <c r="D6289" s="14" t="str">
        <v>false</v>
      </c>
    </row>
    <row r="6290" spans="4:4" x14ac:dyDescent="0.2">
      <c r="D6290" s="14" t="str">
        <v>false</v>
      </c>
    </row>
    <row r="6291" spans="4:4" x14ac:dyDescent="0.2">
      <c r="D6291" s="14" t="str">
        <v>false</v>
      </c>
    </row>
    <row r="6292" spans="4:4" x14ac:dyDescent="0.2">
      <c r="D6292" s="14" t="str">
        <v>false</v>
      </c>
    </row>
    <row r="6293" spans="4:4" x14ac:dyDescent="0.2">
      <c r="D6293" s="14" t="str">
        <v>false</v>
      </c>
    </row>
    <row r="6294" spans="4:4" x14ac:dyDescent="0.2">
      <c r="D6294" s="14" t="str">
        <v>false</v>
      </c>
    </row>
    <row r="6295" spans="4:4" x14ac:dyDescent="0.2">
      <c r="D6295" s="14" t="str">
        <v>false</v>
      </c>
    </row>
    <row r="6296" spans="4:4" x14ac:dyDescent="0.2">
      <c r="D6296" s="14" t="str">
        <v>false</v>
      </c>
    </row>
    <row r="6297" spans="4:4" x14ac:dyDescent="0.2">
      <c r="D6297" s="14" t="str">
        <v>false</v>
      </c>
    </row>
    <row r="6298" spans="4:4" x14ac:dyDescent="0.2">
      <c r="D6298" s="14" t="str">
        <v>false</v>
      </c>
    </row>
    <row r="6299" spans="4:4" x14ac:dyDescent="0.2">
      <c r="D6299" s="14" t="str">
        <v>false</v>
      </c>
    </row>
    <row r="6300" spans="4:4" x14ac:dyDescent="0.2">
      <c r="D6300" s="14" t="str">
        <v>false</v>
      </c>
    </row>
    <row r="6301" spans="4:4" x14ac:dyDescent="0.2">
      <c r="D6301" s="14" t="str">
        <v>false</v>
      </c>
    </row>
    <row r="6302" spans="4:4" x14ac:dyDescent="0.2">
      <c r="D6302" s="14" t="str">
        <v>false</v>
      </c>
    </row>
    <row r="6303" spans="4:4" x14ac:dyDescent="0.2">
      <c r="D6303" s="14" t="str">
        <v>false</v>
      </c>
    </row>
    <row r="6304" spans="4:4" x14ac:dyDescent="0.2">
      <c r="D6304" s="14" t="str">
        <v>false</v>
      </c>
    </row>
    <row r="6305" spans="4:4" x14ac:dyDescent="0.2">
      <c r="D6305" s="14" t="str">
        <v>false</v>
      </c>
    </row>
    <row r="6306" spans="4:4" x14ac:dyDescent="0.2">
      <c r="D6306" s="14" t="str">
        <v>false</v>
      </c>
    </row>
    <row r="6307" spans="4:4" x14ac:dyDescent="0.2">
      <c r="D6307" s="14" t="str">
        <v>false</v>
      </c>
    </row>
    <row r="6308" spans="4:4" x14ac:dyDescent="0.2">
      <c r="D6308" s="14" t="str">
        <v>false</v>
      </c>
    </row>
    <row r="6309" spans="4:4" x14ac:dyDescent="0.2">
      <c r="D6309" s="14" t="str">
        <v>false</v>
      </c>
    </row>
    <row r="6310" spans="4:4" x14ac:dyDescent="0.2">
      <c r="D6310" s="14" t="str">
        <v>false</v>
      </c>
    </row>
    <row r="6311" spans="4:4" x14ac:dyDescent="0.2">
      <c r="D6311" s="14" t="str">
        <v>false</v>
      </c>
    </row>
    <row r="6312" spans="4:4" x14ac:dyDescent="0.2">
      <c r="D6312" s="14" t="str">
        <v>false</v>
      </c>
    </row>
    <row r="6313" spans="4:4" x14ac:dyDescent="0.2">
      <c r="D6313" s="14" t="str">
        <v>false</v>
      </c>
    </row>
    <row r="6314" spans="4:4" x14ac:dyDescent="0.2">
      <c r="D6314" s="14" t="str">
        <v>false</v>
      </c>
    </row>
    <row r="6315" spans="4:4" x14ac:dyDescent="0.2">
      <c r="D6315" s="14" t="str">
        <v>false</v>
      </c>
    </row>
    <row r="6316" spans="4:4" x14ac:dyDescent="0.2">
      <c r="D6316" s="14" t="str">
        <v>false</v>
      </c>
    </row>
    <row r="6317" spans="4:4" x14ac:dyDescent="0.2">
      <c r="D6317" s="14" t="str">
        <v>false</v>
      </c>
    </row>
    <row r="6318" spans="4:4" x14ac:dyDescent="0.2">
      <c r="D6318" s="14" t="str">
        <v>false</v>
      </c>
    </row>
    <row r="6319" spans="4:4" x14ac:dyDescent="0.2">
      <c r="D6319" s="14" t="str">
        <v>false</v>
      </c>
    </row>
    <row r="6320" spans="4:4" x14ac:dyDescent="0.2">
      <c r="D6320" s="14" t="str">
        <v>false</v>
      </c>
    </row>
    <row r="6321" spans="4:4" x14ac:dyDescent="0.2">
      <c r="D6321" s="14" t="str">
        <v>false</v>
      </c>
    </row>
    <row r="6322" spans="4:4" x14ac:dyDescent="0.2">
      <c r="D6322" s="14" t="str">
        <v>false</v>
      </c>
    </row>
    <row r="6323" spans="4:4" x14ac:dyDescent="0.2">
      <c r="D6323" s="14" t="str">
        <v>false</v>
      </c>
    </row>
    <row r="6324" spans="4:4" x14ac:dyDescent="0.2">
      <c r="D6324" s="14" t="str">
        <v>false</v>
      </c>
    </row>
    <row r="6325" spans="4:4" x14ac:dyDescent="0.2">
      <c r="D6325" s="14" t="str">
        <v>false</v>
      </c>
    </row>
    <row r="6326" spans="4:4" x14ac:dyDescent="0.2">
      <c r="D6326" s="14" t="str">
        <v>false</v>
      </c>
    </row>
    <row r="6327" spans="4:4" x14ac:dyDescent="0.2">
      <c r="D6327" s="14" t="str">
        <v>false</v>
      </c>
    </row>
    <row r="6328" spans="4:4" x14ac:dyDescent="0.2">
      <c r="D6328" s="14" t="str">
        <v>false</v>
      </c>
    </row>
    <row r="6329" spans="4:4" x14ac:dyDescent="0.2">
      <c r="D6329" s="14" t="str">
        <v>false</v>
      </c>
    </row>
    <row r="6330" spans="4:4" x14ac:dyDescent="0.2">
      <c r="D6330" s="14" t="str">
        <v>false</v>
      </c>
    </row>
    <row r="6331" spans="4:4" x14ac:dyDescent="0.2">
      <c r="D6331" s="14" t="str">
        <v>false</v>
      </c>
    </row>
    <row r="6332" spans="4:4" x14ac:dyDescent="0.2">
      <c r="D6332" s="14" t="str">
        <v>false</v>
      </c>
    </row>
    <row r="6333" spans="4:4" x14ac:dyDescent="0.2">
      <c r="D6333" s="14" t="str">
        <v>false</v>
      </c>
    </row>
    <row r="6334" spans="4:4" x14ac:dyDescent="0.2">
      <c r="D6334" s="14" t="str">
        <v>false</v>
      </c>
    </row>
    <row r="6335" spans="4:4" x14ac:dyDescent="0.2">
      <c r="D6335" s="14" t="str">
        <v>false</v>
      </c>
    </row>
    <row r="6336" spans="4:4" x14ac:dyDescent="0.2">
      <c r="D6336" s="14" t="str">
        <v>false</v>
      </c>
    </row>
    <row r="6337" spans="4:4" x14ac:dyDescent="0.2">
      <c r="D6337" s="14" t="str">
        <v>false</v>
      </c>
    </row>
    <row r="6338" spans="4:4" x14ac:dyDescent="0.2">
      <c r="D6338" s="14" t="str">
        <v>false</v>
      </c>
    </row>
    <row r="6339" spans="4:4" x14ac:dyDescent="0.2">
      <c r="D6339" s="14" t="str">
        <v>false</v>
      </c>
    </row>
    <row r="6340" spans="4:4" x14ac:dyDescent="0.2">
      <c r="D6340" s="14" t="str">
        <v>false</v>
      </c>
    </row>
    <row r="6341" spans="4:4" x14ac:dyDescent="0.2">
      <c r="D6341" s="14" t="str">
        <v>false</v>
      </c>
    </row>
    <row r="6342" spans="4:4" x14ac:dyDescent="0.2">
      <c r="D6342" s="14" t="str">
        <v>false</v>
      </c>
    </row>
    <row r="6343" spans="4:4" x14ac:dyDescent="0.2">
      <c r="D6343" s="14" t="str">
        <v>false</v>
      </c>
    </row>
    <row r="6344" spans="4:4" x14ac:dyDescent="0.2">
      <c r="D6344" s="14" t="str">
        <v>false</v>
      </c>
    </row>
    <row r="6345" spans="4:4" x14ac:dyDescent="0.2">
      <c r="D6345" s="14" t="str">
        <v>false</v>
      </c>
    </row>
    <row r="6346" spans="4:4" x14ac:dyDescent="0.2">
      <c r="D6346" s="14" t="str">
        <v>false</v>
      </c>
    </row>
    <row r="6347" spans="4:4" x14ac:dyDescent="0.2">
      <c r="D6347" s="14" t="str">
        <v>false</v>
      </c>
    </row>
    <row r="6348" spans="4:4" x14ac:dyDescent="0.2">
      <c r="D6348" s="14" t="str">
        <v>false</v>
      </c>
    </row>
    <row r="6349" spans="4:4" x14ac:dyDescent="0.2">
      <c r="D6349" s="14" t="str">
        <v>false</v>
      </c>
    </row>
    <row r="6350" spans="4:4" x14ac:dyDescent="0.2">
      <c r="D6350" s="14" t="str">
        <v>false</v>
      </c>
    </row>
    <row r="6351" spans="4:4" x14ac:dyDescent="0.2">
      <c r="D6351" s="14" t="str">
        <v>false</v>
      </c>
    </row>
    <row r="6352" spans="4:4" x14ac:dyDescent="0.2">
      <c r="D6352" s="14" t="str">
        <v>false</v>
      </c>
    </row>
    <row r="6353" spans="4:4" x14ac:dyDescent="0.2">
      <c r="D6353" s="14" t="str">
        <v>false</v>
      </c>
    </row>
    <row r="6354" spans="4:4" x14ac:dyDescent="0.2">
      <c r="D6354" s="14" t="str">
        <v>false</v>
      </c>
    </row>
    <row r="6355" spans="4:4" x14ac:dyDescent="0.2">
      <c r="D6355" s="14" t="str">
        <v>false</v>
      </c>
    </row>
    <row r="6356" spans="4:4" x14ac:dyDescent="0.2">
      <c r="D6356" s="14" t="str">
        <v>false</v>
      </c>
    </row>
    <row r="6357" spans="4:4" x14ac:dyDescent="0.2">
      <c r="D6357" s="14" t="str">
        <v>false</v>
      </c>
    </row>
    <row r="6358" spans="4:4" x14ac:dyDescent="0.2">
      <c r="D6358" s="14" t="str">
        <v>false</v>
      </c>
    </row>
    <row r="6359" spans="4:4" x14ac:dyDescent="0.2">
      <c r="D6359" s="14" t="str">
        <v>false</v>
      </c>
    </row>
    <row r="6360" spans="4:4" x14ac:dyDescent="0.2">
      <c r="D6360" s="14" t="str">
        <v>false</v>
      </c>
    </row>
    <row r="6361" spans="4:4" x14ac:dyDescent="0.2">
      <c r="D6361" s="14" t="str">
        <v>false</v>
      </c>
    </row>
    <row r="6362" spans="4:4" x14ac:dyDescent="0.2">
      <c r="D6362" s="14" t="str">
        <v>false</v>
      </c>
    </row>
    <row r="6363" spans="4:4" x14ac:dyDescent="0.2">
      <c r="D6363" s="14" t="str">
        <v>false</v>
      </c>
    </row>
    <row r="6364" spans="4:4" x14ac:dyDescent="0.2">
      <c r="D6364" s="14" t="str">
        <v>false</v>
      </c>
    </row>
    <row r="6365" spans="4:4" x14ac:dyDescent="0.2">
      <c r="D6365" s="14" t="str">
        <v>false</v>
      </c>
    </row>
    <row r="6366" spans="4:4" x14ac:dyDescent="0.2">
      <c r="D6366" s="14" t="str">
        <v>false</v>
      </c>
    </row>
    <row r="6367" spans="4:4" x14ac:dyDescent="0.2">
      <c r="D6367" s="14" t="str">
        <v>false</v>
      </c>
    </row>
    <row r="6368" spans="4:4" x14ac:dyDescent="0.2">
      <c r="D6368" s="14" t="str">
        <v>false</v>
      </c>
    </row>
    <row r="6369" spans="4:4" x14ac:dyDescent="0.2">
      <c r="D6369" s="14" t="str">
        <v>false</v>
      </c>
    </row>
    <row r="6370" spans="4:4" x14ac:dyDescent="0.2">
      <c r="D6370" s="14" t="str">
        <v>false</v>
      </c>
    </row>
    <row r="6371" spans="4:4" x14ac:dyDescent="0.2">
      <c r="D6371" s="14" t="str">
        <v>false</v>
      </c>
    </row>
    <row r="6372" spans="4:4" x14ac:dyDescent="0.2">
      <c r="D6372" s="14" t="str">
        <v>false</v>
      </c>
    </row>
    <row r="6373" spans="4:4" x14ac:dyDescent="0.2">
      <c r="D6373" s="14" t="str">
        <v>false</v>
      </c>
    </row>
    <row r="6374" spans="4:4" x14ac:dyDescent="0.2">
      <c r="D6374" s="14" t="str">
        <v>false</v>
      </c>
    </row>
    <row r="6375" spans="4:4" x14ac:dyDescent="0.2">
      <c r="D6375" s="14" t="str">
        <v>false</v>
      </c>
    </row>
    <row r="6376" spans="4:4" x14ac:dyDescent="0.2">
      <c r="D6376" s="14" t="str">
        <v>false</v>
      </c>
    </row>
    <row r="6377" spans="4:4" x14ac:dyDescent="0.2">
      <c r="D6377" s="14" t="str">
        <v>false</v>
      </c>
    </row>
    <row r="6378" spans="4:4" x14ac:dyDescent="0.2">
      <c r="D6378" s="14" t="str">
        <v>false</v>
      </c>
    </row>
    <row r="6379" spans="4:4" x14ac:dyDescent="0.2">
      <c r="D6379" s="14" t="str">
        <v>false</v>
      </c>
    </row>
    <row r="6380" spans="4:4" x14ac:dyDescent="0.2">
      <c r="D6380" s="14" t="str">
        <v>false</v>
      </c>
    </row>
    <row r="6381" spans="4:4" x14ac:dyDescent="0.2">
      <c r="D6381" s="14" t="str">
        <v>false</v>
      </c>
    </row>
    <row r="6382" spans="4:4" x14ac:dyDescent="0.2">
      <c r="D6382" s="14" t="str">
        <v>false</v>
      </c>
    </row>
    <row r="6383" spans="4:4" x14ac:dyDescent="0.2">
      <c r="D6383" s="14" t="str">
        <v>false</v>
      </c>
    </row>
    <row r="6384" spans="4:4" x14ac:dyDescent="0.2">
      <c r="D6384" s="14" t="str">
        <v>false</v>
      </c>
    </row>
    <row r="6385" spans="4:4" x14ac:dyDescent="0.2">
      <c r="D6385" s="14" t="str">
        <v>false</v>
      </c>
    </row>
    <row r="6386" spans="4:4" x14ac:dyDescent="0.2">
      <c r="D6386" s="14" t="str">
        <v>false</v>
      </c>
    </row>
    <row r="6387" spans="4:4" x14ac:dyDescent="0.2">
      <c r="D6387" s="14" t="str">
        <v>false</v>
      </c>
    </row>
    <row r="6388" spans="4:4" x14ac:dyDescent="0.2">
      <c r="D6388" s="14" t="str">
        <v>false</v>
      </c>
    </row>
    <row r="6389" spans="4:4" x14ac:dyDescent="0.2">
      <c r="D6389" s="14" t="str">
        <v>false</v>
      </c>
    </row>
    <row r="6390" spans="4:4" x14ac:dyDescent="0.2">
      <c r="D6390" s="14" t="str">
        <v>false</v>
      </c>
    </row>
    <row r="6391" spans="4:4" x14ac:dyDescent="0.2">
      <c r="D6391" s="14" t="str">
        <v>false</v>
      </c>
    </row>
    <row r="6392" spans="4:4" x14ac:dyDescent="0.2">
      <c r="D6392" s="14" t="str">
        <v>false</v>
      </c>
    </row>
    <row r="6393" spans="4:4" x14ac:dyDescent="0.2">
      <c r="D6393" s="14" t="str">
        <v>false</v>
      </c>
    </row>
    <row r="6394" spans="4:4" x14ac:dyDescent="0.2">
      <c r="D6394" s="14" t="str">
        <v>false</v>
      </c>
    </row>
    <row r="6395" spans="4:4" x14ac:dyDescent="0.2">
      <c r="D6395" s="14" t="str">
        <v>false</v>
      </c>
    </row>
    <row r="6396" spans="4:4" x14ac:dyDescent="0.2">
      <c r="D6396" s="14" t="str">
        <v>false</v>
      </c>
    </row>
    <row r="6397" spans="4:4" x14ac:dyDescent="0.2">
      <c r="D6397" s="14" t="str">
        <v>false</v>
      </c>
    </row>
    <row r="6398" spans="4:4" x14ac:dyDescent="0.2">
      <c r="D6398" s="14" t="str">
        <v>false</v>
      </c>
    </row>
    <row r="6399" spans="4:4" x14ac:dyDescent="0.2">
      <c r="D6399" s="14" t="str">
        <v>false</v>
      </c>
    </row>
    <row r="6400" spans="4:4" x14ac:dyDescent="0.2">
      <c r="D6400" s="14" t="str">
        <v>false</v>
      </c>
    </row>
    <row r="6401" spans="4:4" x14ac:dyDescent="0.2">
      <c r="D6401" s="14" t="str">
        <v>false</v>
      </c>
    </row>
    <row r="6402" spans="4:4" x14ac:dyDescent="0.2">
      <c r="D6402" s="14" t="str">
        <v>false</v>
      </c>
    </row>
    <row r="6403" spans="4:4" x14ac:dyDescent="0.2">
      <c r="D6403" s="14" t="str">
        <v>false</v>
      </c>
    </row>
    <row r="6404" spans="4:4" x14ac:dyDescent="0.2">
      <c r="D6404" s="14" t="str">
        <v>false</v>
      </c>
    </row>
    <row r="6405" spans="4:4" x14ac:dyDescent="0.2">
      <c r="D6405" s="14" t="str">
        <v>false</v>
      </c>
    </row>
    <row r="6406" spans="4:4" x14ac:dyDescent="0.2">
      <c r="D6406" s="14" t="str">
        <v>false</v>
      </c>
    </row>
    <row r="6407" spans="4:4" x14ac:dyDescent="0.2">
      <c r="D6407" s="14" t="str">
        <v>false</v>
      </c>
    </row>
    <row r="6408" spans="4:4" x14ac:dyDescent="0.2">
      <c r="D6408" s="14" t="str">
        <v>false</v>
      </c>
    </row>
    <row r="6409" spans="4:4" x14ac:dyDescent="0.2">
      <c r="D6409" s="14" t="str">
        <v>false</v>
      </c>
    </row>
    <row r="6410" spans="4:4" x14ac:dyDescent="0.2">
      <c r="D6410" s="14" t="str">
        <v>false</v>
      </c>
    </row>
    <row r="6411" spans="4:4" x14ac:dyDescent="0.2">
      <c r="D6411" s="14" t="str">
        <v>false</v>
      </c>
    </row>
    <row r="6412" spans="4:4" x14ac:dyDescent="0.2">
      <c r="D6412" s="14" t="str">
        <v>false</v>
      </c>
    </row>
    <row r="6413" spans="4:4" x14ac:dyDescent="0.2">
      <c r="D6413" s="14" t="str">
        <v>false</v>
      </c>
    </row>
    <row r="6414" spans="4:4" x14ac:dyDescent="0.2">
      <c r="D6414" s="14" t="str">
        <v>false</v>
      </c>
    </row>
    <row r="6415" spans="4:4" x14ac:dyDescent="0.2">
      <c r="D6415" s="14" t="str">
        <v>false</v>
      </c>
    </row>
    <row r="6416" spans="4:4" x14ac:dyDescent="0.2">
      <c r="D6416" s="14" t="str">
        <v>false</v>
      </c>
    </row>
    <row r="6417" spans="4:4" x14ac:dyDescent="0.2">
      <c r="D6417" s="14" t="str">
        <v>false</v>
      </c>
    </row>
    <row r="6418" spans="4:4" x14ac:dyDescent="0.2">
      <c r="D6418" s="14" t="str">
        <v>false</v>
      </c>
    </row>
    <row r="6419" spans="4:4" x14ac:dyDescent="0.2">
      <c r="D6419" s="14" t="str">
        <v>false</v>
      </c>
    </row>
    <row r="6420" spans="4:4" x14ac:dyDescent="0.2">
      <c r="D6420" s="14" t="str">
        <v>false</v>
      </c>
    </row>
    <row r="6421" spans="4:4" x14ac:dyDescent="0.2">
      <c r="D6421" s="14" t="str">
        <v>false</v>
      </c>
    </row>
    <row r="6422" spans="4:4" x14ac:dyDescent="0.2">
      <c r="D6422" s="14" t="str">
        <v>false</v>
      </c>
    </row>
    <row r="6423" spans="4:4" x14ac:dyDescent="0.2">
      <c r="D6423" s="14" t="str">
        <v>false</v>
      </c>
    </row>
    <row r="6424" spans="4:4" x14ac:dyDescent="0.2">
      <c r="D6424" s="14" t="str">
        <v>false</v>
      </c>
    </row>
    <row r="6425" spans="4:4" x14ac:dyDescent="0.2">
      <c r="D6425" s="14" t="str">
        <v>false</v>
      </c>
    </row>
    <row r="6426" spans="4:4" x14ac:dyDescent="0.2">
      <c r="D6426" s="14" t="str">
        <v>false</v>
      </c>
    </row>
    <row r="6427" spans="4:4" x14ac:dyDescent="0.2">
      <c r="D6427" s="14" t="str">
        <v>false</v>
      </c>
    </row>
    <row r="6428" spans="4:4" x14ac:dyDescent="0.2">
      <c r="D6428" s="14" t="str">
        <v>false</v>
      </c>
    </row>
    <row r="6429" spans="4:4" x14ac:dyDescent="0.2">
      <c r="D6429" s="14" t="str">
        <v>false</v>
      </c>
    </row>
    <row r="6430" spans="4:4" x14ac:dyDescent="0.2">
      <c r="D6430" s="14" t="str">
        <v>false</v>
      </c>
    </row>
    <row r="6431" spans="4:4" x14ac:dyDescent="0.2">
      <c r="D6431" s="14" t="str">
        <v>false</v>
      </c>
    </row>
    <row r="6432" spans="4:4" x14ac:dyDescent="0.2">
      <c r="D6432" s="14" t="str">
        <v>false</v>
      </c>
    </row>
    <row r="6433" spans="4:4" x14ac:dyDescent="0.2">
      <c r="D6433" s="14" t="str">
        <v>false</v>
      </c>
    </row>
    <row r="6434" spans="4:4" x14ac:dyDescent="0.2">
      <c r="D6434" s="14" t="str">
        <v>false</v>
      </c>
    </row>
    <row r="6435" spans="4:4" x14ac:dyDescent="0.2">
      <c r="D6435" s="14" t="str">
        <v>false</v>
      </c>
    </row>
    <row r="6436" spans="4:4" x14ac:dyDescent="0.2">
      <c r="D6436" s="14" t="str">
        <v>false</v>
      </c>
    </row>
    <row r="6437" spans="4:4" x14ac:dyDescent="0.2">
      <c r="D6437" s="14" t="str">
        <v>false</v>
      </c>
    </row>
    <row r="6438" spans="4:4" x14ac:dyDescent="0.2">
      <c r="D6438" s="14" t="str">
        <v>false</v>
      </c>
    </row>
    <row r="6439" spans="4:4" x14ac:dyDescent="0.2">
      <c r="D6439" s="14" t="str">
        <v>false</v>
      </c>
    </row>
    <row r="6440" spans="4:4" x14ac:dyDescent="0.2">
      <c r="D6440" s="14" t="str">
        <v>false</v>
      </c>
    </row>
    <row r="6441" spans="4:4" x14ac:dyDescent="0.2">
      <c r="D6441" s="14" t="str">
        <v>false</v>
      </c>
    </row>
    <row r="6442" spans="4:4" x14ac:dyDescent="0.2">
      <c r="D6442" s="14" t="str">
        <v>false</v>
      </c>
    </row>
    <row r="6443" spans="4:4" x14ac:dyDescent="0.2">
      <c r="D6443" s="14" t="str">
        <v>false</v>
      </c>
    </row>
    <row r="6444" spans="4:4" x14ac:dyDescent="0.2">
      <c r="D6444" s="14" t="str">
        <v>false</v>
      </c>
    </row>
    <row r="6445" spans="4:4" x14ac:dyDescent="0.2">
      <c r="D6445" s="14" t="str">
        <v>false</v>
      </c>
    </row>
    <row r="6446" spans="4:4" x14ac:dyDescent="0.2">
      <c r="D6446" s="14" t="str">
        <v>false</v>
      </c>
    </row>
    <row r="6447" spans="4:4" x14ac:dyDescent="0.2">
      <c r="D6447" s="14" t="str">
        <v>false</v>
      </c>
    </row>
    <row r="6448" spans="4:4" x14ac:dyDescent="0.2">
      <c r="D6448" s="14" t="str">
        <v>false</v>
      </c>
    </row>
    <row r="6449" spans="4:4" x14ac:dyDescent="0.2">
      <c r="D6449" s="14" t="str">
        <v>false</v>
      </c>
    </row>
    <row r="6450" spans="4:4" x14ac:dyDescent="0.2">
      <c r="D6450" s="14" t="str">
        <v>false</v>
      </c>
    </row>
    <row r="6451" spans="4:4" x14ac:dyDescent="0.2">
      <c r="D6451" s="14" t="str">
        <v>false</v>
      </c>
    </row>
    <row r="6452" spans="4:4" x14ac:dyDescent="0.2">
      <c r="D6452" s="14" t="str">
        <v>false</v>
      </c>
    </row>
    <row r="6453" spans="4:4" x14ac:dyDescent="0.2">
      <c r="D6453" s="14" t="str">
        <v>false</v>
      </c>
    </row>
    <row r="6454" spans="4:4" x14ac:dyDescent="0.2">
      <c r="D6454" s="14" t="str">
        <v>false</v>
      </c>
    </row>
    <row r="6455" spans="4:4" x14ac:dyDescent="0.2">
      <c r="D6455" s="14" t="str">
        <v>false</v>
      </c>
    </row>
    <row r="6456" spans="4:4" x14ac:dyDescent="0.2">
      <c r="D6456" s="14" t="str">
        <v>false</v>
      </c>
    </row>
    <row r="6457" spans="4:4" x14ac:dyDescent="0.2">
      <c r="D6457" s="14" t="str">
        <v>false</v>
      </c>
    </row>
    <row r="6458" spans="4:4" x14ac:dyDescent="0.2">
      <c r="D6458" s="14" t="str">
        <v>false</v>
      </c>
    </row>
    <row r="6459" spans="4:4" x14ac:dyDescent="0.2">
      <c r="D6459" s="14" t="str">
        <v>false</v>
      </c>
    </row>
    <row r="6460" spans="4:4" x14ac:dyDescent="0.2">
      <c r="D6460" s="14" t="str">
        <v>false</v>
      </c>
    </row>
    <row r="6461" spans="4:4" x14ac:dyDescent="0.2">
      <c r="D6461" s="14" t="str">
        <v>false</v>
      </c>
    </row>
    <row r="6462" spans="4:4" x14ac:dyDescent="0.2">
      <c r="D6462" s="14" t="str">
        <v>false</v>
      </c>
    </row>
    <row r="6463" spans="4:4" x14ac:dyDescent="0.2">
      <c r="D6463" s="14" t="str">
        <v>false</v>
      </c>
    </row>
    <row r="6464" spans="4:4" x14ac:dyDescent="0.2">
      <c r="D6464" s="14" t="str">
        <v>false</v>
      </c>
    </row>
    <row r="6465" spans="4:4" x14ac:dyDescent="0.2">
      <c r="D6465" s="14" t="str">
        <v>false</v>
      </c>
    </row>
    <row r="6466" spans="4:4" x14ac:dyDescent="0.2">
      <c r="D6466" s="14" t="str">
        <v>false</v>
      </c>
    </row>
    <row r="6467" spans="4:4" x14ac:dyDescent="0.2">
      <c r="D6467" s="14" t="str">
        <v>false</v>
      </c>
    </row>
    <row r="6468" spans="4:4" x14ac:dyDescent="0.2">
      <c r="D6468" s="14" t="str">
        <v>false</v>
      </c>
    </row>
    <row r="6469" spans="4:4" x14ac:dyDescent="0.2">
      <c r="D6469" s="14" t="str">
        <v>false</v>
      </c>
    </row>
    <row r="6470" spans="4:4" x14ac:dyDescent="0.2">
      <c r="D6470" s="14" t="str">
        <v>false</v>
      </c>
    </row>
    <row r="6471" spans="4:4" x14ac:dyDescent="0.2">
      <c r="D6471" s="14" t="str">
        <v>false</v>
      </c>
    </row>
    <row r="6472" spans="4:4" x14ac:dyDescent="0.2">
      <c r="D6472" s="14" t="str">
        <v>false</v>
      </c>
    </row>
    <row r="6473" spans="4:4" x14ac:dyDescent="0.2">
      <c r="D6473" s="14" t="str">
        <v>false</v>
      </c>
    </row>
    <row r="6474" spans="4:4" x14ac:dyDescent="0.2">
      <c r="D6474" s="14" t="str">
        <v>false</v>
      </c>
    </row>
    <row r="6475" spans="4:4" x14ac:dyDescent="0.2">
      <c r="D6475" s="14" t="str">
        <v>false</v>
      </c>
    </row>
    <row r="6476" spans="4:4" x14ac:dyDescent="0.2">
      <c r="D6476" s="14" t="str">
        <v>false</v>
      </c>
    </row>
    <row r="6477" spans="4:4" x14ac:dyDescent="0.2">
      <c r="D6477" s="14" t="str">
        <v>false</v>
      </c>
    </row>
    <row r="6478" spans="4:4" x14ac:dyDescent="0.2">
      <c r="D6478" s="14" t="str">
        <v>false</v>
      </c>
    </row>
    <row r="6479" spans="4:4" x14ac:dyDescent="0.2">
      <c r="D6479" s="14" t="str">
        <v>false</v>
      </c>
    </row>
    <row r="6480" spans="4:4" x14ac:dyDescent="0.2">
      <c r="D6480" s="14" t="str">
        <v>false</v>
      </c>
    </row>
    <row r="6481" spans="4:4" x14ac:dyDescent="0.2">
      <c r="D6481" s="14" t="str">
        <v>false</v>
      </c>
    </row>
    <row r="6482" spans="4:4" x14ac:dyDescent="0.2">
      <c r="D6482" s="14" t="str">
        <v>false</v>
      </c>
    </row>
    <row r="6483" spans="4:4" x14ac:dyDescent="0.2">
      <c r="D6483" s="14" t="str">
        <v>false</v>
      </c>
    </row>
    <row r="6484" spans="4:4" x14ac:dyDescent="0.2">
      <c r="D6484" s="14" t="str">
        <v>false</v>
      </c>
    </row>
    <row r="6485" spans="4:4" x14ac:dyDescent="0.2">
      <c r="D6485" s="14" t="str">
        <v>false</v>
      </c>
    </row>
    <row r="6486" spans="4:4" x14ac:dyDescent="0.2">
      <c r="D6486" s="14" t="str">
        <v>false</v>
      </c>
    </row>
    <row r="6487" spans="4:4" x14ac:dyDescent="0.2">
      <c r="D6487" s="14" t="str">
        <v>false</v>
      </c>
    </row>
    <row r="6488" spans="4:4" x14ac:dyDescent="0.2">
      <c r="D6488" s="14" t="str">
        <v>false</v>
      </c>
    </row>
    <row r="6489" spans="4:4" x14ac:dyDescent="0.2">
      <c r="D6489" s="14" t="str">
        <v>false</v>
      </c>
    </row>
    <row r="6490" spans="4:4" x14ac:dyDescent="0.2">
      <c r="D6490" s="14" t="str">
        <v>false</v>
      </c>
    </row>
    <row r="6491" spans="4:4" x14ac:dyDescent="0.2">
      <c r="D6491" s="14" t="str">
        <v>false</v>
      </c>
    </row>
    <row r="6492" spans="4:4" x14ac:dyDescent="0.2">
      <c r="D6492" s="14" t="str">
        <v>false</v>
      </c>
    </row>
    <row r="6493" spans="4:4" x14ac:dyDescent="0.2">
      <c r="D6493" s="14" t="str">
        <v>false</v>
      </c>
    </row>
    <row r="6494" spans="4:4" x14ac:dyDescent="0.2">
      <c r="D6494" s="14" t="str">
        <v>false</v>
      </c>
    </row>
    <row r="6495" spans="4:4" x14ac:dyDescent="0.2">
      <c r="D6495" s="14" t="str">
        <v>false</v>
      </c>
    </row>
    <row r="6496" spans="4:4" x14ac:dyDescent="0.2">
      <c r="D6496" s="14" t="str">
        <v>false</v>
      </c>
    </row>
    <row r="6497" spans="4:4" x14ac:dyDescent="0.2">
      <c r="D6497" s="14" t="str">
        <v>false</v>
      </c>
    </row>
    <row r="6498" spans="4:4" x14ac:dyDescent="0.2">
      <c r="D6498" s="14" t="str">
        <v>false</v>
      </c>
    </row>
    <row r="6499" spans="4:4" x14ac:dyDescent="0.2">
      <c r="D6499" s="14" t="str">
        <v>false</v>
      </c>
    </row>
    <row r="6500" spans="4:4" x14ac:dyDescent="0.2">
      <c r="D6500" s="14" t="str">
        <v>false</v>
      </c>
    </row>
    <row r="6501" spans="4:4" x14ac:dyDescent="0.2">
      <c r="D6501" s="14" t="str">
        <v>false</v>
      </c>
    </row>
    <row r="6502" spans="4:4" x14ac:dyDescent="0.2">
      <c r="D6502" s="14" t="str">
        <v>false</v>
      </c>
    </row>
    <row r="6503" spans="4:4" x14ac:dyDescent="0.2">
      <c r="D6503" s="14" t="str">
        <v>false</v>
      </c>
    </row>
    <row r="6504" spans="4:4" x14ac:dyDescent="0.2">
      <c r="D6504" s="14" t="str">
        <v>false</v>
      </c>
    </row>
    <row r="6505" spans="4:4" x14ac:dyDescent="0.2">
      <c r="D6505" s="14" t="str">
        <v>false</v>
      </c>
    </row>
    <row r="6506" spans="4:4" x14ac:dyDescent="0.2">
      <c r="D6506" s="14" t="str">
        <v>false</v>
      </c>
    </row>
    <row r="6507" spans="4:4" x14ac:dyDescent="0.2">
      <c r="D6507" s="14" t="str">
        <v>false</v>
      </c>
    </row>
    <row r="6508" spans="4:4" x14ac:dyDescent="0.2">
      <c r="D6508" s="14" t="str">
        <v>false</v>
      </c>
    </row>
    <row r="6509" spans="4:4" x14ac:dyDescent="0.2">
      <c r="D6509" s="14" t="str">
        <v>false</v>
      </c>
    </row>
    <row r="6510" spans="4:4" x14ac:dyDescent="0.2">
      <c r="D6510" s="14" t="str">
        <v>false</v>
      </c>
    </row>
    <row r="6511" spans="4:4" x14ac:dyDescent="0.2">
      <c r="D6511" s="14" t="str">
        <v>false</v>
      </c>
    </row>
    <row r="6512" spans="4:4" x14ac:dyDescent="0.2">
      <c r="D6512" s="14" t="str">
        <v>false</v>
      </c>
    </row>
    <row r="6513" spans="4:4" x14ac:dyDescent="0.2">
      <c r="D6513" s="14" t="str">
        <v>false</v>
      </c>
    </row>
    <row r="6514" spans="4:4" x14ac:dyDescent="0.2">
      <c r="D6514" s="14" t="str">
        <v>false</v>
      </c>
    </row>
    <row r="6515" spans="4:4" x14ac:dyDescent="0.2">
      <c r="D6515" s="14" t="str">
        <v>false</v>
      </c>
    </row>
    <row r="6516" spans="4:4" x14ac:dyDescent="0.2">
      <c r="D6516" s="14" t="str">
        <v>false</v>
      </c>
    </row>
    <row r="6517" spans="4:4" x14ac:dyDescent="0.2">
      <c r="D6517" s="14" t="str">
        <v>false</v>
      </c>
    </row>
    <row r="6518" spans="4:4" x14ac:dyDescent="0.2">
      <c r="D6518" s="14" t="str">
        <v>false</v>
      </c>
    </row>
    <row r="6519" spans="4:4" x14ac:dyDescent="0.2">
      <c r="D6519" s="14" t="str">
        <v>false</v>
      </c>
    </row>
    <row r="6520" spans="4:4" x14ac:dyDescent="0.2">
      <c r="D6520" s="14" t="str">
        <v>false</v>
      </c>
    </row>
    <row r="6521" spans="4:4" x14ac:dyDescent="0.2">
      <c r="D6521" s="14" t="str">
        <v>false</v>
      </c>
    </row>
    <row r="6522" spans="4:4" x14ac:dyDescent="0.2">
      <c r="D6522" s="14" t="str">
        <v>false</v>
      </c>
    </row>
    <row r="6523" spans="4:4" x14ac:dyDescent="0.2">
      <c r="D6523" s="14" t="str">
        <v>false</v>
      </c>
    </row>
    <row r="6524" spans="4:4" x14ac:dyDescent="0.2">
      <c r="D6524" s="14" t="str">
        <v>false</v>
      </c>
    </row>
    <row r="6525" spans="4:4" x14ac:dyDescent="0.2">
      <c r="D6525" s="14" t="str">
        <v>false</v>
      </c>
    </row>
    <row r="6526" spans="4:4" x14ac:dyDescent="0.2">
      <c r="D6526" s="14" t="str">
        <v>false</v>
      </c>
    </row>
    <row r="6527" spans="4:4" x14ac:dyDescent="0.2">
      <c r="D6527" s="14" t="str">
        <v>false</v>
      </c>
    </row>
    <row r="6528" spans="4:4" x14ac:dyDescent="0.2">
      <c r="D6528" s="14" t="str">
        <v>false</v>
      </c>
    </row>
    <row r="6529" spans="4:4" x14ac:dyDescent="0.2">
      <c r="D6529" s="14" t="str">
        <v>false</v>
      </c>
    </row>
    <row r="6530" spans="4:4" x14ac:dyDescent="0.2">
      <c r="D6530" s="14" t="str">
        <v>false</v>
      </c>
    </row>
    <row r="6531" spans="4:4" x14ac:dyDescent="0.2">
      <c r="D6531" s="14" t="str">
        <v>false</v>
      </c>
    </row>
    <row r="6532" spans="4:4" x14ac:dyDescent="0.2">
      <c r="D6532" s="14" t="str">
        <v>false</v>
      </c>
    </row>
    <row r="6533" spans="4:4" x14ac:dyDescent="0.2">
      <c r="D6533" s="14" t="str">
        <v>false</v>
      </c>
    </row>
    <row r="6534" spans="4:4" x14ac:dyDescent="0.2">
      <c r="D6534" s="14" t="str">
        <v>false</v>
      </c>
    </row>
    <row r="6535" spans="4:4" x14ac:dyDescent="0.2">
      <c r="D6535" s="14" t="str">
        <v>false</v>
      </c>
    </row>
    <row r="6536" spans="4:4" x14ac:dyDescent="0.2">
      <c r="D6536" s="14" t="str">
        <v>false</v>
      </c>
    </row>
    <row r="6537" spans="4:4" x14ac:dyDescent="0.2">
      <c r="D6537" s="14" t="str">
        <v>false</v>
      </c>
    </row>
    <row r="6538" spans="4:4" x14ac:dyDescent="0.2">
      <c r="D6538" s="14" t="str">
        <v>false</v>
      </c>
    </row>
    <row r="6539" spans="4:4" x14ac:dyDescent="0.2">
      <c r="D6539" s="14" t="str">
        <v>false</v>
      </c>
    </row>
    <row r="6540" spans="4:4" x14ac:dyDescent="0.2">
      <c r="D6540" s="14" t="str">
        <v>false</v>
      </c>
    </row>
    <row r="6541" spans="4:4" x14ac:dyDescent="0.2">
      <c r="D6541" s="14" t="str">
        <v>false</v>
      </c>
    </row>
    <row r="6542" spans="4:4" x14ac:dyDescent="0.2">
      <c r="D6542" s="14" t="str">
        <v>false</v>
      </c>
    </row>
    <row r="6543" spans="4:4" x14ac:dyDescent="0.2">
      <c r="D6543" s="14" t="str">
        <v>false</v>
      </c>
    </row>
    <row r="6544" spans="4:4" x14ac:dyDescent="0.2">
      <c r="D6544" s="14" t="str">
        <v>false</v>
      </c>
    </row>
    <row r="6545" spans="4:4" x14ac:dyDescent="0.2">
      <c r="D6545" s="14" t="str">
        <v>false</v>
      </c>
    </row>
    <row r="6546" spans="4:4" x14ac:dyDescent="0.2">
      <c r="D6546" s="14" t="str">
        <v>false</v>
      </c>
    </row>
    <row r="6547" spans="4:4" x14ac:dyDescent="0.2">
      <c r="D6547" s="14" t="str">
        <v>false</v>
      </c>
    </row>
    <row r="6548" spans="4:4" x14ac:dyDescent="0.2">
      <c r="D6548" s="14" t="str">
        <v>false</v>
      </c>
    </row>
    <row r="6549" spans="4:4" x14ac:dyDescent="0.2">
      <c r="D6549" s="14" t="str">
        <v>false</v>
      </c>
    </row>
    <row r="6550" spans="4:4" x14ac:dyDescent="0.2">
      <c r="D6550" s="14" t="str">
        <v>false</v>
      </c>
    </row>
    <row r="6551" spans="4:4" x14ac:dyDescent="0.2">
      <c r="D6551" s="14" t="str">
        <v>false</v>
      </c>
    </row>
    <row r="6552" spans="4:4" x14ac:dyDescent="0.2">
      <c r="D6552" s="14" t="str">
        <v>false</v>
      </c>
    </row>
    <row r="6553" spans="4:4" x14ac:dyDescent="0.2">
      <c r="D6553" s="14" t="str">
        <v>false</v>
      </c>
    </row>
    <row r="6554" spans="4:4" x14ac:dyDescent="0.2">
      <c r="D6554" s="14" t="str">
        <v>false</v>
      </c>
    </row>
    <row r="6555" spans="4:4" x14ac:dyDescent="0.2">
      <c r="D6555" s="14" t="str">
        <v>false</v>
      </c>
    </row>
    <row r="6556" spans="4:4" x14ac:dyDescent="0.2">
      <c r="D6556" s="14" t="str">
        <v>false</v>
      </c>
    </row>
    <row r="6557" spans="4:4" x14ac:dyDescent="0.2">
      <c r="D6557" s="14" t="str">
        <v>false</v>
      </c>
    </row>
    <row r="6558" spans="4:4" x14ac:dyDescent="0.2">
      <c r="D6558" s="14" t="str">
        <v>false</v>
      </c>
    </row>
    <row r="6559" spans="4:4" x14ac:dyDescent="0.2">
      <c r="D6559" s="14" t="str">
        <v>false</v>
      </c>
    </row>
    <row r="6560" spans="4:4" x14ac:dyDescent="0.2">
      <c r="D6560" s="14" t="str">
        <v>false</v>
      </c>
    </row>
    <row r="6561" spans="4:4" x14ac:dyDescent="0.2">
      <c r="D6561" s="14" t="str">
        <v>false</v>
      </c>
    </row>
    <row r="6562" spans="4:4" x14ac:dyDescent="0.2">
      <c r="D6562" s="14" t="str">
        <v>false</v>
      </c>
    </row>
    <row r="6563" spans="4:4" x14ac:dyDescent="0.2">
      <c r="D6563" s="14" t="str">
        <v>false</v>
      </c>
    </row>
    <row r="6564" spans="4:4" x14ac:dyDescent="0.2">
      <c r="D6564" s="14" t="str">
        <v>false</v>
      </c>
    </row>
    <row r="6565" spans="4:4" x14ac:dyDescent="0.2">
      <c r="D6565" s="14" t="str">
        <v>false</v>
      </c>
    </row>
    <row r="6566" spans="4:4" x14ac:dyDescent="0.2">
      <c r="D6566" s="14" t="str">
        <v>false</v>
      </c>
    </row>
    <row r="6567" spans="4:4" x14ac:dyDescent="0.2">
      <c r="D6567" s="14" t="str">
        <v>false</v>
      </c>
    </row>
    <row r="6568" spans="4:4" x14ac:dyDescent="0.2">
      <c r="D6568" s="14" t="str">
        <v>false</v>
      </c>
    </row>
    <row r="6569" spans="4:4" x14ac:dyDescent="0.2">
      <c r="D6569" s="14" t="str">
        <v>false</v>
      </c>
    </row>
    <row r="6570" spans="4:4" x14ac:dyDescent="0.2">
      <c r="D6570" s="14" t="str">
        <v>false</v>
      </c>
    </row>
    <row r="6571" spans="4:4" x14ac:dyDescent="0.2">
      <c r="D6571" s="14" t="str">
        <v>false</v>
      </c>
    </row>
    <row r="6572" spans="4:4" x14ac:dyDescent="0.2">
      <c r="D6572" s="14" t="str">
        <v>false</v>
      </c>
    </row>
    <row r="6573" spans="4:4" x14ac:dyDescent="0.2">
      <c r="D6573" s="14" t="str">
        <v>false</v>
      </c>
    </row>
    <row r="6574" spans="4:4" x14ac:dyDescent="0.2">
      <c r="D6574" s="14" t="str">
        <v>false</v>
      </c>
    </row>
    <row r="6575" spans="4:4" x14ac:dyDescent="0.2">
      <c r="D6575" s="14" t="str">
        <v>false</v>
      </c>
    </row>
    <row r="6576" spans="4:4" x14ac:dyDescent="0.2">
      <c r="D6576" s="14" t="str">
        <v>false</v>
      </c>
    </row>
    <row r="6577" spans="4:4" x14ac:dyDescent="0.2">
      <c r="D6577" s="14" t="str">
        <v>false</v>
      </c>
    </row>
    <row r="6578" spans="4:4" x14ac:dyDescent="0.2">
      <c r="D6578" s="14" t="str">
        <v>false</v>
      </c>
    </row>
    <row r="6579" spans="4:4" x14ac:dyDescent="0.2">
      <c r="D6579" s="14" t="str">
        <v>false</v>
      </c>
    </row>
    <row r="6580" spans="4:4" x14ac:dyDescent="0.2">
      <c r="D6580" s="14" t="str">
        <v>false</v>
      </c>
    </row>
    <row r="6581" spans="4:4" x14ac:dyDescent="0.2">
      <c r="D6581" s="14" t="str">
        <v>false</v>
      </c>
    </row>
    <row r="6582" spans="4:4" x14ac:dyDescent="0.2">
      <c r="D6582" s="14" t="str">
        <v>false</v>
      </c>
    </row>
    <row r="6583" spans="4:4" x14ac:dyDescent="0.2">
      <c r="D6583" s="14" t="str">
        <v>false</v>
      </c>
    </row>
    <row r="6584" spans="4:4" x14ac:dyDescent="0.2">
      <c r="D6584" s="14" t="str">
        <v>false</v>
      </c>
    </row>
    <row r="6585" spans="4:4" x14ac:dyDescent="0.2">
      <c r="D6585" s="14" t="str">
        <v>false</v>
      </c>
    </row>
    <row r="6586" spans="4:4" x14ac:dyDescent="0.2">
      <c r="D6586" s="14" t="str">
        <v>false</v>
      </c>
    </row>
    <row r="6587" spans="4:4" x14ac:dyDescent="0.2">
      <c r="D6587" s="14" t="str">
        <v>false</v>
      </c>
    </row>
    <row r="6588" spans="4:4" x14ac:dyDescent="0.2">
      <c r="D6588" s="14" t="str">
        <v>false</v>
      </c>
    </row>
    <row r="6589" spans="4:4" x14ac:dyDescent="0.2">
      <c r="D6589" s="14" t="str">
        <v>false</v>
      </c>
    </row>
    <row r="6590" spans="4:4" x14ac:dyDescent="0.2">
      <c r="D6590" s="14" t="str">
        <v>false</v>
      </c>
    </row>
    <row r="6591" spans="4:4" x14ac:dyDescent="0.2">
      <c r="D6591" s="14" t="str">
        <v>false</v>
      </c>
    </row>
    <row r="6592" spans="4:4" x14ac:dyDescent="0.2">
      <c r="D6592" s="14" t="str">
        <v>false</v>
      </c>
    </row>
    <row r="6593" spans="4:4" x14ac:dyDescent="0.2">
      <c r="D6593" s="14" t="str">
        <v>false</v>
      </c>
    </row>
    <row r="6594" spans="4:4" x14ac:dyDescent="0.2">
      <c r="D6594" s="14" t="str">
        <v>false</v>
      </c>
    </row>
    <row r="6595" spans="4:4" x14ac:dyDescent="0.2">
      <c r="D6595" s="14" t="str">
        <v>false</v>
      </c>
    </row>
    <row r="6596" spans="4:4" x14ac:dyDescent="0.2">
      <c r="D6596" s="14" t="str">
        <v>false</v>
      </c>
    </row>
    <row r="6597" spans="4:4" x14ac:dyDescent="0.2">
      <c r="D6597" s="14" t="str">
        <v>false</v>
      </c>
    </row>
    <row r="6598" spans="4:4" x14ac:dyDescent="0.2">
      <c r="D6598" s="14" t="str">
        <v>false</v>
      </c>
    </row>
    <row r="6599" spans="4:4" x14ac:dyDescent="0.2">
      <c r="D6599" s="14" t="str">
        <v>false</v>
      </c>
    </row>
    <row r="6600" spans="4:4" x14ac:dyDescent="0.2">
      <c r="D6600" s="14" t="str">
        <v>false</v>
      </c>
    </row>
    <row r="6601" spans="4:4" x14ac:dyDescent="0.2">
      <c r="D6601" s="14" t="str">
        <v>false</v>
      </c>
    </row>
    <row r="6602" spans="4:4" x14ac:dyDescent="0.2">
      <c r="D6602" s="14" t="str">
        <v>false</v>
      </c>
    </row>
    <row r="6603" spans="4:4" x14ac:dyDescent="0.2">
      <c r="D6603" s="14" t="str">
        <v>false</v>
      </c>
    </row>
    <row r="6604" spans="4:4" x14ac:dyDescent="0.2">
      <c r="D6604" s="14" t="str">
        <v>false</v>
      </c>
    </row>
    <row r="6605" spans="4:4" x14ac:dyDescent="0.2">
      <c r="D6605" s="14" t="str">
        <v>false</v>
      </c>
    </row>
    <row r="6606" spans="4:4" x14ac:dyDescent="0.2">
      <c r="D6606" s="14" t="str">
        <v>false</v>
      </c>
    </row>
    <row r="6607" spans="4:4" x14ac:dyDescent="0.2">
      <c r="D6607" s="14" t="str">
        <v>false</v>
      </c>
    </row>
    <row r="6608" spans="4:4" x14ac:dyDescent="0.2">
      <c r="D6608" s="14" t="str">
        <v>false</v>
      </c>
    </row>
    <row r="6609" spans="4:4" x14ac:dyDescent="0.2">
      <c r="D6609" s="14" t="str">
        <v>false</v>
      </c>
    </row>
    <row r="6610" spans="4:4" x14ac:dyDescent="0.2">
      <c r="D6610" s="14" t="str">
        <v>false</v>
      </c>
    </row>
    <row r="6611" spans="4:4" x14ac:dyDescent="0.2">
      <c r="D6611" s="14" t="str">
        <v>false</v>
      </c>
    </row>
    <row r="6612" spans="4:4" x14ac:dyDescent="0.2">
      <c r="D6612" s="14" t="str">
        <v>false</v>
      </c>
    </row>
    <row r="6613" spans="4:4" x14ac:dyDescent="0.2">
      <c r="D6613" s="14" t="str">
        <v>false</v>
      </c>
    </row>
    <row r="6614" spans="4:4" x14ac:dyDescent="0.2">
      <c r="D6614" s="14" t="str">
        <v>false</v>
      </c>
    </row>
    <row r="6615" spans="4:4" x14ac:dyDescent="0.2">
      <c r="D6615" s="14" t="str">
        <v>false</v>
      </c>
    </row>
    <row r="6616" spans="4:4" x14ac:dyDescent="0.2">
      <c r="D6616" s="14" t="str">
        <v>false</v>
      </c>
    </row>
    <row r="6617" spans="4:4" x14ac:dyDescent="0.2">
      <c r="D6617" s="14" t="str">
        <v>false</v>
      </c>
    </row>
    <row r="6618" spans="4:4" x14ac:dyDescent="0.2">
      <c r="D6618" s="14" t="str">
        <v>false</v>
      </c>
    </row>
    <row r="6619" spans="4:4" x14ac:dyDescent="0.2">
      <c r="D6619" s="14" t="str">
        <v>false</v>
      </c>
    </row>
    <row r="6620" spans="4:4" x14ac:dyDescent="0.2">
      <c r="D6620" s="14" t="str">
        <v>false</v>
      </c>
    </row>
    <row r="6621" spans="4:4" x14ac:dyDescent="0.2">
      <c r="D6621" s="14" t="str">
        <v>false</v>
      </c>
    </row>
    <row r="6622" spans="4:4" x14ac:dyDescent="0.2">
      <c r="D6622" s="14" t="str">
        <v>false</v>
      </c>
    </row>
    <row r="6623" spans="4:4" x14ac:dyDescent="0.2">
      <c r="D6623" s="14" t="str">
        <v>false</v>
      </c>
    </row>
    <row r="6624" spans="4:4" x14ac:dyDescent="0.2">
      <c r="D6624" s="14" t="str">
        <v>false</v>
      </c>
    </row>
    <row r="6625" spans="4:4" x14ac:dyDescent="0.2">
      <c r="D6625" s="14" t="str">
        <v>false</v>
      </c>
    </row>
    <row r="6626" spans="4:4" x14ac:dyDescent="0.2">
      <c r="D6626" s="14" t="str">
        <v>false</v>
      </c>
    </row>
    <row r="6627" spans="4:4" x14ac:dyDescent="0.2">
      <c r="D6627" s="14" t="str">
        <v>false</v>
      </c>
    </row>
    <row r="6628" spans="4:4" x14ac:dyDescent="0.2">
      <c r="D6628" s="14" t="str">
        <v>false</v>
      </c>
    </row>
    <row r="6629" spans="4:4" x14ac:dyDescent="0.2">
      <c r="D6629" s="14" t="str">
        <v>false</v>
      </c>
    </row>
    <row r="6630" spans="4:4" x14ac:dyDescent="0.2">
      <c r="D6630" s="14" t="str">
        <v>false</v>
      </c>
    </row>
    <row r="6631" spans="4:4" x14ac:dyDescent="0.2">
      <c r="D6631" s="14" t="str">
        <v>false</v>
      </c>
    </row>
    <row r="6632" spans="4:4" x14ac:dyDescent="0.2">
      <c r="D6632" s="14" t="str">
        <v>false</v>
      </c>
    </row>
    <row r="6633" spans="4:4" x14ac:dyDescent="0.2">
      <c r="D6633" s="14" t="str">
        <v>false</v>
      </c>
    </row>
    <row r="6634" spans="4:4" x14ac:dyDescent="0.2">
      <c r="D6634" s="14" t="str">
        <v>false</v>
      </c>
    </row>
    <row r="6635" spans="4:4" x14ac:dyDescent="0.2">
      <c r="D6635" s="14" t="str">
        <v>false</v>
      </c>
    </row>
    <row r="6636" spans="4:4" x14ac:dyDescent="0.2">
      <c r="D6636" s="14" t="str">
        <v>false</v>
      </c>
    </row>
    <row r="6637" spans="4:4" x14ac:dyDescent="0.2">
      <c r="D6637" s="14" t="str">
        <v>false</v>
      </c>
    </row>
    <row r="6638" spans="4:4" x14ac:dyDescent="0.2">
      <c r="D6638" s="14" t="str">
        <v>false</v>
      </c>
    </row>
    <row r="6639" spans="4:4" x14ac:dyDescent="0.2">
      <c r="D6639" s="14" t="str">
        <v>false</v>
      </c>
    </row>
    <row r="6640" spans="4:4" x14ac:dyDescent="0.2">
      <c r="D6640" s="14" t="str">
        <v>false</v>
      </c>
    </row>
    <row r="6641" spans="4:4" x14ac:dyDescent="0.2">
      <c r="D6641" s="14" t="str">
        <v>false</v>
      </c>
    </row>
    <row r="6642" spans="4:4" x14ac:dyDescent="0.2">
      <c r="D6642" s="14" t="str">
        <v>false</v>
      </c>
    </row>
    <row r="6643" spans="4:4" x14ac:dyDescent="0.2">
      <c r="D6643" s="14" t="str">
        <v>false</v>
      </c>
    </row>
    <row r="6644" spans="4:4" x14ac:dyDescent="0.2">
      <c r="D6644" s="14" t="str">
        <v>false</v>
      </c>
    </row>
    <row r="6645" spans="4:4" x14ac:dyDescent="0.2">
      <c r="D6645" s="14" t="str">
        <v>false</v>
      </c>
    </row>
    <row r="6646" spans="4:4" x14ac:dyDescent="0.2">
      <c r="D6646" s="14" t="str">
        <v>false</v>
      </c>
    </row>
    <row r="6647" spans="4:4" x14ac:dyDescent="0.2">
      <c r="D6647" s="14" t="str">
        <v>false</v>
      </c>
    </row>
    <row r="6648" spans="4:4" x14ac:dyDescent="0.2">
      <c r="D6648" s="14" t="str">
        <v>false</v>
      </c>
    </row>
    <row r="6649" spans="4:4" x14ac:dyDescent="0.2">
      <c r="D6649" s="14" t="str">
        <v>false</v>
      </c>
    </row>
    <row r="6650" spans="4:4" x14ac:dyDescent="0.2">
      <c r="D6650" s="14" t="str">
        <v>false</v>
      </c>
    </row>
    <row r="6651" spans="4:4" x14ac:dyDescent="0.2">
      <c r="D6651" s="14" t="str">
        <v>false</v>
      </c>
    </row>
    <row r="6652" spans="4:4" x14ac:dyDescent="0.2">
      <c r="D6652" s="14" t="str">
        <v>false</v>
      </c>
    </row>
    <row r="6653" spans="4:4" x14ac:dyDescent="0.2">
      <c r="D6653" s="14" t="str">
        <v>false</v>
      </c>
    </row>
    <row r="6654" spans="4:4" x14ac:dyDescent="0.2">
      <c r="D6654" s="14" t="str">
        <v>false</v>
      </c>
    </row>
    <row r="6655" spans="4:4" x14ac:dyDescent="0.2">
      <c r="D6655" s="14" t="str">
        <v>false</v>
      </c>
    </row>
    <row r="6656" spans="4:4" x14ac:dyDescent="0.2">
      <c r="D6656" s="14" t="str">
        <v>false</v>
      </c>
    </row>
    <row r="6657" spans="4:4" x14ac:dyDescent="0.2">
      <c r="D6657" s="14" t="str">
        <v>false</v>
      </c>
    </row>
    <row r="6658" spans="4:4" x14ac:dyDescent="0.2">
      <c r="D6658" s="14" t="str">
        <v>false</v>
      </c>
    </row>
    <row r="6659" spans="4:4" x14ac:dyDescent="0.2">
      <c r="D6659" s="14" t="str">
        <v>false</v>
      </c>
    </row>
    <row r="6660" spans="4:4" x14ac:dyDescent="0.2">
      <c r="D6660" s="14" t="str">
        <v>false</v>
      </c>
    </row>
    <row r="6661" spans="4:4" x14ac:dyDescent="0.2">
      <c r="D6661" s="14" t="str">
        <v>false</v>
      </c>
    </row>
    <row r="6662" spans="4:4" x14ac:dyDescent="0.2">
      <c r="D6662" s="14" t="str">
        <v>false</v>
      </c>
    </row>
    <row r="6663" spans="4:4" x14ac:dyDescent="0.2">
      <c r="D6663" s="14" t="str">
        <v>false</v>
      </c>
    </row>
    <row r="6664" spans="4:4" x14ac:dyDescent="0.2">
      <c r="D6664" s="14" t="str">
        <v>false</v>
      </c>
    </row>
    <row r="6665" spans="4:4" x14ac:dyDescent="0.2">
      <c r="D6665" s="14" t="str">
        <v>false</v>
      </c>
    </row>
    <row r="6666" spans="4:4" x14ac:dyDescent="0.2">
      <c r="D6666" s="14" t="str">
        <v>false</v>
      </c>
    </row>
    <row r="6667" spans="4:4" x14ac:dyDescent="0.2">
      <c r="D6667" s="14" t="str">
        <v>false</v>
      </c>
    </row>
    <row r="6668" spans="4:4" x14ac:dyDescent="0.2">
      <c r="D6668" s="14" t="str">
        <v>false</v>
      </c>
    </row>
    <row r="6669" spans="4:4" x14ac:dyDescent="0.2">
      <c r="D6669" s="14" t="str">
        <v>false</v>
      </c>
    </row>
    <row r="6670" spans="4:4" x14ac:dyDescent="0.2">
      <c r="D6670" s="14" t="str">
        <v>false</v>
      </c>
    </row>
    <row r="6671" spans="4:4" x14ac:dyDescent="0.2">
      <c r="D6671" s="14" t="str">
        <v>false</v>
      </c>
    </row>
    <row r="6672" spans="4:4" x14ac:dyDescent="0.2">
      <c r="D6672" s="14" t="str">
        <v>false</v>
      </c>
    </row>
    <row r="6673" spans="4:4" x14ac:dyDescent="0.2">
      <c r="D6673" s="14" t="str">
        <v>false</v>
      </c>
    </row>
    <row r="6674" spans="4:4" x14ac:dyDescent="0.2">
      <c r="D6674" s="14" t="str">
        <v>false</v>
      </c>
    </row>
    <row r="6675" spans="4:4" x14ac:dyDescent="0.2">
      <c r="D6675" s="14" t="str">
        <v>false</v>
      </c>
    </row>
    <row r="6676" spans="4:4" x14ac:dyDescent="0.2">
      <c r="D6676" s="14" t="str">
        <v>false</v>
      </c>
    </row>
    <row r="6677" spans="4:4" x14ac:dyDescent="0.2">
      <c r="D6677" s="14" t="str">
        <v>false</v>
      </c>
    </row>
    <row r="6678" spans="4:4" x14ac:dyDescent="0.2">
      <c r="D6678" s="14" t="str">
        <v>false</v>
      </c>
    </row>
    <row r="6679" spans="4:4" x14ac:dyDescent="0.2">
      <c r="D6679" s="14" t="str">
        <v>false</v>
      </c>
    </row>
    <row r="6680" spans="4:4" x14ac:dyDescent="0.2">
      <c r="D6680" s="14" t="str">
        <v>false</v>
      </c>
    </row>
    <row r="6681" spans="4:4" x14ac:dyDescent="0.2">
      <c r="D6681" s="14" t="str">
        <v>false</v>
      </c>
    </row>
    <row r="6682" spans="4:4" x14ac:dyDescent="0.2">
      <c r="D6682" s="14" t="str">
        <v>false</v>
      </c>
    </row>
    <row r="6683" spans="4:4" x14ac:dyDescent="0.2">
      <c r="D6683" s="14" t="str">
        <v>false</v>
      </c>
    </row>
    <row r="6684" spans="4:4" x14ac:dyDescent="0.2">
      <c r="D6684" s="14" t="str">
        <v>false</v>
      </c>
    </row>
    <row r="6685" spans="4:4" x14ac:dyDescent="0.2">
      <c r="D6685" s="14" t="str">
        <v>false</v>
      </c>
    </row>
    <row r="6686" spans="4:4" x14ac:dyDescent="0.2">
      <c r="D6686" s="14" t="str">
        <v>false</v>
      </c>
    </row>
    <row r="6687" spans="4:4" x14ac:dyDescent="0.2">
      <c r="D6687" s="14" t="str">
        <v>false</v>
      </c>
    </row>
    <row r="6688" spans="4:4" x14ac:dyDescent="0.2">
      <c r="D6688" s="14" t="str">
        <v>false</v>
      </c>
    </row>
    <row r="6689" spans="4:4" x14ac:dyDescent="0.2">
      <c r="D6689" s="14" t="str">
        <v>false</v>
      </c>
    </row>
    <row r="6690" spans="4:4" x14ac:dyDescent="0.2">
      <c r="D6690" s="14" t="str">
        <v>false</v>
      </c>
    </row>
    <row r="6691" spans="4:4" x14ac:dyDescent="0.2">
      <c r="D6691" s="14" t="str">
        <v>false</v>
      </c>
    </row>
    <row r="6692" spans="4:4" x14ac:dyDescent="0.2">
      <c r="D6692" s="14" t="str">
        <v>false</v>
      </c>
    </row>
    <row r="6693" spans="4:4" x14ac:dyDescent="0.2">
      <c r="D6693" s="14" t="str">
        <v>false</v>
      </c>
    </row>
    <row r="6694" spans="4:4" x14ac:dyDescent="0.2">
      <c r="D6694" s="14" t="str">
        <v>false</v>
      </c>
    </row>
    <row r="6695" spans="4:4" x14ac:dyDescent="0.2">
      <c r="D6695" s="14" t="str">
        <v>false</v>
      </c>
    </row>
    <row r="6696" spans="4:4" x14ac:dyDescent="0.2">
      <c r="D6696" s="14" t="str">
        <v>false</v>
      </c>
    </row>
    <row r="6697" spans="4:4" x14ac:dyDescent="0.2">
      <c r="D6697" s="14" t="str">
        <v>false</v>
      </c>
    </row>
    <row r="6698" spans="4:4" x14ac:dyDescent="0.2">
      <c r="D6698" s="14" t="str">
        <v>false</v>
      </c>
    </row>
    <row r="6699" spans="4:4" x14ac:dyDescent="0.2">
      <c r="D6699" s="14" t="str">
        <v>false</v>
      </c>
    </row>
    <row r="6700" spans="4:4" x14ac:dyDescent="0.2">
      <c r="D6700" s="14" t="str">
        <v>false</v>
      </c>
    </row>
    <row r="6701" spans="4:4" x14ac:dyDescent="0.2">
      <c r="D6701" s="14" t="str">
        <v>false</v>
      </c>
    </row>
    <row r="6702" spans="4:4" x14ac:dyDescent="0.2">
      <c r="D6702" s="14" t="str">
        <v>false</v>
      </c>
    </row>
    <row r="6703" spans="4:4" x14ac:dyDescent="0.2">
      <c r="D6703" s="14" t="str">
        <v>false</v>
      </c>
    </row>
    <row r="6704" spans="4:4" x14ac:dyDescent="0.2">
      <c r="D6704" s="14" t="str">
        <v>false</v>
      </c>
    </row>
    <row r="6705" spans="4:4" x14ac:dyDescent="0.2">
      <c r="D6705" s="14" t="str">
        <v>false</v>
      </c>
    </row>
    <row r="6706" spans="4:4" x14ac:dyDescent="0.2">
      <c r="D6706" s="14" t="str">
        <v>false</v>
      </c>
    </row>
    <row r="6707" spans="4:4" x14ac:dyDescent="0.2">
      <c r="D6707" s="14" t="str">
        <v>false</v>
      </c>
    </row>
    <row r="6708" spans="4:4" x14ac:dyDescent="0.2">
      <c r="D6708" s="14" t="str">
        <v>false</v>
      </c>
    </row>
    <row r="6709" spans="4:4" x14ac:dyDescent="0.2">
      <c r="D6709" s="14" t="str">
        <v>false</v>
      </c>
    </row>
    <row r="6710" spans="4:4" x14ac:dyDescent="0.2">
      <c r="D6710" s="14" t="str">
        <v>false</v>
      </c>
    </row>
    <row r="6711" spans="4:4" x14ac:dyDescent="0.2">
      <c r="D6711" s="14" t="str">
        <v>false</v>
      </c>
    </row>
    <row r="6712" spans="4:4" x14ac:dyDescent="0.2">
      <c r="D6712" s="14" t="str">
        <v>false</v>
      </c>
    </row>
    <row r="6713" spans="4:4" x14ac:dyDescent="0.2">
      <c r="D6713" s="14" t="str">
        <v>false</v>
      </c>
    </row>
    <row r="6714" spans="4:4" x14ac:dyDescent="0.2">
      <c r="D6714" s="14" t="str">
        <v>false</v>
      </c>
    </row>
    <row r="6715" spans="4:4" x14ac:dyDescent="0.2">
      <c r="D6715" s="14" t="str">
        <v>false</v>
      </c>
    </row>
    <row r="6716" spans="4:4" x14ac:dyDescent="0.2">
      <c r="D6716" s="14" t="str">
        <v>false</v>
      </c>
    </row>
    <row r="6717" spans="4:4" x14ac:dyDescent="0.2">
      <c r="D6717" s="14" t="str">
        <v>false</v>
      </c>
    </row>
    <row r="6718" spans="4:4" x14ac:dyDescent="0.2">
      <c r="D6718" s="14" t="str">
        <v>false</v>
      </c>
    </row>
    <row r="6719" spans="4:4" x14ac:dyDescent="0.2">
      <c r="D6719" s="14" t="str">
        <v>false</v>
      </c>
    </row>
    <row r="6720" spans="4:4" x14ac:dyDescent="0.2">
      <c r="D6720" s="14" t="str">
        <v>false</v>
      </c>
    </row>
    <row r="6721" spans="4:4" x14ac:dyDescent="0.2">
      <c r="D6721" s="14" t="str">
        <v>false</v>
      </c>
    </row>
    <row r="6722" spans="4:4" x14ac:dyDescent="0.2">
      <c r="D6722" s="14" t="str">
        <v>false</v>
      </c>
    </row>
    <row r="6723" spans="4:4" x14ac:dyDescent="0.2">
      <c r="D6723" s="14" t="str">
        <v>false</v>
      </c>
    </row>
    <row r="6724" spans="4:4" x14ac:dyDescent="0.2">
      <c r="D6724" s="14" t="str">
        <v>false</v>
      </c>
    </row>
    <row r="6725" spans="4:4" x14ac:dyDescent="0.2">
      <c r="D6725" s="14" t="str">
        <v>false</v>
      </c>
    </row>
    <row r="6726" spans="4:4" x14ac:dyDescent="0.2">
      <c r="D6726" s="14" t="str">
        <v>false</v>
      </c>
    </row>
    <row r="6727" spans="4:4" x14ac:dyDescent="0.2">
      <c r="D6727" s="14" t="str">
        <v>false</v>
      </c>
    </row>
    <row r="6728" spans="4:4" x14ac:dyDescent="0.2">
      <c r="D6728" s="14" t="str">
        <v>false</v>
      </c>
    </row>
    <row r="6729" spans="4:4" x14ac:dyDescent="0.2">
      <c r="D6729" s="14" t="str">
        <v>false</v>
      </c>
    </row>
    <row r="6730" spans="4:4" x14ac:dyDescent="0.2">
      <c r="D6730" s="14" t="str">
        <v>false</v>
      </c>
    </row>
    <row r="6731" spans="4:4" x14ac:dyDescent="0.2">
      <c r="D6731" s="14" t="str">
        <v>false</v>
      </c>
    </row>
    <row r="6732" spans="4:4" x14ac:dyDescent="0.2">
      <c r="D6732" s="14" t="str">
        <v>false</v>
      </c>
    </row>
    <row r="6733" spans="4:4" x14ac:dyDescent="0.2">
      <c r="D6733" s="14" t="str">
        <v>false</v>
      </c>
    </row>
    <row r="6734" spans="4:4" x14ac:dyDescent="0.2">
      <c r="D6734" s="14" t="str">
        <v>false</v>
      </c>
    </row>
    <row r="6735" spans="4:4" x14ac:dyDescent="0.2">
      <c r="D6735" s="14" t="str">
        <v>false</v>
      </c>
    </row>
    <row r="6736" spans="4:4" x14ac:dyDescent="0.2">
      <c r="D6736" s="14" t="str">
        <v>false</v>
      </c>
    </row>
    <row r="6737" spans="4:4" x14ac:dyDescent="0.2">
      <c r="D6737" s="14" t="str">
        <v>false</v>
      </c>
    </row>
    <row r="6738" spans="4:4" x14ac:dyDescent="0.2">
      <c r="D6738" s="14" t="str">
        <v>false</v>
      </c>
    </row>
    <row r="6739" spans="4:4" x14ac:dyDescent="0.2">
      <c r="D6739" s="14" t="str">
        <v>false</v>
      </c>
    </row>
    <row r="6740" spans="4:4" x14ac:dyDescent="0.2">
      <c r="D6740" s="14" t="str">
        <v>false</v>
      </c>
    </row>
    <row r="6741" spans="4:4" x14ac:dyDescent="0.2">
      <c r="D6741" s="14" t="str">
        <v>false</v>
      </c>
    </row>
    <row r="6742" spans="4:4" x14ac:dyDescent="0.2">
      <c r="D6742" s="14" t="str">
        <v>false</v>
      </c>
    </row>
    <row r="6743" spans="4:4" x14ac:dyDescent="0.2">
      <c r="D6743" s="14" t="str">
        <v>false</v>
      </c>
    </row>
    <row r="6744" spans="4:4" x14ac:dyDescent="0.2">
      <c r="D6744" s="14" t="str">
        <v>false</v>
      </c>
    </row>
    <row r="6745" spans="4:4" x14ac:dyDescent="0.2">
      <c r="D6745" s="14" t="str">
        <v>false</v>
      </c>
    </row>
    <row r="6746" spans="4:4" x14ac:dyDescent="0.2">
      <c r="D6746" s="14" t="str">
        <v>false</v>
      </c>
    </row>
    <row r="6747" spans="4:4" x14ac:dyDescent="0.2">
      <c r="D6747" s="14" t="str">
        <v>false</v>
      </c>
    </row>
    <row r="6748" spans="4:4" x14ac:dyDescent="0.2">
      <c r="D6748" s="14" t="str">
        <v>false</v>
      </c>
    </row>
    <row r="6749" spans="4:4" x14ac:dyDescent="0.2">
      <c r="D6749" s="14" t="str">
        <v>false</v>
      </c>
    </row>
    <row r="6750" spans="4:4" x14ac:dyDescent="0.2">
      <c r="D6750" s="14" t="str">
        <v>false</v>
      </c>
    </row>
    <row r="6751" spans="4:4" x14ac:dyDescent="0.2">
      <c r="D6751" s="14" t="str">
        <v>false</v>
      </c>
    </row>
    <row r="6752" spans="4:4" x14ac:dyDescent="0.2">
      <c r="D6752" s="14" t="str">
        <v>false</v>
      </c>
    </row>
    <row r="6753" spans="4:4" x14ac:dyDescent="0.2">
      <c r="D6753" s="14" t="str">
        <v>false</v>
      </c>
    </row>
    <row r="6754" spans="4:4" x14ac:dyDescent="0.2">
      <c r="D6754" s="14" t="str">
        <v>false</v>
      </c>
    </row>
    <row r="6755" spans="4:4" x14ac:dyDescent="0.2">
      <c r="D6755" s="14" t="str">
        <v>false</v>
      </c>
    </row>
    <row r="6756" spans="4:4" x14ac:dyDescent="0.2">
      <c r="D6756" s="14" t="str">
        <v>false</v>
      </c>
    </row>
    <row r="6757" spans="4:4" x14ac:dyDescent="0.2">
      <c r="D6757" s="14" t="str">
        <v>false</v>
      </c>
    </row>
    <row r="6758" spans="4:4" x14ac:dyDescent="0.2">
      <c r="D6758" s="14" t="str">
        <v>false</v>
      </c>
    </row>
    <row r="6759" spans="4:4" x14ac:dyDescent="0.2">
      <c r="D6759" s="14" t="str">
        <v>false</v>
      </c>
    </row>
    <row r="6760" spans="4:4" x14ac:dyDescent="0.2">
      <c r="D6760" s="14" t="str">
        <v>false</v>
      </c>
    </row>
    <row r="6761" spans="4:4" x14ac:dyDescent="0.2">
      <c r="D6761" s="14" t="str">
        <v>false</v>
      </c>
    </row>
    <row r="6762" spans="4:4" x14ac:dyDescent="0.2">
      <c r="D6762" s="14" t="str">
        <v>false</v>
      </c>
    </row>
    <row r="6763" spans="4:4" x14ac:dyDescent="0.2">
      <c r="D6763" s="14" t="str">
        <v>false</v>
      </c>
    </row>
    <row r="6764" spans="4:4" x14ac:dyDescent="0.2">
      <c r="D6764" s="14" t="str">
        <v>false</v>
      </c>
    </row>
    <row r="6765" spans="4:4" x14ac:dyDescent="0.2">
      <c r="D6765" s="14" t="str">
        <v>false</v>
      </c>
    </row>
    <row r="6766" spans="4:4" x14ac:dyDescent="0.2">
      <c r="D6766" s="14" t="str">
        <v>false</v>
      </c>
    </row>
    <row r="6767" spans="4:4" x14ac:dyDescent="0.2">
      <c r="D6767" s="14" t="str">
        <v>false</v>
      </c>
    </row>
    <row r="6768" spans="4:4" x14ac:dyDescent="0.2">
      <c r="D6768" s="14" t="str">
        <v>false</v>
      </c>
    </row>
    <row r="6769" spans="4:4" x14ac:dyDescent="0.2">
      <c r="D6769" s="14" t="str">
        <v>false</v>
      </c>
    </row>
    <row r="6770" spans="4:4" x14ac:dyDescent="0.2">
      <c r="D6770" s="14" t="str">
        <v>false</v>
      </c>
    </row>
    <row r="6771" spans="4:4" x14ac:dyDescent="0.2">
      <c r="D6771" s="14" t="str">
        <v>false</v>
      </c>
    </row>
    <row r="6772" spans="4:4" x14ac:dyDescent="0.2">
      <c r="D6772" s="14" t="str">
        <v>false</v>
      </c>
    </row>
    <row r="6773" spans="4:4" x14ac:dyDescent="0.2">
      <c r="D6773" s="14" t="str">
        <v>false</v>
      </c>
    </row>
    <row r="6774" spans="4:4" x14ac:dyDescent="0.2">
      <c r="D6774" s="14" t="str">
        <v>false</v>
      </c>
    </row>
    <row r="6775" spans="4:4" x14ac:dyDescent="0.2">
      <c r="D6775" s="14" t="str">
        <v>false</v>
      </c>
    </row>
    <row r="6776" spans="4:4" x14ac:dyDescent="0.2">
      <c r="D6776" s="14" t="str">
        <v>false</v>
      </c>
    </row>
    <row r="6777" spans="4:4" x14ac:dyDescent="0.2">
      <c r="D6777" s="14" t="str">
        <v>false</v>
      </c>
    </row>
    <row r="6778" spans="4:4" x14ac:dyDescent="0.2">
      <c r="D6778" s="14" t="str">
        <v>false</v>
      </c>
    </row>
    <row r="6779" spans="4:4" x14ac:dyDescent="0.2">
      <c r="D6779" s="14" t="str">
        <v>false</v>
      </c>
    </row>
    <row r="6780" spans="4:4" x14ac:dyDescent="0.2">
      <c r="D6780" s="14" t="str">
        <v>false</v>
      </c>
    </row>
    <row r="6781" spans="4:4" x14ac:dyDescent="0.2">
      <c r="D6781" s="14" t="str">
        <v>false</v>
      </c>
    </row>
    <row r="6782" spans="4:4" x14ac:dyDescent="0.2">
      <c r="D6782" s="14" t="str">
        <v>false</v>
      </c>
    </row>
    <row r="6783" spans="4:4" x14ac:dyDescent="0.2">
      <c r="D6783" s="14" t="str">
        <v>false</v>
      </c>
    </row>
    <row r="6784" spans="4:4" x14ac:dyDescent="0.2">
      <c r="D6784" s="14" t="str">
        <v>false</v>
      </c>
    </row>
    <row r="6785" spans="4:4" x14ac:dyDescent="0.2">
      <c r="D6785" s="14" t="str">
        <v>false</v>
      </c>
    </row>
    <row r="6786" spans="4:4" x14ac:dyDescent="0.2">
      <c r="D6786" s="14" t="str">
        <v>false</v>
      </c>
    </row>
    <row r="6787" spans="4:4" x14ac:dyDescent="0.2">
      <c r="D6787" s="14" t="str">
        <v>false</v>
      </c>
    </row>
    <row r="6788" spans="4:4" x14ac:dyDescent="0.2">
      <c r="D6788" s="14" t="str">
        <v>false</v>
      </c>
    </row>
    <row r="6789" spans="4:4" x14ac:dyDescent="0.2">
      <c r="D6789" s="14" t="str">
        <v>false</v>
      </c>
    </row>
    <row r="6790" spans="4:4" x14ac:dyDescent="0.2">
      <c r="D6790" s="14" t="str">
        <v>false</v>
      </c>
    </row>
    <row r="6791" spans="4:4" x14ac:dyDescent="0.2">
      <c r="D6791" s="14" t="str">
        <v>false</v>
      </c>
    </row>
    <row r="6792" spans="4:4" x14ac:dyDescent="0.2">
      <c r="D6792" s="14" t="str">
        <v>false</v>
      </c>
    </row>
    <row r="6793" spans="4:4" x14ac:dyDescent="0.2">
      <c r="D6793" s="14" t="str">
        <v>false</v>
      </c>
    </row>
    <row r="6794" spans="4:4" x14ac:dyDescent="0.2">
      <c r="D6794" s="14" t="str">
        <v>false</v>
      </c>
    </row>
    <row r="6795" spans="4:4" x14ac:dyDescent="0.2">
      <c r="D6795" s="14" t="str">
        <v>false</v>
      </c>
    </row>
    <row r="6796" spans="4:4" x14ac:dyDescent="0.2">
      <c r="D6796" s="14" t="str">
        <v>false</v>
      </c>
    </row>
    <row r="6797" spans="4:4" x14ac:dyDescent="0.2">
      <c r="D6797" s="14" t="str">
        <v>false</v>
      </c>
    </row>
    <row r="6798" spans="4:4" x14ac:dyDescent="0.2">
      <c r="D6798" s="14" t="str">
        <v>false</v>
      </c>
    </row>
    <row r="6799" spans="4:4" x14ac:dyDescent="0.2">
      <c r="D6799" s="14" t="str">
        <v>false</v>
      </c>
    </row>
    <row r="6800" spans="4:4" x14ac:dyDescent="0.2">
      <c r="D6800" s="14" t="str">
        <v>false</v>
      </c>
    </row>
    <row r="6801" spans="4:4" x14ac:dyDescent="0.2">
      <c r="D6801" s="14" t="str">
        <v>false</v>
      </c>
    </row>
    <row r="6802" spans="4:4" x14ac:dyDescent="0.2">
      <c r="D6802" s="14" t="str">
        <v>false</v>
      </c>
    </row>
    <row r="6803" spans="4:4" x14ac:dyDescent="0.2">
      <c r="D6803" s="14" t="str">
        <v>false</v>
      </c>
    </row>
    <row r="6804" spans="4:4" x14ac:dyDescent="0.2">
      <c r="D6804" s="14" t="str">
        <v>false</v>
      </c>
    </row>
    <row r="6805" spans="4:4" x14ac:dyDescent="0.2">
      <c r="D6805" s="14" t="str">
        <v>false</v>
      </c>
    </row>
    <row r="6806" spans="4:4" x14ac:dyDescent="0.2">
      <c r="D6806" s="14" t="str">
        <v>false</v>
      </c>
    </row>
    <row r="6807" spans="4:4" x14ac:dyDescent="0.2">
      <c r="D6807" s="14" t="str">
        <v>false</v>
      </c>
    </row>
    <row r="6808" spans="4:4" x14ac:dyDescent="0.2">
      <c r="D6808" s="14" t="str">
        <v>false</v>
      </c>
    </row>
    <row r="6809" spans="4:4" x14ac:dyDescent="0.2">
      <c r="D6809" s="14" t="str">
        <v>false</v>
      </c>
    </row>
    <row r="6810" spans="4:4" x14ac:dyDescent="0.2">
      <c r="D6810" s="14" t="str">
        <v>false</v>
      </c>
    </row>
    <row r="6811" spans="4:4" x14ac:dyDescent="0.2">
      <c r="D6811" s="14" t="str">
        <v>false</v>
      </c>
    </row>
    <row r="6812" spans="4:4" x14ac:dyDescent="0.2">
      <c r="D6812" s="14" t="str">
        <v>false</v>
      </c>
    </row>
    <row r="6813" spans="4:4" x14ac:dyDescent="0.2">
      <c r="D6813" s="14" t="str">
        <v>false</v>
      </c>
    </row>
    <row r="6814" spans="4:4" x14ac:dyDescent="0.2">
      <c r="D6814" s="14" t="str">
        <v>false</v>
      </c>
    </row>
    <row r="6815" spans="4:4" x14ac:dyDescent="0.2">
      <c r="D6815" s="14" t="str">
        <v>false</v>
      </c>
    </row>
    <row r="6816" spans="4:4" x14ac:dyDescent="0.2">
      <c r="D6816" s="14" t="str">
        <v>false</v>
      </c>
    </row>
    <row r="6817" spans="4:4" x14ac:dyDescent="0.2">
      <c r="D6817" s="14" t="str">
        <v>false</v>
      </c>
    </row>
    <row r="6818" spans="4:4" x14ac:dyDescent="0.2">
      <c r="D6818" s="14" t="str">
        <v>false</v>
      </c>
    </row>
    <row r="6819" spans="4:4" x14ac:dyDescent="0.2">
      <c r="D6819" s="14" t="str">
        <v>false</v>
      </c>
    </row>
    <row r="6820" spans="4:4" x14ac:dyDescent="0.2">
      <c r="D6820" s="14" t="str">
        <v>false</v>
      </c>
    </row>
    <row r="6821" spans="4:4" x14ac:dyDescent="0.2">
      <c r="D6821" s="14" t="str">
        <v>false</v>
      </c>
    </row>
    <row r="6822" spans="4:4" x14ac:dyDescent="0.2">
      <c r="D6822" s="14" t="str">
        <v>false</v>
      </c>
    </row>
    <row r="6823" spans="4:4" x14ac:dyDescent="0.2">
      <c r="D6823" s="14" t="str">
        <v>false</v>
      </c>
    </row>
    <row r="6824" spans="4:4" x14ac:dyDescent="0.2">
      <c r="D6824" s="14" t="str">
        <v>false</v>
      </c>
    </row>
    <row r="6825" spans="4:4" x14ac:dyDescent="0.2">
      <c r="D6825" s="14" t="str">
        <v>false</v>
      </c>
    </row>
    <row r="6826" spans="4:4" x14ac:dyDescent="0.2">
      <c r="D6826" s="14" t="str">
        <v>false</v>
      </c>
    </row>
    <row r="6827" spans="4:4" x14ac:dyDescent="0.2">
      <c r="D6827" s="14" t="str">
        <v>false</v>
      </c>
    </row>
    <row r="6828" spans="4:4" x14ac:dyDescent="0.2">
      <c r="D6828" s="14" t="str">
        <v>false</v>
      </c>
    </row>
    <row r="6829" spans="4:4" x14ac:dyDescent="0.2">
      <c r="D6829" s="14" t="str">
        <v>false</v>
      </c>
    </row>
    <row r="6830" spans="4:4" x14ac:dyDescent="0.2">
      <c r="D6830" s="14" t="str">
        <v>false</v>
      </c>
    </row>
    <row r="6831" spans="4:4" x14ac:dyDescent="0.2">
      <c r="D6831" s="14" t="str">
        <v>false</v>
      </c>
    </row>
    <row r="6832" spans="4:4" x14ac:dyDescent="0.2">
      <c r="D6832" s="14" t="str">
        <v>false</v>
      </c>
    </row>
    <row r="6833" spans="4:4" x14ac:dyDescent="0.2">
      <c r="D6833" s="14" t="str">
        <v>false</v>
      </c>
    </row>
    <row r="6834" spans="4:4" x14ac:dyDescent="0.2">
      <c r="D6834" s="14" t="str">
        <v>false</v>
      </c>
    </row>
    <row r="6835" spans="4:4" x14ac:dyDescent="0.2">
      <c r="D6835" s="14" t="str">
        <v>false</v>
      </c>
    </row>
    <row r="6836" spans="4:4" x14ac:dyDescent="0.2">
      <c r="D6836" s="14" t="str">
        <v>false</v>
      </c>
    </row>
    <row r="6837" spans="4:4" x14ac:dyDescent="0.2">
      <c r="D6837" s="14" t="str">
        <v>false</v>
      </c>
    </row>
    <row r="6838" spans="4:4" x14ac:dyDescent="0.2">
      <c r="D6838" s="14" t="str">
        <v>false</v>
      </c>
    </row>
    <row r="6839" spans="4:4" x14ac:dyDescent="0.2">
      <c r="D6839" s="14" t="str">
        <v>false</v>
      </c>
    </row>
    <row r="6840" spans="4:4" x14ac:dyDescent="0.2">
      <c r="D6840" s="14" t="str">
        <v>false</v>
      </c>
    </row>
    <row r="6841" spans="4:4" x14ac:dyDescent="0.2">
      <c r="D6841" s="14" t="str">
        <v>false</v>
      </c>
    </row>
    <row r="6842" spans="4:4" x14ac:dyDescent="0.2">
      <c r="D6842" s="14" t="str">
        <v>false</v>
      </c>
    </row>
    <row r="6843" spans="4:4" x14ac:dyDescent="0.2">
      <c r="D6843" s="14" t="str">
        <v>false</v>
      </c>
    </row>
    <row r="6844" spans="4:4" x14ac:dyDescent="0.2">
      <c r="D6844" s="14" t="str">
        <v>false</v>
      </c>
    </row>
    <row r="6845" spans="4:4" x14ac:dyDescent="0.2">
      <c r="D6845" s="14" t="str">
        <v>false</v>
      </c>
    </row>
    <row r="6846" spans="4:4" x14ac:dyDescent="0.2">
      <c r="D6846" s="14" t="str">
        <v>false</v>
      </c>
    </row>
    <row r="6847" spans="4:4" x14ac:dyDescent="0.2">
      <c r="D6847" s="14" t="str">
        <v>false</v>
      </c>
    </row>
    <row r="6848" spans="4:4" x14ac:dyDescent="0.2">
      <c r="D6848" s="14" t="str">
        <v>false</v>
      </c>
    </row>
    <row r="6849" spans="4:4" x14ac:dyDescent="0.2">
      <c r="D6849" s="14" t="str">
        <v>false</v>
      </c>
    </row>
    <row r="6850" spans="4:4" x14ac:dyDescent="0.2">
      <c r="D6850" s="14" t="str">
        <v>false</v>
      </c>
    </row>
    <row r="6851" spans="4:4" x14ac:dyDescent="0.2">
      <c r="D6851" s="14" t="str">
        <v>false</v>
      </c>
    </row>
    <row r="6852" spans="4:4" x14ac:dyDescent="0.2">
      <c r="D6852" s="14" t="str">
        <v>false</v>
      </c>
    </row>
    <row r="6853" spans="4:4" x14ac:dyDescent="0.2">
      <c r="D6853" s="14" t="str">
        <v>false</v>
      </c>
    </row>
    <row r="6854" spans="4:4" x14ac:dyDescent="0.2">
      <c r="D6854" s="14" t="str">
        <v>false</v>
      </c>
    </row>
    <row r="6855" spans="4:4" x14ac:dyDescent="0.2">
      <c r="D6855" s="14" t="str">
        <v>false</v>
      </c>
    </row>
    <row r="6856" spans="4:4" x14ac:dyDescent="0.2">
      <c r="D6856" s="14" t="str">
        <v>false</v>
      </c>
    </row>
    <row r="6857" spans="4:4" x14ac:dyDescent="0.2">
      <c r="D6857" s="14" t="str">
        <v>false</v>
      </c>
    </row>
    <row r="6858" spans="4:4" x14ac:dyDescent="0.2">
      <c r="D6858" s="14" t="str">
        <v>false</v>
      </c>
    </row>
    <row r="6859" spans="4:4" x14ac:dyDescent="0.2">
      <c r="D6859" s="14" t="str">
        <v>false</v>
      </c>
    </row>
    <row r="6860" spans="4:4" x14ac:dyDescent="0.2">
      <c r="D6860" s="14" t="str">
        <v>false</v>
      </c>
    </row>
    <row r="6861" spans="4:4" x14ac:dyDescent="0.2">
      <c r="D6861" s="14" t="str">
        <v>false</v>
      </c>
    </row>
    <row r="6862" spans="4:4" x14ac:dyDescent="0.2">
      <c r="D6862" s="14" t="str">
        <v>false</v>
      </c>
    </row>
    <row r="6863" spans="4:4" x14ac:dyDescent="0.2">
      <c r="D6863" s="14" t="str">
        <v>false</v>
      </c>
    </row>
    <row r="6864" spans="4:4" x14ac:dyDescent="0.2">
      <c r="D6864" s="14" t="str">
        <v>false</v>
      </c>
    </row>
    <row r="6865" spans="4:4" x14ac:dyDescent="0.2">
      <c r="D6865" s="14" t="str">
        <v>false</v>
      </c>
    </row>
    <row r="6866" spans="4:4" x14ac:dyDescent="0.2">
      <c r="D6866" s="14" t="str">
        <v>false</v>
      </c>
    </row>
    <row r="6867" spans="4:4" x14ac:dyDescent="0.2">
      <c r="D6867" s="14" t="str">
        <v>false</v>
      </c>
    </row>
    <row r="6868" spans="4:4" x14ac:dyDescent="0.2">
      <c r="D6868" s="14" t="str">
        <v>false</v>
      </c>
    </row>
    <row r="6869" spans="4:4" x14ac:dyDescent="0.2">
      <c r="D6869" s="14" t="str">
        <v>false</v>
      </c>
    </row>
    <row r="6870" spans="4:4" x14ac:dyDescent="0.2">
      <c r="D6870" s="14" t="str">
        <v>false</v>
      </c>
    </row>
    <row r="6871" spans="4:4" x14ac:dyDescent="0.2">
      <c r="D6871" s="14" t="str">
        <v>false</v>
      </c>
    </row>
    <row r="6872" spans="4:4" x14ac:dyDescent="0.2">
      <c r="D6872" s="14" t="str">
        <v>false</v>
      </c>
    </row>
    <row r="6873" spans="4:4" x14ac:dyDescent="0.2">
      <c r="D6873" s="14" t="str">
        <v>false</v>
      </c>
    </row>
    <row r="6874" spans="4:4" x14ac:dyDescent="0.2">
      <c r="D6874" s="14" t="str">
        <v>false</v>
      </c>
    </row>
    <row r="6875" spans="4:4" x14ac:dyDescent="0.2">
      <c r="D6875" s="14" t="str">
        <v>false</v>
      </c>
    </row>
    <row r="6876" spans="4:4" x14ac:dyDescent="0.2">
      <c r="D6876" s="14" t="str">
        <v>false</v>
      </c>
    </row>
    <row r="6877" spans="4:4" x14ac:dyDescent="0.2">
      <c r="D6877" s="14" t="str">
        <v>false</v>
      </c>
    </row>
    <row r="6878" spans="4:4" x14ac:dyDescent="0.2">
      <c r="D6878" s="14" t="str">
        <v>false</v>
      </c>
    </row>
    <row r="6879" spans="4:4" x14ac:dyDescent="0.2">
      <c r="D6879" s="14" t="str">
        <v>false</v>
      </c>
    </row>
    <row r="6880" spans="4:4" x14ac:dyDescent="0.2">
      <c r="D6880" s="14" t="str">
        <v>false</v>
      </c>
    </row>
    <row r="6881" spans="4:4" x14ac:dyDescent="0.2">
      <c r="D6881" s="14" t="str">
        <v>false</v>
      </c>
    </row>
    <row r="6882" spans="4:4" x14ac:dyDescent="0.2">
      <c r="D6882" s="14" t="str">
        <v>false</v>
      </c>
    </row>
    <row r="6883" spans="4:4" x14ac:dyDescent="0.2">
      <c r="D6883" s="14" t="str">
        <v>false</v>
      </c>
    </row>
    <row r="6884" spans="4:4" x14ac:dyDescent="0.2">
      <c r="D6884" s="14" t="str">
        <v>false</v>
      </c>
    </row>
    <row r="6885" spans="4:4" x14ac:dyDescent="0.2">
      <c r="D6885" s="14" t="str">
        <v>false</v>
      </c>
    </row>
    <row r="6886" spans="4:4" x14ac:dyDescent="0.2">
      <c r="D6886" s="14" t="str">
        <v>false</v>
      </c>
    </row>
    <row r="6887" spans="4:4" x14ac:dyDescent="0.2">
      <c r="D6887" s="14" t="str">
        <v>false</v>
      </c>
    </row>
    <row r="6888" spans="4:4" x14ac:dyDescent="0.2">
      <c r="D6888" s="14" t="str">
        <v>false</v>
      </c>
    </row>
    <row r="6889" spans="4:4" x14ac:dyDescent="0.2">
      <c r="D6889" s="14" t="str">
        <v>false</v>
      </c>
    </row>
    <row r="6890" spans="4:4" x14ac:dyDescent="0.2">
      <c r="D6890" s="14" t="str">
        <v>false</v>
      </c>
    </row>
    <row r="6891" spans="4:4" x14ac:dyDescent="0.2">
      <c r="D6891" s="14" t="str">
        <v>false</v>
      </c>
    </row>
    <row r="6892" spans="4:4" x14ac:dyDescent="0.2">
      <c r="D6892" s="14" t="str">
        <v>false</v>
      </c>
    </row>
    <row r="6893" spans="4:4" x14ac:dyDescent="0.2">
      <c r="D6893" s="14" t="str">
        <v>false</v>
      </c>
    </row>
    <row r="6894" spans="4:4" x14ac:dyDescent="0.2">
      <c r="D6894" s="14" t="str">
        <v>false</v>
      </c>
    </row>
    <row r="6895" spans="4:4" x14ac:dyDescent="0.2">
      <c r="D6895" s="14" t="str">
        <v>false</v>
      </c>
    </row>
    <row r="6896" spans="4:4" x14ac:dyDescent="0.2">
      <c r="D6896" s="14" t="str">
        <v>false</v>
      </c>
    </row>
    <row r="6897" spans="4:4" x14ac:dyDescent="0.2">
      <c r="D6897" s="14" t="str">
        <v>false</v>
      </c>
    </row>
    <row r="6898" spans="4:4" x14ac:dyDescent="0.2">
      <c r="D6898" s="14" t="str">
        <v>false</v>
      </c>
    </row>
    <row r="6899" spans="4:4" x14ac:dyDescent="0.2">
      <c r="D6899" s="14" t="str">
        <v>false</v>
      </c>
    </row>
    <row r="6900" spans="4:4" x14ac:dyDescent="0.2">
      <c r="D6900" s="14" t="str">
        <v>false</v>
      </c>
    </row>
    <row r="6901" spans="4:4" x14ac:dyDescent="0.2">
      <c r="D6901" s="14" t="str">
        <v>false</v>
      </c>
    </row>
    <row r="6902" spans="4:4" x14ac:dyDescent="0.2">
      <c r="D6902" s="14" t="str">
        <v>false</v>
      </c>
    </row>
    <row r="6903" spans="4:4" x14ac:dyDescent="0.2">
      <c r="D6903" s="14" t="str">
        <v>false</v>
      </c>
    </row>
    <row r="6904" spans="4:4" x14ac:dyDescent="0.2">
      <c r="D6904" s="14" t="str">
        <v>false</v>
      </c>
    </row>
    <row r="6905" spans="4:4" x14ac:dyDescent="0.2">
      <c r="D6905" s="14" t="str">
        <v>false</v>
      </c>
    </row>
    <row r="6906" spans="4:4" x14ac:dyDescent="0.2">
      <c r="D6906" s="14" t="str">
        <v>false</v>
      </c>
    </row>
    <row r="6907" spans="4:4" x14ac:dyDescent="0.2">
      <c r="D6907" s="14" t="str">
        <v>false</v>
      </c>
    </row>
    <row r="6908" spans="4:4" x14ac:dyDescent="0.2">
      <c r="D6908" s="14" t="str">
        <v>false</v>
      </c>
    </row>
    <row r="6909" spans="4:4" x14ac:dyDescent="0.2">
      <c r="D6909" s="14" t="str">
        <v>false</v>
      </c>
    </row>
    <row r="6910" spans="4:4" x14ac:dyDescent="0.2">
      <c r="D6910" s="14" t="str">
        <v>false</v>
      </c>
    </row>
    <row r="6911" spans="4:4" x14ac:dyDescent="0.2">
      <c r="D6911" s="14" t="str">
        <v>false</v>
      </c>
    </row>
    <row r="6912" spans="4:4" x14ac:dyDescent="0.2">
      <c r="D6912" s="14" t="str">
        <v>false</v>
      </c>
    </row>
    <row r="6913" spans="4:4" x14ac:dyDescent="0.2">
      <c r="D6913" s="14" t="str">
        <v>false</v>
      </c>
    </row>
    <row r="6914" spans="4:4" x14ac:dyDescent="0.2">
      <c r="D6914" s="14" t="str">
        <v>false</v>
      </c>
    </row>
    <row r="6915" spans="4:4" x14ac:dyDescent="0.2">
      <c r="D6915" s="14" t="str">
        <v>false</v>
      </c>
    </row>
    <row r="6916" spans="4:4" x14ac:dyDescent="0.2">
      <c r="D6916" s="14" t="str">
        <v>false</v>
      </c>
    </row>
    <row r="6917" spans="4:4" x14ac:dyDescent="0.2">
      <c r="D6917" s="14" t="str">
        <v>false</v>
      </c>
    </row>
    <row r="6918" spans="4:4" x14ac:dyDescent="0.2">
      <c r="D6918" s="14" t="str">
        <v>false</v>
      </c>
    </row>
    <row r="6919" spans="4:4" x14ac:dyDescent="0.2">
      <c r="D6919" s="14" t="str">
        <v>false</v>
      </c>
    </row>
    <row r="6920" spans="4:4" x14ac:dyDescent="0.2">
      <c r="D6920" s="14" t="str">
        <v>false</v>
      </c>
    </row>
    <row r="6921" spans="4:4" x14ac:dyDescent="0.2">
      <c r="D6921" s="14" t="str">
        <v>false</v>
      </c>
    </row>
    <row r="6922" spans="4:4" x14ac:dyDescent="0.2">
      <c r="D6922" s="14" t="str">
        <v>false</v>
      </c>
    </row>
    <row r="6923" spans="4:4" x14ac:dyDescent="0.2">
      <c r="D6923" s="14" t="str">
        <v>false</v>
      </c>
    </row>
    <row r="6924" spans="4:4" x14ac:dyDescent="0.2">
      <c r="D6924" s="14" t="str">
        <v>false</v>
      </c>
    </row>
    <row r="6925" spans="4:4" x14ac:dyDescent="0.2">
      <c r="D6925" s="14" t="str">
        <v>false</v>
      </c>
    </row>
    <row r="6926" spans="4:4" x14ac:dyDescent="0.2">
      <c r="D6926" s="14" t="str">
        <v>false</v>
      </c>
    </row>
    <row r="6927" spans="4:4" x14ac:dyDescent="0.2">
      <c r="D6927" s="14" t="str">
        <v>false</v>
      </c>
    </row>
    <row r="6928" spans="4:4" x14ac:dyDescent="0.2">
      <c r="D6928" s="14" t="str">
        <v>false</v>
      </c>
    </row>
    <row r="6929" spans="4:4" x14ac:dyDescent="0.2">
      <c r="D6929" s="14" t="str">
        <v>false</v>
      </c>
    </row>
    <row r="6930" spans="4:4" x14ac:dyDescent="0.2">
      <c r="D6930" s="14" t="str">
        <v>false</v>
      </c>
    </row>
    <row r="6931" spans="4:4" x14ac:dyDescent="0.2">
      <c r="D6931" s="14" t="str">
        <v>false</v>
      </c>
    </row>
    <row r="6932" spans="4:4" x14ac:dyDescent="0.2">
      <c r="D6932" s="14" t="str">
        <v>false</v>
      </c>
    </row>
    <row r="6933" spans="4:4" x14ac:dyDescent="0.2">
      <c r="D6933" s="14" t="str">
        <v>false</v>
      </c>
    </row>
    <row r="6934" spans="4:4" x14ac:dyDescent="0.2">
      <c r="D6934" s="14" t="str">
        <v>false</v>
      </c>
    </row>
    <row r="6935" spans="4:4" x14ac:dyDescent="0.2">
      <c r="D6935" s="14" t="str">
        <v>false</v>
      </c>
    </row>
    <row r="6936" spans="4:4" x14ac:dyDescent="0.2">
      <c r="D6936" s="14" t="str">
        <v>false</v>
      </c>
    </row>
    <row r="6937" spans="4:4" x14ac:dyDescent="0.2">
      <c r="D6937" s="14" t="str">
        <v>false</v>
      </c>
    </row>
    <row r="6938" spans="4:4" x14ac:dyDescent="0.2">
      <c r="D6938" s="14" t="str">
        <v>false</v>
      </c>
    </row>
    <row r="6939" spans="4:4" x14ac:dyDescent="0.2">
      <c r="D6939" s="14" t="str">
        <v>false</v>
      </c>
    </row>
    <row r="6940" spans="4:4" x14ac:dyDescent="0.2">
      <c r="D6940" s="14" t="str">
        <v>false</v>
      </c>
    </row>
    <row r="6941" spans="4:4" x14ac:dyDescent="0.2">
      <c r="D6941" s="14" t="str">
        <v>false</v>
      </c>
    </row>
    <row r="6942" spans="4:4" x14ac:dyDescent="0.2">
      <c r="D6942" s="14" t="str">
        <v>false</v>
      </c>
    </row>
    <row r="6943" spans="4:4" x14ac:dyDescent="0.2">
      <c r="D6943" s="14" t="str">
        <v>false</v>
      </c>
    </row>
    <row r="6944" spans="4:4" x14ac:dyDescent="0.2">
      <c r="D6944" s="14" t="str">
        <v>false</v>
      </c>
    </row>
    <row r="6945" spans="4:4" x14ac:dyDescent="0.2">
      <c r="D6945" s="14" t="str">
        <v>false</v>
      </c>
    </row>
    <row r="6946" spans="4:4" x14ac:dyDescent="0.2">
      <c r="D6946" s="14" t="str">
        <v>false</v>
      </c>
    </row>
    <row r="6947" spans="4:4" x14ac:dyDescent="0.2">
      <c r="D6947" s="14" t="str">
        <v>false</v>
      </c>
    </row>
    <row r="6948" spans="4:4" x14ac:dyDescent="0.2">
      <c r="D6948" s="14" t="str">
        <v>false</v>
      </c>
    </row>
    <row r="6949" spans="4:4" x14ac:dyDescent="0.2">
      <c r="D6949" s="14" t="str">
        <v>false</v>
      </c>
    </row>
    <row r="6950" spans="4:4" x14ac:dyDescent="0.2">
      <c r="D6950" s="14" t="str">
        <v>false</v>
      </c>
    </row>
    <row r="6951" spans="4:4" x14ac:dyDescent="0.2">
      <c r="D6951" s="14" t="str">
        <v>false</v>
      </c>
    </row>
    <row r="6952" spans="4:4" x14ac:dyDescent="0.2">
      <c r="D6952" s="14" t="str">
        <v>false</v>
      </c>
    </row>
    <row r="6953" spans="4:4" x14ac:dyDescent="0.2">
      <c r="D6953" s="14" t="str">
        <v>false</v>
      </c>
    </row>
    <row r="6954" spans="4:4" x14ac:dyDescent="0.2">
      <c r="D6954" s="14" t="str">
        <v>false</v>
      </c>
    </row>
    <row r="6955" spans="4:4" x14ac:dyDescent="0.2">
      <c r="D6955" s="14" t="str">
        <v>false</v>
      </c>
    </row>
    <row r="6956" spans="4:4" x14ac:dyDescent="0.2">
      <c r="D6956" s="14" t="str">
        <v>false</v>
      </c>
    </row>
    <row r="6957" spans="4:4" x14ac:dyDescent="0.2">
      <c r="D6957" s="14" t="str">
        <v>false</v>
      </c>
    </row>
    <row r="6958" spans="4:4" x14ac:dyDescent="0.2">
      <c r="D6958" s="14" t="str">
        <v>false</v>
      </c>
    </row>
    <row r="6959" spans="4:4" x14ac:dyDescent="0.2">
      <c r="D6959" s="14" t="str">
        <v>false</v>
      </c>
    </row>
    <row r="6960" spans="4:4" x14ac:dyDescent="0.2">
      <c r="D6960" s="14" t="str">
        <v>false</v>
      </c>
    </row>
    <row r="6961" spans="4:4" x14ac:dyDescent="0.2">
      <c r="D6961" s="14" t="str">
        <v>false</v>
      </c>
    </row>
    <row r="6962" spans="4:4" x14ac:dyDescent="0.2">
      <c r="D6962" s="14" t="str">
        <v>false</v>
      </c>
    </row>
    <row r="6963" spans="4:4" x14ac:dyDescent="0.2">
      <c r="D6963" s="14" t="str">
        <v>false</v>
      </c>
    </row>
    <row r="6964" spans="4:4" x14ac:dyDescent="0.2">
      <c r="D6964" s="14" t="str">
        <v>false</v>
      </c>
    </row>
    <row r="6965" spans="4:4" x14ac:dyDescent="0.2">
      <c r="D6965" s="14" t="str">
        <v>false</v>
      </c>
    </row>
    <row r="6966" spans="4:4" x14ac:dyDescent="0.2">
      <c r="D6966" s="14" t="str">
        <v>false</v>
      </c>
    </row>
    <row r="6967" spans="4:4" x14ac:dyDescent="0.2">
      <c r="D6967" s="14" t="str">
        <v>false</v>
      </c>
    </row>
    <row r="6968" spans="4:4" x14ac:dyDescent="0.2">
      <c r="D6968" s="14" t="str">
        <v>false</v>
      </c>
    </row>
    <row r="6969" spans="4:4" x14ac:dyDescent="0.2">
      <c r="D6969" s="14" t="str">
        <v>false</v>
      </c>
    </row>
    <row r="6970" spans="4:4" x14ac:dyDescent="0.2">
      <c r="D6970" s="14" t="str">
        <v>false</v>
      </c>
    </row>
    <row r="6971" spans="4:4" x14ac:dyDescent="0.2">
      <c r="D6971" s="14" t="str">
        <v>false</v>
      </c>
    </row>
    <row r="6972" spans="4:4" x14ac:dyDescent="0.2">
      <c r="D6972" s="14" t="str">
        <v>false</v>
      </c>
    </row>
    <row r="6973" spans="4:4" x14ac:dyDescent="0.2">
      <c r="D6973" s="14" t="str">
        <v>false</v>
      </c>
    </row>
    <row r="6974" spans="4:4" x14ac:dyDescent="0.2">
      <c r="D6974" s="14" t="str">
        <v>false</v>
      </c>
    </row>
    <row r="6975" spans="4:4" x14ac:dyDescent="0.2">
      <c r="D6975" s="14" t="str">
        <v>false</v>
      </c>
    </row>
    <row r="6976" spans="4:4" x14ac:dyDescent="0.2">
      <c r="D6976" s="14" t="str">
        <v>false</v>
      </c>
    </row>
    <row r="6977" spans="4:4" x14ac:dyDescent="0.2">
      <c r="D6977" s="14" t="str">
        <v>false</v>
      </c>
    </row>
    <row r="6978" spans="4:4" x14ac:dyDescent="0.2">
      <c r="D6978" s="14" t="str">
        <v>false</v>
      </c>
    </row>
    <row r="6979" spans="4:4" x14ac:dyDescent="0.2">
      <c r="D6979" s="14" t="str">
        <v>false</v>
      </c>
    </row>
    <row r="6980" spans="4:4" x14ac:dyDescent="0.2">
      <c r="D6980" s="14" t="str">
        <v>false</v>
      </c>
    </row>
    <row r="6981" spans="4:4" x14ac:dyDescent="0.2">
      <c r="D6981" s="14" t="str">
        <v>false</v>
      </c>
    </row>
    <row r="6982" spans="4:4" x14ac:dyDescent="0.2">
      <c r="D6982" s="14" t="str">
        <v>false</v>
      </c>
    </row>
    <row r="6983" spans="4:4" x14ac:dyDescent="0.2">
      <c r="D6983" s="14" t="str">
        <v>false</v>
      </c>
    </row>
    <row r="6984" spans="4:4" x14ac:dyDescent="0.2">
      <c r="D6984" s="14" t="str">
        <v>false</v>
      </c>
    </row>
    <row r="6985" spans="4:4" x14ac:dyDescent="0.2">
      <c r="D6985" s="14" t="str">
        <v>false</v>
      </c>
    </row>
    <row r="6986" spans="4:4" x14ac:dyDescent="0.2">
      <c r="D6986" s="14" t="str">
        <v>false</v>
      </c>
    </row>
    <row r="6987" spans="4:4" x14ac:dyDescent="0.2">
      <c r="D6987" s="14" t="str">
        <v>false</v>
      </c>
    </row>
    <row r="6988" spans="4:4" x14ac:dyDescent="0.2">
      <c r="D6988" s="14" t="str">
        <v>false</v>
      </c>
    </row>
    <row r="6989" spans="4:4" x14ac:dyDescent="0.2">
      <c r="D6989" s="14" t="str">
        <v>false</v>
      </c>
    </row>
    <row r="6990" spans="4:4" x14ac:dyDescent="0.2">
      <c r="D6990" s="14" t="str">
        <v>false</v>
      </c>
    </row>
    <row r="6991" spans="4:4" x14ac:dyDescent="0.2">
      <c r="D6991" s="14" t="str">
        <v>false</v>
      </c>
    </row>
    <row r="6992" spans="4:4" x14ac:dyDescent="0.2">
      <c r="D6992" s="14" t="str">
        <v>false</v>
      </c>
    </row>
    <row r="6993" spans="4:4" x14ac:dyDescent="0.2">
      <c r="D6993" s="14" t="str">
        <v>false</v>
      </c>
    </row>
    <row r="6994" spans="4:4" x14ac:dyDescent="0.2">
      <c r="D6994" s="14" t="str">
        <v>false</v>
      </c>
    </row>
    <row r="6995" spans="4:4" x14ac:dyDescent="0.2">
      <c r="D6995" s="14" t="str">
        <v>false</v>
      </c>
    </row>
    <row r="6996" spans="4:4" x14ac:dyDescent="0.2">
      <c r="D6996" s="14" t="str">
        <v>false</v>
      </c>
    </row>
    <row r="6997" spans="4:4" x14ac:dyDescent="0.2">
      <c r="D6997" s="14" t="str">
        <v>false</v>
      </c>
    </row>
    <row r="6998" spans="4:4" x14ac:dyDescent="0.2">
      <c r="D6998" s="14" t="str">
        <v>false</v>
      </c>
    </row>
    <row r="6999" spans="4:4" x14ac:dyDescent="0.2">
      <c r="D6999" s="14" t="str">
        <v>false</v>
      </c>
    </row>
    <row r="7000" spans="4:4" x14ac:dyDescent="0.2">
      <c r="D7000" s="14" t="str">
        <v>false</v>
      </c>
    </row>
    <row r="7001" spans="4:4" x14ac:dyDescent="0.2">
      <c r="D7001" s="14" t="str">
        <v>false</v>
      </c>
    </row>
    <row r="7002" spans="4:4" x14ac:dyDescent="0.2">
      <c r="D7002" s="14" t="str">
        <v>false</v>
      </c>
    </row>
    <row r="7003" spans="4:4" x14ac:dyDescent="0.2">
      <c r="D7003" s="14" t="str">
        <v>false</v>
      </c>
    </row>
    <row r="7004" spans="4:4" x14ac:dyDescent="0.2">
      <c r="D7004" s="14" t="str">
        <v>false</v>
      </c>
    </row>
    <row r="7005" spans="4:4" x14ac:dyDescent="0.2">
      <c r="D7005" s="14" t="str">
        <v>false</v>
      </c>
    </row>
    <row r="7006" spans="4:4" x14ac:dyDescent="0.2">
      <c r="D7006" s="14" t="str">
        <v>false</v>
      </c>
    </row>
    <row r="7007" spans="4:4" x14ac:dyDescent="0.2">
      <c r="D7007" s="14" t="str">
        <v>false</v>
      </c>
    </row>
    <row r="7008" spans="4:4" x14ac:dyDescent="0.2">
      <c r="D7008" s="14" t="str">
        <v>false</v>
      </c>
    </row>
    <row r="7009" spans="4:4" x14ac:dyDescent="0.2">
      <c r="D7009" s="14" t="str">
        <v>false</v>
      </c>
    </row>
    <row r="7010" spans="4:4" x14ac:dyDescent="0.2">
      <c r="D7010" s="14" t="str">
        <v>false</v>
      </c>
    </row>
    <row r="7011" spans="4:4" x14ac:dyDescent="0.2">
      <c r="D7011" s="14" t="str">
        <v>false</v>
      </c>
    </row>
    <row r="7012" spans="4:4" x14ac:dyDescent="0.2">
      <c r="D7012" s="14" t="str">
        <v>false</v>
      </c>
    </row>
    <row r="7013" spans="4:4" x14ac:dyDescent="0.2">
      <c r="D7013" s="14" t="str">
        <v>false</v>
      </c>
    </row>
    <row r="7014" spans="4:4" x14ac:dyDescent="0.2">
      <c r="D7014" s="14" t="str">
        <v>false</v>
      </c>
    </row>
    <row r="7015" spans="4:4" x14ac:dyDescent="0.2">
      <c r="D7015" s="14" t="str">
        <v>false</v>
      </c>
    </row>
    <row r="7016" spans="4:4" x14ac:dyDescent="0.2">
      <c r="D7016" s="14" t="str">
        <v>false</v>
      </c>
    </row>
    <row r="7017" spans="4:4" x14ac:dyDescent="0.2">
      <c r="D7017" s="14" t="str">
        <v>false</v>
      </c>
    </row>
    <row r="7018" spans="4:4" x14ac:dyDescent="0.2">
      <c r="D7018" s="14" t="str">
        <v>false</v>
      </c>
    </row>
    <row r="7019" spans="4:4" x14ac:dyDescent="0.2">
      <c r="D7019" s="14" t="str">
        <v>false</v>
      </c>
    </row>
    <row r="7020" spans="4:4" x14ac:dyDescent="0.2">
      <c r="D7020" s="14" t="str">
        <v>false</v>
      </c>
    </row>
    <row r="7021" spans="4:4" x14ac:dyDescent="0.2">
      <c r="D7021" s="14" t="str">
        <v>false</v>
      </c>
    </row>
    <row r="7022" spans="4:4" x14ac:dyDescent="0.2">
      <c r="D7022" s="14" t="str">
        <v>false</v>
      </c>
    </row>
    <row r="7023" spans="4:4" x14ac:dyDescent="0.2">
      <c r="D7023" s="14" t="str">
        <v>false</v>
      </c>
    </row>
    <row r="7024" spans="4:4" x14ac:dyDescent="0.2">
      <c r="D7024" s="14" t="str">
        <v>false</v>
      </c>
    </row>
    <row r="7025" spans="4:4" x14ac:dyDescent="0.2">
      <c r="D7025" s="14" t="str">
        <v>false</v>
      </c>
    </row>
    <row r="7026" spans="4:4" x14ac:dyDescent="0.2">
      <c r="D7026" s="14" t="str">
        <v>false</v>
      </c>
    </row>
    <row r="7027" spans="4:4" x14ac:dyDescent="0.2">
      <c r="D7027" s="14" t="str">
        <v>false</v>
      </c>
    </row>
    <row r="7028" spans="4:4" x14ac:dyDescent="0.2">
      <c r="D7028" s="14" t="str">
        <v>false</v>
      </c>
    </row>
    <row r="7029" spans="4:4" x14ac:dyDescent="0.2">
      <c r="D7029" s="14" t="str">
        <v>false</v>
      </c>
    </row>
    <row r="7030" spans="4:4" x14ac:dyDescent="0.2">
      <c r="D7030" s="14" t="str">
        <v>false</v>
      </c>
    </row>
    <row r="7031" spans="4:4" x14ac:dyDescent="0.2">
      <c r="D7031" s="14" t="str">
        <v>false</v>
      </c>
    </row>
    <row r="7032" spans="4:4" x14ac:dyDescent="0.2">
      <c r="D7032" s="14" t="str">
        <v>false</v>
      </c>
    </row>
    <row r="7033" spans="4:4" x14ac:dyDescent="0.2">
      <c r="D7033" s="14" t="str">
        <v>false</v>
      </c>
    </row>
    <row r="7034" spans="4:4" x14ac:dyDescent="0.2">
      <c r="D7034" s="14" t="str">
        <v>false</v>
      </c>
    </row>
    <row r="7035" spans="4:4" x14ac:dyDescent="0.2">
      <c r="D7035" s="14" t="str">
        <v>false</v>
      </c>
    </row>
    <row r="7036" spans="4:4" x14ac:dyDescent="0.2">
      <c r="D7036" s="14" t="str">
        <v>false</v>
      </c>
    </row>
    <row r="7037" spans="4:4" x14ac:dyDescent="0.2">
      <c r="D7037" s="14" t="str">
        <v>false</v>
      </c>
    </row>
    <row r="7038" spans="4:4" x14ac:dyDescent="0.2">
      <c r="D7038" s="14" t="str">
        <v>false</v>
      </c>
    </row>
    <row r="7039" spans="4:4" x14ac:dyDescent="0.2">
      <c r="D7039" s="14" t="str">
        <v>false</v>
      </c>
    </row>
    <row r="7040" spans="4:4" x14ac:dyDescent="0.2">
      <c r="D7040" s="14" t="str">
        <v>false</v>
      </c>
    </row>
    <row r="7041" spans="4:4" x14ac:dyDescent="0.2">
      <c r="D7041" s="14" t="str">
        <v>false</v>
      </c>
    </row>
    <row r="7042" spans="4:4" x14ac:dyDescent="0.2">
      <c r="D7042" s="14" t="str">
        <v>false</v>
      </c>
    </row>
    <row r="7043" spans="4:4" x14ac:dyDescent="0.2">
      <c r="D7043" s="14" t="str">
        <v>false</v>
      </c>
    </row>
    <row r="7044" spans="4:4" x14ac:dyDescent="0.2">
      <c r="D7044" s="14" t="str">
        <v>false</v>
      </c>
    </row>
    <row r="7045" spans="4:4" x14ac:dyDescent="0.2">
      <c r="D7045" s="14" t="str">
        <v>false</v>
      </c>
    </row>
    <row r="7046" spans="4:4" x14ac:dyDescent="0.2">
      <c r="D7046" s="14" t="str">
        <v>false</v>
      </c>
    </row>
    <row r="7047" spans="4:4" x14ac:dyDescent="0.2">
      <c r="D7047" s="14" t="str">
        <v>false</v>
      </c>
    </row>
    <row r="7048" spans="4:4" x14ac:dyDescent="0.2">
      <c r="D7048" s="14" t="str">
        <v>false</v>
      </c>
    </row>
    <row r="7049" spans="4:4" x14ac:dyDescent="0.2">
      <c r="D7049" s="14" t="str">
        <v>false</v>
      </c>
    </row>
    <row r="7050" spans="4:4" x14ac:dyDescent="0.2">
      <c r="D7050" s="14" t="str">
        <v>false</v>
      </c>
    </row>
    <row r="7051" spans="4:4" x14ac:dyDescent="0.2">
      <c r="D7051" s="14" t="str">
        <v>false</v>
      </c>
    </row>
    <row r="7052" spans="4:4" x14ac:dyDescent="0.2">
      <c r="D7052" s="14" t="str">
        <v>false</v>
      </c>
    </row>
    <row r="7053" spans="4:4" x14ac:dyDescent="0.2">
      <c r="D7053" s="14" t="str">
        <v>false</v>
      </c>
    </row>
    <row r="7054" spans="4:4" x14ac:dyDescent="0.2">
      <c r="D7054" s="14" t="str">
        <v>false</v>
      </c>
    </row>
    <row r="7055" spans="4:4" x14ac:dyDescent="0.2">
      <c r="D7055" s="14" t="str">
        <v>false</v>
      </c>
    </row>
    <row r="7056" spans="4:4" x14ac:dyDescent="0.2">
      <c r="D7056" s="14" t="str">
        <v>false</v>
      </c>
    </row>
    <row r="7057" spans="4:4" x14ac:dyDescent="0.2">
      <c r="D7057" s="14" t="str">
        <v>false</v>
      </c>
    </row>
    <row r="7058" spans="4:4" x14ac:dyDescent="0.2">
      <c r="D7058" s="14" t="str">
        <v>false</v>
      </c>
    </row>
    <row r="7059" spans="4:4" x14ac:dyDescent="0.2">
      <c r="D7059" s="14" t="str">
        <v>false</v>
      </c>
    </row>
    <row r="7060" spans="4:4" x14ac:dyDescent="0.2">
      <c r="D7060" s="14" t="str">
        <v>false</v>
      </c>
    </row>
    <row r="7061" spans="4:4" x14ac:dyDescent="0.2">
      <c r="D7061" s="14" t="str">
        <v>false</v>
      </c>
    </row>
    <row r="7062" spans="4:4" x14ac:dyDescent="0.2">
      <c r="D7062" s="14" t="str">
        <v>false</v>
      </c>
    </row>
    <row r="7063" spans="4:4" x14ac:dyDescent="0.2">
      <c r="D7063" s="14" t="str">
        <v>false</v>
      </c>
    </row>
    <row r="7064" spans="4:4" x14ac:dyDescent="0.2">
      <c r="D7064" s="14" t="str">
        <v>false</v>
      </c>
    </row>
    <row r="7065" spans="4:4" x14ac:dyDescent="0.2">
      <c r="D7065" s="14" t="str">
        <v>false</v>
      </c>
    </row>
    <row r="7066" spans="4:4" x14ac:dyDescent="0.2">
      <c r="D7066" s="14" t="str">
        <v>false</v>
      </c>
    </row>
    <row r="7067" spans="4:4" x14ac:dyDescent="0.2">
      <c r="D7067" s="14" t="str">
        <v>false</v>
      </c>
    </row>
    <row r="7068" spans="4:4" x14ac:dyDescent="0.2">
      <c r="D7068" s="14" t="str">
        <v>false</v>
      </c>
    </row>
    <row r="7069" spans="4:4" x14ac:dyDescent="0.2">
      <c r="D7069" s="14" t="str">
        <v>false</v>
      </c>
    </row>
    <row r="7070" spans="4:4" x14ac:dyDescent="0.2">
      <c r="D7070" s="14" t="str">
        <v>false</v>
      </c>
    </row>
    <row r="7071" spans="4:4" x14ac:dyDescent="0.2">
      <c r="D7071" s="14" t="str">
        <v>false</v>
      </c>
    </row>
    <row r="7072" spans="4:4" x14ac:dyDescent="0.2">
      <c r="D7072" s="14" t="str">
        <v>false</v>
      </c>
    </row>
    <row r="7073" spans="4:4" x14ac:dyDescent="0.2">
      <c r="D7073" s="14" t="str">
        <v>false</v>
      </c>
    </row>
    <row r="7074" spans="4:4" x14ac:dyDescent="0.2">
      <c r="D7074" s="14" t="str">
        <v>false</v>
      </c>
    </row>
    <row r="7075" spans="4:4" x14ac:dyDescent="0.2">
      <c r="D7075" s="14" t="str">
        <v>false</v>
      </c>
    </row>
    <row r="7076" spans="4:4" x14ac:dyDescent="0.2">
      <c r="D7076" s="14" t="str">
        <v>false</v>
      </c>
    </row>
    <row r="7077" spans="4:4" x14ac:dyDescent="0.2">
      <c r="D7077" s="14" t="str">
        <v>false</v>
      </c>
    </row>
    <row r="7078" spans="4:4" x14ac:dyDescent="0.2">
      <c r="D7078" s="14" t="str">
        <v>false</v>
      </c>
    </row>
    <row r="7079" spans="4:4" x14ac:dyDescent="0.2">
      <c r="D7079" s="14" t="str">
        <v>false</v>
      </c>
    </row>
    <row r="7080" spans="4:4" x14ac:dyDescent="0.2">
      <c r="D7080" s="14" t="str">
        <v>false</v>
      </c>
    </row>
    <row r="7081" spans="4:4" x14ac:dyDescent="0.2">
      <c r="D7081" s="14" t="str">
        <v>false</v>
      </c>
    </row>
    <row r="7082" spans="4:4" x14ac:dyDescent="0.2">
      <c r="D7082" s="14" t="str">
        <v>false</v>
      </c>
    </row>
    <row r="7083" spans="4:4" x14ac:dyDescent="0.2">
      <c r="D7083" s="14" t="str">
        <v>false</v>
      </c>
    </row>
    <row r="7084" spans="4:4" x14ac:dyDescent="0.2">
      <c r="D7084" s="14" t="str">
        <v>false</v>
      </c>
    </row>
    <row r="7085" spans="4:4" x14ac:dyDescent="0.2">
      <c r="D7085" s="14" t="str">
        <v>false</v>
      </c>
    </row>
    <row r="7086" spans="4:4" x14ac:dyDescent="0.2">
      <c r="D7086" s="14" t="str">
        <v>false</v>
      </c>
    </row>
    <row r="7087" spans="4:4" x14ac:dyDescent="0.2">
      <c r="D7087" s="14" t="str">
        <v>false</v>
      </c>
    </row>
    <row r="7088" spans="4:4" x14ac:dyDescent="0.2">
      <c r="D7088" s="14" t="str">
        <v>false</v>
      </c>
    </row>
    <row r="7089" spans="4:4" x14ac:dyDescent="0.2">
      <c r="D7089" s="14" t="str">
        <v>false</v>
      </c>
    </row>
    <row r="7090" spans="4:4" x14ac:dyDescent="0.2">
      <c r="D7090" s="14" t="str">
        <v>false</v>
      </c>
    </row>
    <row r="7091" spans="4:4" x14ac:dyDescent="0.2">
      <c r="D7091" s="14" t="str">
        <v>false</v>
      </c>
    </row>
    <row r="7092" spans="4:4" x14ac:dyDescent="0.2">
      <c r="D7092" s="14" t="str">
        <v>false</v>
      </c>
    </row>
    <row r="7093" spans="4:4" x14ac:dyDescent="0.2">
      <c r="D7093" s="14" t="str">
        <v>false</v>
      </c>
    </row>
    <row r="7094" spans="4:4" x14ac:dyDescent="0.2">
      <c r="D7094" s="14" t="str">
        <v>false</v>
      </c>
    </row>
    <row r="7095" spans="4:4" x14ac:dyDescent="0.2">
      <c r="D7095" s="14" t="str">
        <v>false</v>
      </c>
    </row>
    <row r="7096" spans="4:4" x14ac:dyDescent="0.2">
      <c r="D7096" s="14" t="str">
        <v>false</v>
      </c>
    </row>
    <row r="7097" spans="4:4" x14ac:dyDescent="0.2">
      <c r="D7097" s="14" t="str">
        <v>false</v>
      </c>
    </row>
    <row r="7098" spans="4:4" x14ac:dyDescent="0.2">
      <c r="D7098" s="14" t="str">
        <v>false</v>
      </c>
    </row>
    <row r="7099" spans="4:4" x14ac:dyDescent="0.2">
      <c r="D7099" s="14" t="str">
        <v>false</v>
      </c>
    </row>
    <row r="7100" spans="4:4" x14ac:dyDescent="0.2">
      <c r="D7100" s="14" t="str">
        <v>false</v>
      </c>
    </row>
    <row r="7101" spans="4:4" x14ac:dyDescent="0.2">
      <c r="D7101" s="14" t="str">
        <v>false</v>
      </c>
    </row>
    <row r="7102" spans="4:4" x14ac:dyDescent="0.2">
      <c r="D7102" s="14" t="str">
        <v>false</v>
      </c>
    </row>
    <row r="7103" spans="4:4" x14ac:dyDescent="0.2">
      <c r="D7103" s="14" t="str">
        <v>false</v>
      </c>
    </row>
    <row r="7104" spans="4:4" x14ac:dyDescent="0.2">
      <c r="D7104" s="14" t="str">
        <v>false</v>
      </c>
    </row>
    <row r="7105" spans="4:4" x14ac:dyDescent="0.2">
      <c r="D7105" s="14" t="str">
        <v>false</v>
      </c>
    </row>
    <row r="7106" spans="4:4" x14ac:dyDescent="0.2">
      <c r="D7106" s="14" t="str">
        <v>false</v>
      </c>
    </row>
    <row r="7107" spans="4:4" x14ac:dyDescent="0.2">
      <c r="D7107" s="14" t="str">
        <v>false</v>
      </c>
    </row>
    <row r="7108" spans="4:4" x14ac:dyDescent="0.2">
      <c r="D7108" s="14" t="str">
        <v>false</v>
      </c>
    </row>
    <row r="7109" spans="4:4" x14ac:dyDescent="0.2">
      <c r="D7109" s="14" t="str">
        <v>false</v>
      </c>
    </row>
    <row r="7110" spans="4:4" x14ac:dyDescent="0.2">
      <c r="D7110" s="14" t="str">
        <v>false</v>
      </c>
    </row>
    <row r="7111" spans="4:4" x14ac:dyDescent="0.2">
      <c r="D7111" s="14" t="str">
        <v>false</v>
      </c>
    </row>
    <row r="7112" spans="4:4" x14ac:dyDescent="0.2">
      <c r="D7112" s="14" t="str">
        <v>false</v>
      </c>
    </row>
    <row r="7113" spans="4:4" x14ac:dyDescent="0.2">
      <c r="D7113" s="14" t="str">
        <v>false</v>
      </c>
    </row>
    <row r="7114" spans="4:4" x14ac:dyDescent="0.2">
      <c r="D7114" s="14" t="str">
        <v>false</v>
      </c>
    </row>
    <row r="7115" spans="4:4" x14ac:dyDescent="0.2">
      <c r="D7115" s="14" t="str">
        <v>false</v>
      </c>
    </row>
    <row r="7116" spans="4:4" x14ac:dyDescent="0.2">
      <c r="D7116" s="14" t="str">
        <v>false</v>
      </c>
    </row>
    <row r="7117" spans="4:4" x14ac:dyDescent="0.2">
      <c r="D7117" s="14" t="str">
        <v>false</v>
      </c>
    </row>
    <row r="7118" spans="4:4" x14ac:dyDescent="0.2">
      <c r="D7118" s="14" t="str">
        <v>false</v>
      </c>
    </row>
    <row r="7119" spans="4:4" x14ac:dyDescent="0.2">
      <c r="D7119" s="14" t="str">
        <v>false</v>
      </c>
    </row>
    <row r="7120" spans="4:4" x14ac:dyDescent="0.2">
      <c r="D7120" s="14" t="str">
        <v>false</v>
      </c>
    </row>
    <row r="7121" spans="4:4" x14ac:dyDescent="0.2">
      <c r="D7121" s="14" t="str">
        <v>false</v>
      </c>
    </row>
    <row r="7122" spans="4:4" x14ac:dyDescent="0.2">
      <c r="D7122" s="14" t="str">
        <v>false</v>
      </c>
    </row>
    <row r="7123" spans="4:4" x14ac:dyDescent="0.2">
      <c r="D7123" s="14" t="str">
        <v>false</v>
      </c>
    </row>
    <row r="7124" spans="4:4" x14ac:dyDescent="0.2">
      <c r="D7124" s="14" t="str">
        <v>false</v>
      </c>
    </row>
    <row r="7125" spans="4:4" x14ac:dyDescent="0.2">
      <c r="D7125" s="14" t="str">
        <v>false</v>
      </c>
    </row>
    <row r="7126" spans="4:4" x14ac:dyDescent="0.2">
      <c r="D7126" s="14" t="str">
        <v>false</v>
      </c>
    </row>
    <row r="7127" spans="4:4" x14ac:dyDescent="0.2">
      <c r="D7127" s="14" t="str">
        <v>false</v>
      </c>
    </row>
    <row r="7128" spans="4:4" x14ac:dyDescent="0.2">
      <c r="D7128" s="14" t="str">
        <v>false</v>
      </c>
    </row>
    <row r="7129" spans="4:4" x14ac:dyDescent="0.2">
      <c r="D7129" s="14" t="str">
        <v>false</v>
      </c>
    </row>
    <row r="7130" spans="4:4" x14ac:dyDescent="0.2">
      <c r="D7130" s="14" t="str">
        <v>false</v>
      </c>
    </row>
    <row r="7131" spans="4:4" x14ac:dyDescent="0.2">
      <c r="D7131" s="14" t="str">
        <v>false</v>
      </c>
    </row>
    <row r="7132" spans="4:4" x14ac:dyDescent="0.2">
      <c r="D7132" s="14" t="str">
        <v>false</v>
      </c>
    </row>
    <row r="7133" spans="4:4" x14ac:dyDescent="0.2">
      <c r="D7133" s="14" t="str">
        <v>false</v>
      </c>
    </row>
    <row r="7134" spans="4:4" x14ac:dyDescent="0.2">
      <c r="D7134" s="14" t="str">
        <v>false</v>
      </c>
    </row>
    <row r="7135" spans="4:4" x14ac:dyDescent="0.2">
      <c r="D7135" s="14" t="str">
        <v>false</v>
      </c>
    </row>
    <row r="7136" spans="4:4" x14ac:dyDescent="0.2">
      <c r="D7136" s="14" t="str">
        <v>false</v>
      </c>
    </row>
    <row r="7137" spans="4:4" x14ac:dyDescent="0.2">
      <c r="D7137" s="14" t="str">
        <v>false</v>
      </c>
    </row>
    <row r="7138" spans="4:4" x14ac:dyDescent="0.2">
      <c r="D7138" s="14" t="str">
        <v>false</v>
      </c>
    </row>
    <row r="7139" spans="4:4" x14ac:dyDescent="0.2">
      <c r="D7139" s="14" t="str">
        <v>false</v>
      </c>
    </row>
    <row r="7140" spans="4:4" x14ac:dyDescent="0.2">
      <c r="D7140" s="14" t="str">
        <v>false</v>
      </c>
    </row>
    <row r="7141" spans="4:4" x14ac:dyDescent="0.2">
      <c r="D7141" s="14" t="str">
        <v>false</v>
      </c>
    </row>
    <row r="7142" spans="4:4" x14ac:dyDescent="0.2">
      <c r="D7142" s="14" t="str">
        <v>false</v>
      </c>
    </row>
    <row r="7143" spans="4:4" x14ac:dyDescent="0.2">
      <c r="D7143" s="14" t="str">
        <v>false</v>
      </c>
    </row>
    <row r="7144" spans="4:4" x14ac:dyDescent="0.2">
      <c r="D7144" s="14" t="str">
        <v>false</v>
      </c>
    </row>
    <row r="7145" spans="4:4" x14ac:dyDescent="0.2">
      <c r="D7145" s="14" t="str">
        <v>false</v>
      </c>
    </row>
    <row r="7146" spans="4:4" x14ac:dyDescent="0.2">
      <c r="D7146" s="14" t="str">
        <v>false</v>
      </c>
    </row>
    <row r="7147" spans="4:4" x14ac:dyDescent="0.2">
      <c r="D7147" s="14" t="str">
        <v>false</v>
      </c>
    </row>
    <row r="7148" spans="4:4" x14ac:dyDescent="0.2">
      <c r="D7148" s="14" t="str">
        <v>false</v>
      </c>
    </row>
    <row r="7149" spans="4:4" x14ac:dyDescent="0.2">
      <c r="D7149" s="14" t="str">
        <v>false</v>
      </c>
    </row>
    <row r="7150" spans="4:4" x14ac:dyDescent="0.2">
      <c r="D7150" s="14" t="str">
        <v>false</v>
      </c>
    </row>
    <row r="7151" spans="4:4" x14ac:dyDescent="0.2">
      <c r="D7151" s="14" t="str">
        <v>false</v>
      </c>
    </row>
    <row r="7152" spans="4:4" x14ac:dyDescent="0.2">
      <c r="D7152" s="14" t="str">
        <v>false</v>
      </c>
    </row>
    <row r="7153" spans="4:4" x14ac:dyDescent="0.2">
      <c r="D7153" s="14" t="str">
        <v>false</v>
      </c>
    </row>
    <row r="7154" spans="4:4" x14ac:dyDescent="0.2">
      <c r="D7154" s="14" t="str">
        <v>false</v>
      </c>
    </row>
    <row r="7155" spans="4:4" x14ac:dyDescent="0.2">
      <c r="D7155" s="14" t="str">
        <v>false</v>
      </c>
    </row>
    <row r="7156" spans="4:4" x14ac:dyDescent="0.2">
      <c r="D7156" s="14" t="str">
        <v>false</v>
      </c>
    </row>
    <row r="7157" spans="4:4" x14ac:dyDescent="0.2">
      <c r="D7157" s="14" t="str">
        <v>false</v>
      </c>
    </row>
    <row r="7158" spans="4:4" x14ac:dyDescent="0.2">
      <c r="D7158" s="14" t="str">
        <v>false</v>
      </c>
    </row>
    <row r="7159" spans="4:4" x14ac:dyDescent="0.2">
      <c r="D7159" s="14" t="str">
        <v>false</v>
      </c>
    </row>
    <row r="7160" spans="4:4" x14ac:dyDescent="0.2">
      <c r="D7160" s="14" t="str">
        <v>false</v>
      </c>
    </row>
    <row r="7161" spans="4:4" x14ac:dyDescent="0.2">
      <c r="D7161" s="14" t="str">
        <v>false</v>
      </c>
    </row>
    <row r="7162" spans="4:4" x14ac:dyDescent="0.2">
      <c r="D7162" s="14" t="str">
        <v>false</v>
      </c>
    </row>
    <row r="7163" spans="4:4" x14ac:dyDescent="0.2">
      <c r="D7163" s="14" t="str">
        <v>false</v>
      </c>
    </row>
    <row r="7164" spans="4:4" x14ac:dyDescent="0.2">
      <c r="D7164" s="14" t="str">
        <v>false</v>
      </c>
    </row>
    <row r="7165" spans="4:4" x14ac:dyDescent="0.2">
      <c r="D7165" s="14" t="str">
        <v>false</v>
      </c>
    </row>
    <row r="7166" spans="4:4" x14ac:dyDescent="0.2">
      <c r="D7166" s="14" t="str">
        <v>false</v>
      </c>
    </row>
    <row r="7167" spans="4:4" x14ac:dyDescent="0.2">
      <c r="D7167" s="14" t="str">
        <v>false</v>
      </c>
    </row>
    <row r="7168" spans="4:4" x14ac:dyDescent="0.2">
      <c r="D7168" s="14" t="str">
        <v>false</v>
      </c>
    </row>
    <row r="7169" spans="4:4" x14ac:dyDescent="0.2">
      <c r="D7169" s="14" t="str">
        <v>false</v>
      </c>
    </row>
    <row r="7170" spans="4:4" x14ac:dyDescent="0.2">
      <c r="D7170" s="14" t="str">
        <v>false</v>
      </c>
    </row>
    <row r="7171" spans="4:4" x14ac:dyDescent="0.2">
      <c r="D7171" s="14" t="str">
        <v>false</v>
      </c>
    </row>
    <row r="7172" spans="4:4" x14ac:dyDescent="0.2">
      <c r="D7172" s="14" t="str">
        <v>false</v>
      </c>
    </row>
    <row r="7173" spans="4:4" x14ac:dyDescent="0.2">
      <c r="D7173" s="14" t="str">
        <v>false</v>
      </c>
    </row>
    <row r="7174" spans="4:4" x14ac:dyDescent="0.2">
      <c r="D7174" s="14" t="str">
        <v>false</v>
      </c>
    </row>
    <row r="7175" spans="4:4" x14ac:dyDescent="0.2">
      <c r="D7175" s="14" t="str">
        <v>false</v>
      </c>
    </row>
    <row r="7176" spans="4:4" x14ac:dyDescent="0.2">
      <c r="D7176" s="14" t="str">
        <v>false</v>
      </c>
    </row>
    <row r="7177" spans="4:4" x14ac:dyDescent="0.2">
      <c r="D7177" s="14" t="str">
        <v>false</v>
      </c>
    </row>
    <row r="7178" spans="4:4" x14ac:dyDescent="0.2">
      <c r="D7178" s="14" t="str">
        <v>false</v>
      </c>
    </row>
    <row r="7179" spans="4:4" x14ac:dyDescent="0.2">
      <c r="D7179" s="14" t="str">
        <v>false</v>
      </c>
    </row>
    <row r="7180" spans="4:4" x14ac:dyDescent="0.2">
      <c r="D7180" s="14" t="str">
        <v>false</v>
      </c>
    </row>
    <row r="7181" spans="4:4" x14ac:dyDescent="0.2">
      <c r="D7181" s="14" t="str">
        <v>false</v>
      </c>
    </row>
    <row r="7182" spans="4:4" x14ac:dyDescent="0.2">
      <c r="D7182" s="14" t="str">
        <v>false</v>
      </c>
    </row>
    <row r="7183" spans="4:4" x14ac:dyDescent="0.2">
      <c r="D7183" s="14" t="str">
        <v>false</v>
      </c>
    </row>
    <row r="7184" spans="4:4" x14ac:dyDescent="0.2">
      <c r="D7184" s="14" t="str">
        <v>false</v>
      </c>
    </row>
    <row r="7185" spans="4:4" x14ac:dyDescent="0.2">
      <c r="D7185" s="14" t="str">
        <v>false</v>
      </c>
    </row>
    <row r="7186" spans="4:4" x14ac:dyDescent="0.2">
      <c r="D7186" s="14" t="str">
        <v>false</v>
      </c>
    </row>
    <row r="7187" spans="4:4" x14ac:dyDescent="0.2">
      <c r="D7187" s="14" t="str">
        <v>false</v>
      </c>
    </row>
    <row r="7188" spans="4:4" x14ac:dyDescent="0.2">
      <c r="D7188" s="14" t="str">
        <v>false</v>
      </c>
    </row>
    <row r="7189" spans="4:4" x14ac:dyDescent="0.2">
      <c r="D7189" s="14" t="str">
        <v>false</v>
      </c>
    </row>
    <row r="7190" spans="4:4" x14ac:dyDescent="0.2">
      <c r="D7190" s="14" t="str">
        <v>false</v>
      </c>
    </row>
    <row r="7191" spans="4:4" x14ac:dyDescent="0.2">
      <c r="D7191" s="14" t="str">
        <v>false</v>
      </c>
    </row>
    <row r="7192" spans="4:4" x14ac:dyDescent="0.2">
      <c r="D7192" s="14" t="str">
        <v>false</v>
      </c>
    </row>
    <row r="7193" spans="4:4" x14ac:dyDescent="0.2">
      <c r="D7193" s="14" t="str">
        <v>false</v>
      </c>
    </row>
    <row r="7194" spans="4:4" x14ac:dyDescent="0.2">
      <c r="D7194" s="14" t="str">
        <v>false</v>
      </c>
    </row>
    <row r="7195" spans="4:4" x14ac:dyDescent="0.2">
      <c r="D7195" s="14" t="str">
        <v>false</v>
      </c>
    </row>
    <row r="7196" spans="4:4" x14ac:dyDescent="0.2">
      <c r="D7196" s="14" t="str">
        <v>false</v>
      </c>
    </row>
    <row r="7197" spans="4:4" x14ac:dyDescent="0.2">
      <c r="D7197" s="14" t="str">
        <v>false</v>
      </c>
    </row>
    <row r="7198" spans="4:4" x14ac:dyDescent="0.2">
      <c r="D7198" s="14" t="str">
        <v>false</v>
      </c>
    </row>
    <row r="7199" spans="4:4" x14ac:dyDescent="0.2">
      <c r="D7199" s="14" t="str">
        <v>false</v>
      </c>
    </row>
    <row r="7200" spans="4:4" x14ac:dyDescent="0.2">
      <c r="D7200" s="14" t="str">
        <v>false</v>
      </c>
    </row>
    <row r="7201" spans="4:4" x14ac:dyDescent="0.2">
      <c r="D7201" s="14" t="str">
        <v>false</v>
      </c>
    </row>
    <row r="7202" spans="4:4" x14ac:dyDescent="0.2">
      <c r="D7202" s="14" t="str">
        <v>false</v>
      </c>
    </row>
    <row r="7203" spans="4:4" x14ac:dyDescent="0.2">
      <c r="D7203" s="14" t="str">
        <v>false</v>
      </c>
    </row>
    <row r="7204" spans="4:4" x14ac:dyDescent="0.2">
      <c r="D7204" s="14" t="str">
        <v>false</v>
      </c>
    </row>
    <row r="7205" spans="4:4" x14ac:dyDescent="0.2">
      <c r="D7205" s="14" t="str">
        <v>false</v>
      </c>
    </row>
    <row r="7206" spans="4:4" x14ac:dyDescent="0.2">
      <c r="D7206" s="14" t="str">
        <v>false</v>
      </c>
    </row>
    <row r="7207" spans="4:4" x14ac:dyDescent="0.2">
      <c r="D7207" s="14" t="str">
        <v>false</v>
      </c>
    </row>
    <row r="7208" spans="4:4" x14ac:dyDescent="0.2">
      <c r="D7208" s="14" t="str">
        <v>false</v>
      </c>
    </row>
    <row r="7209" spans="4:4" x14ac:dyDescent="0.2">
      <c r="D7209" s="14" t="str">
        <v>false</v>
      </c>
    </row>
    <row r="7210" spans="4:4" x14ac:dyDescent="0.2">
      <c r="D7210" s="14" t="str">
        <v>false</v>
      </c>
    </row>
    <row r="7211" spans="4:4" x14ac:dyDescent="0.2">
      <c r="D7211" s="14" t="str">
        <v>false</v>
      </c>
    </row>
    <row r="7212" spans="4:4" x14ac:dyDescent="0.2">
      <c r="D7212" s="14" t="str">
        <v>false</v>
      </c>
    </row>
    <row r="7213" spans="4:4" x14ac:dyDescent="0.2">
      <c r="D7213" s="14" t="str">
        <v>false</v>
      </c>
    </row>
    <row r="7214" spans="4:4" x14ac:dyDescent="0.2">
      <c r="D7214" s="14" t="str">
        <v>false</v>
      </c>
    </row>
    <row r="7215" spans="4:4" x14ac:dyDescent="0.2">
      <c r="D7215" s="14" t="str">
        <v>false</v>
      </c>
    </row>
    <row r="7216" spans="4:4" x14ac:dyDescent="0.2">
      <c r="D7216" s="14" t="str">
        <v>false</v>
      </c>
    </row>
    <row r="7217" spans="4:4" x14ac:dyDescent="0.2">
      <c r="D7217" s="14" t="str">
        <v>false</v>
      </c>
    </row>
    <row r="7218" spans="4:4" x14ac:dyDescent="0.2">
      <c r="D7218" s="14" t="str">
        <v>false</v>
      </c>
    </row>
    <row r="7219" spans="4:4" x14ac:dyDescent="0.2">
      <c r="D7219" s="14" t="str">
        <v>false</v>
      </c>
    </row>
    <row r="7220" spans="4:4" x14ac:dyDescent="0.2">
      <c r="D7220" s="14" t="str">
        <v>false</v>
      </c>
    </row>
    <row r="7221" spans="4:4" x14ac:dyDescent="0.2">
      <c r="D7221" s="14" t="str">
        <v>false</v>
      </c>
    </row>
    <row r="7222" spans="4:4" x14ac:dyDescent="0.2">
      <c r="D7222" s="14" t="str">
        <v>false</v>
      </c>
    </row>
    <row r="7223" spans="4:4" x14ac:dyDescent="0.2">
      <c r="D7223" s="14" t="str">
        <v>false</v>
      </c>
    </row>
    <row r="7224" spans="4:4" x14ac:dyDescent="0.2">
      <c r="D7224" s="14" t="str">
        <v>false</v>
      </c>
    </row>
    <row r="7225" spans="4:4" x14ac:dyDescent="0.2">
      <c r="D7225" s="14" t="str">
        <v>false</v>
      </c>
    </row>
    <row r="7226" spans="4:4" x14ac:dyDescent="0.2">
      <c r="D7226" s="14" t="str">
        <v>false</v>
      </c>
    </row>
    <row r="7227" spans="4:4" x14ac:dyDescent="0.2">
      <c r="D7227" s="14" t="str">
        <v>false</v>
      </c>
    </row>
    <row r="7228" spans="4:4" x14ac:dyDescent="0.2">
      <c r="D7228" s="14" t="str">
        <v>false</v>
      </c>
    </row>
    <row r="7229" spans="4:4" x14ac:dyDescent="0.2">
      <c r="D7229" s="14" t="str">
        <v>false</v>
      </c>
    </row>
    <row r="7230" spans="4:4" x14ac:dyDescent="0.2">
      <c r="D7230" s="14" t="str">
        <v>false</v>
      </c>
    </row>
    <row r="7231" spans="4:4" x14ac:dyDescent="0.2">
      <c r="D7231" s="14" t="str">
        <v>false</v>
      </c>
    </row>
    <row r="7232" spans="4:4" x14ac:dyDescent="0.2">
      <c r="D7232" s="14" t="str">
        <v>false</v>
      </c>
    </row>
    <row r="7233" spans="4:4" x14ac:dyDescent="0.2">
      <c r="D7233" s="14" t="str">
        <v>false</v>
      </c>
    </row>
    <row r="7234" spans="4:4" x14ac:dyDescent="0.2">
      <c r="D7234" s="14" t="str">
        <v>false</v>
      </c>
    </row>
    <row r="7235" spans="4:4" x14ac:dyDescent="0.2">
      <c r="D7235" s="14" t="str">
        <v>false</v>
      </c>
    </row>
    <row r="7236" spans="4:4" x14ac:dyDescent="0.2">
      <c r="D7236" s="14" t="str">
        <v>false</v>
      </c>
    </row>
    <row r="7237" spans="4:4" x14ac:dyDescent="0.2">
      <c r="D7237" s="14" t="str">
        <v>false</v>
      </c>
    </row>
    <row r="7238" spans="4:4" x14ac:dyDescent="0.2">
      <c r="D7238" s="14" t="str">
        <v>false</v>
      </c>
    </row>
    <row r="7239" spans="4:4" x14ac:dyDescent="0.2">
      <c r="D7239" s="14" t="str">
        <v>false</v>
      </c>
    </row>
    <row r="7240" spans="4:4" x14ac:dyDescent="0.2">
      <c r="D7240" s="14" t="str">
        <v>false</v>
      </c>
    </row>
    <row r="7241" spans="4:4" x14ac:dyDescent="0.2">
      <c r="D7241" s="14" t="str">
        <v>false</v>
      </c>
    </row>
    <row r="7242" spans="4:4" x14ac:dyDescent="0.2">
      <c r="D7242" s="14" t="str">
        <v>false</v>
      </c>
    </row>
    <row r="7243" spans="4:4" x14ac:dyDescent="0.2">
      <c r="D7243" s="14" t="str">
        <v>false</v>
      </c>
    </row>
    <row r="7244" spans="4:4" x14ac:dyDescent="0.2">
      <c r="D7244" s="14" t="str">
        <v>false</v>
      </c>
    </row>
    <row r="7245" spans="4:4" x14ac:dyDescent="0.2">
      <c r="D7245" s="14" t="str">
        <v>false</v>
      </c>
    </row>
    <row r="7246" spans="4:4" x14ac:dyDescent="0.2">
      <c r="D7246" s="14" t="str">
        <v>false</v>
      </c>
    </row>
    <row r="7247" spans="4:4" x14ac:dyDescent="0.2">
      <c r="D7247" s="14" t="str">
        <v>false</v>
      </c>
    </row>
    <row r="7248" spans="4:4" x14ac:dyDescent="0.2">
      <c r="D7248" s="14" t="str">
        <v>false</v>
      </c>
    </row>
    <row r="7249" spans="4:4" x14ac:dyDescent="0.2">
      <c r="D7249" s="14" t="str">
        <v>false</v>
      </c>
    </row>
    <row r="7250" spans="4:4" x14ac:dyDescent="0.2">
      <c r="D7250" s="14" t="str">
        <v>false</v>
      </c>
    </row>
    <row r="7251" spans="4:4" x14ac:dyDescent="0.2">
      <c r="D7251" s="14" t="str">
        <v>false</v>
      </c>
    </row>
    <row r="7252" spans="4:4" x14ac:dyDescent="0.2">
      <c r="D7252" s="14" t="str">
        <v>false</v>
      </c>
    </row>
    <row r="7253" spans="4:4" x14ac:dyDescent="0.2">
      <c r="D7253" s="14" t="str">
        <v>false</v>
      </c>
    </row>
    <row r="7254" spans="4:4" x14ac:dyDescent="0.2">
      <c r="D7254" s="14" t="str">
        <v>false</v>
      </c>
    </row>
    <row r="7255" spans="4:4" x14ac:dyDescent="0.2">
      <c r="D7255" s="14" t="str">
        <v>false</v>
      </c>
    </row>
    <row r="7256" spans="4:4" x14ac:dyDescent="0.2">
      <c r="D7256" s="14" t="str">
        <v>false</v>
      </c>
    </row>
    <row r="7257" spans="4:4" x14ac:dyDescent="0.2">
      <c r="D7257" s="14" t="str">
        <v>false</v>
      </c>
    </row>
    <row r="7258" spans="4:4" x14ac:dyDescent="0.2">
      <c r="D7258" s="14" t="str">
        <v>false</v>
      </c>
    </row>
    <row r="7259" spans="4:4" x14ac:dyDescent="0.2">
      <c r="D7259" s="14" t="str">
        <v>false</v>
      </c>
    </row>
    <row r="7260" spans="4:4" x14ac:dyDescent="0.2">
      <c r="D7260" s="14" t="str">
        <v>false</v>
      </c>
    </row>
    <row r="7261" spans="4:4" x14ac:dyDescent="0.2">
      <c r="D7261" s="14" t="str">
        <v>false</v>
      </c>
    </row>
    <row r="7262" spans="4:4" x14ac:dyDescent="0.2">
      <c r="D7262" s="14" t="str">
        <v>false</v>
      </c>
    </row>
    <row r="7263" spans="4:4" x14ac:dyDescent="0.2">
      <c r="D7263" s="14" t="str">
        <v>false</v>
      </c>
    </row>
    <row r="7264" spans="4:4" x14ac:dyDescent="0.2">
      <c r="D7264" s="14" t="str">
        <v>false</v>
      </c>
    </row>
    <row r="7265" spans="4:4" x14ac:dyDescent="0.2">
      <c r="D7265" s="14" t="str">
        <v>false</v>
      </c>
    </row>
    <row r="7266" spans="4:4" x14ac:dyDescent="0.2">
      <c r="D7266" s="14" t="str">
        <v>false</v>
      </c>
    </row>
    <row r="7267" spans="4:4" x14ac:dyDescent="0.2">
      <c r="D7267" s="14" t="str">
        <v>false</v>
      </c>
    </row>
    <row r="7268" spans="4:4" x14ac:dyDescent="0.2">
      <c r="D7268" s="14" t="str">
        <v>false</v>
      </c>
    </row>
    <row r="7269" spans="4:4" x14ac:dyDescent="0.2">
      <c r="D7269" s="14" t="str">
        <v>false</v>
      </c>
    </row>
    <row r="7270" spans="4:4" x14ac:dyDescent="0.2">
      <c r="D7270" s="14" t="str">
        <v>false</v>
      </c>
    </row>
    <row r="7271" spans="4:4" x14ac:dyDescent="0.2">
      <c r="D7271" s="14" t="str">
        <v>false</v>
      </c>
    </row>
    <row r="7272" spans="4:4" x14ac:dyDescent="0.2">
      <c r="D7272" s="14" t="str">
        <v>false</v>
      </c>
    </row>
    <row r="7273" spans="4:4" x14ac:dyDescent="0.2">
      <c r="D7273" s="14" t="str">
        <v>false</v>
      </c>
    </row>
    <row r="7274" spans="4:4" x14ac:dyDescent="0.2">
      <c r="D7274" s="14" t="str">
        <v>false</v>
      </c>
    </row>
    <row r="7275" spans="4:4" x14ac:dyDescent="0.2">
      <c r="D7275" s="14" t="str">
        <v>false</v>
      </c>
    </row>
    <row r="7276" spans="4:4" x14ac:dyDescent="0.2">
      <c r="D7276" s="14" t="str">
        <v>false</v>
      </c>
    </row>
    <row r="7277" spans="4:4" x14ac:dyDescent="0.2">
      <c r="D7277" s="14" t="str">
        <v>false</v>
      </c>
    </row>
    <row r="7278" spans="4:4" x14ac:dyDescent="0.2">
      <c r="D7278" s="14" t="str">
        <v>false</v>
      </c>
    </row>
    <row r="7279" spans="4:4" x14ac:dyDescent="0.2">
      <c r="D7279" s="14" t="str">
        <v>false</v>
      </c>
    </row>
    <row r="7280" spans="4:4" x14ac:dyDescent="0.2">
      <c r="D7280" s="14" t="str">
        <v>false</v>
      </c>
    </row>
    <row r="7281" spans="4:4" x14ac:dyDescent="0.2">
      <c r="D7281" s="14" t="str">
        <v>false</v>
      </c>
    </row>
    <row r="7282" spans="4:4" x14ac:dyDescent="0.2">
      <c r="D7282" s="14" t="str">
        <v>false</v>
      </c>
    </row>
    <row r="7283" spans="4:4" x14ac:dyDescent="0.2">
      <c r="D7283" s="14" t="str">
        <v>false</v>
      </c>
    </row>
    <row r="7284" spans="4:4" x14ac:dyDescent="0.2">
      <c r="D7284" s="14" t="str">
        <v>false</v>
      </c>
    </row>
    <row r="7285" spans="4:4" x14ac:dyDescent="0.2">
      <c r="D7285" s="14" t="str">
        <v>false</v>
      </c>
    </row>
    <row r="7286" spans="4:4" x14ac:dyDescent="0.2">
      <c r="D7286" s="14" t="str">
        <v>false</v>
      </c>
    </row>
    <row r="7287" spans="4:4" x14ac:dyDescent="0.2">
      <c r="D7287" s="14" t="str">
        <v>false</v>
      </c>
    </row>
    <row r="7288" spans="4:4" x14ac:dyDescent="0.2">
      <c r="D7288" s="14" t="str">
        <v>false</v>
      </c>
    </row>
    <row r="7289" spans="4:4" x14ac:dyDescent="0.2">
      <c r="D7289" s="14" t="str">
        <v>false</v>
      </c>
    </row>
    <row r="7290" spans="4:4" x14ac:dyDescent="0.2">
      <c r="D7290" s="14" t="str">
        <v>false</v>
      </c>
    </row>
    <row r="7291" spans="4:4" x14ac:dyDescent="0.2">
      <c r="D7291" s="14" t="str">
        <v>false</v>
      </c>
    </row>
    <row r="7292" spans="4:4" x14ac:dyDescent="0.2">
      <c r="D7292" s="14" t="str">
        <v>false</v>
      </c>
    </row>
    <row r="7293" spans="4:4" x14ac:dyDescent="0.2">
      <c r="D7293" s="14" t="str">
        <v>false</v>
      </c>
    </row>
    <row r="7294" spans="4:4" x14ac:dyDescent="0.2">
      <c r="D7294" s="14" t="str">
        <v>false</v>
      </c>
    </row>
    <row r="7295" spans="4:4" x14ac:dyDescent="0.2">
      <c r="D7295" s="14" t="str">
        <v>false</v>
      </c>
    </row>
    <row r="7296" spans="4:4" x14ac:dyDescent="0.2">
      <c r="D7296" s="14" t="str">
        <v>false</v>
      </c>
    </row>
    <row r="7297" spans="4:4" x14ac:dyDescent="0.2">
      <c r="D7297" s="14" t="str">
        <v>false</v>
      </c>
    </row>
    <row r="7298" spans="4:4" x14ac:dyDescent="0.2">
      <c r="D7298" s="14" t="str">
        <v>false</v>
      </c>
    </row>
    <row r="7299" spans="4:4" x14ac:dyDescent="0.2">
      <c r="D7299" s="14" t="str">
        <v>false</v>
      </c>
    </row>
    <row r="7300" spans="4:4" x14ac:dyDescent="0.2">
      <c r="D7300" s="14" t="str">
        <v>false</v>
      </c>
    </row>
    <row r="7301" spans="4:4" x14ac:dyDescent="0.2">
      <c r="D7301" s="14" t="str">
        <v>false</v>
      </c>
    </row>
    <row r="7302" spans="4:4" x14ac:dyDescent="0.2">
      <c r="D7302" s="14" t="str">
        <v>false</v>
      </c>
    </row>
    <row r="7303" spans="4:4" x14ac:dyDescent="0.2">
      <c r="D7303" s="14" t="str">
        <v>false</v>
      </c>
    </row>
    <row r="7304" spans="4:4" x14ac:dyDescent="0.2">
      <c r="D7304" s="14" t="str">
        <v>false</v>
      </c>
    </row>
    <row r="7305" spans="4:4" x14ac:dyDescent="0.2">
      <c r="D7305" s="14" t="str">
        <v>false</v>
      </c>
    </row>
    <row r="7306" spans="4:4" x14ac:dyDescent="0.2">
      <c r="D7306" s="14" t="str">
        <v>false</v>
      </c>
    </row>
    <row r="7307" spans="4:4" x14ac:dyDescent="0.2">
      <c r="D7307" s="14" t="str">
        <v>false</v>
      </c>
    </row>
    <row r="7308" spans="4:4" x14ac:dyDescent="0.2">
      <c r="D7308" s="14" t="str">
        <v>false</v>
      </c>
    </row>
    <row r="7309" spans="4:4" x14ac:dyDescent="0.2">
      <c r="D7309" s="14" t="str">
        <v>false</v>
      </c>
    </row>
    <row r="7310" spans="4:4" x14ac:dyDescent="0.2">
      <c r="D7310" s="14" t="str">
        <v>false</v>
      </c>
    </row>
    <row r="7311" spans="4:4" x14ac:dyDescent="0.2">
      <c r="D7311" s="14" t="str">
        <v>false</v>
      </c>
    </row>
    <row r="7312" spans="4:4" x14ac:dyDescent="0.2">
      <c r="D7312" s="14" t="str">
        <v>false</v>
      </c>
    </row>
    <row r="7313" spans="4:4" x14ac:dyDescent="0.2">
      <c r="D7313" s="14" t="str">
        <v>false</v>
      </c>
    </row>
    <row r="7314" spans="4:4" x14ac:dyDescent="0.2">
      <c r="D7314" s="14" t="str">
        <v>false</v>
      </c>
    </row>
    <row r="7315" spans="4:4" x14ac:dyDescent="0.2">
      <c r="D7315" s="14" t="str">
        <v>false</v>
      </c>
    </row>
    <row r="7316" spans="4:4" x14ac:dyDescent="0.2">
      <c r="D7316" s="14" t="str">
        <v>false</v>
      </c>
    </row>
    <row r="7317" spans="4:4" x14ac:dyDescent="0.2">
      <c r="D7317" s="14" t="str">
        <v>false</v>
      </c>
    </row>
    <row r="7318" spans="4:4" x14ac:dyDescent="0.2">
      <c r="D7318" s="14" t="str">
        <v>false</v>
      </c>
    </row>
    <row r="7319" spans="4:4" x14ac:dyDescent="0.2">
      <c r="D7319" s="14" t="str">
        <v>false</v>
      </c>
    </row>
    <row r="7320" spans="4:4" x14ac:dyDescent="0.2">
      <c r="D7320" s="14" t="str">
        <v>false</v>
      </c>
    </row>
    <row r="7321" spans="4:4" x14ac:dyDescent="0.2">
      <c r="D7321" s="14" t="str">
        <v>false</v>
      </c>
    </row>
    <row r="7322" spans="4:4" x14ac:dyDescent="0.2">
      <c r="D7322" s="14" t="str">
        <v>false</v>
      </c>
    </row>
    <row r="7323" spans="4:4" x14ac:dyDescent="0.2">
      <c r="D7323" s="14" t="str">
        <v>false</v>
      </c>
    </row>
    <row r="7324" spans="4:4" x14ac:dyDescent="0.2">
      <c r="D7324" s="14" t="str">
        <v>false</v>
      </c>
    </row>
    <row r="7325" spans="4:4" x14ac:dyDescent="0.2">
      <c r="D7325" s="14" t="str">
        <v>false</v>
      </c>
    </row>
    <row r="7326" spans="4:4" x14ac:dyDescent="0.2">
      <c r="D7326" s="14" t="str">
        <v>false</v>
      </c>
    </row>
    <row r="7327" spans="4:4" x14ac:dyDescent="0.2">
      <c r="D7327" s="14" t="str">
        <v>false</v>
      </c>
    </row>
    <row r="7328" spans="4:4" x14ac:dyDescent="0.2">
      <c r="D7328" s="14" t="str">
        <v>false</v>
      </c>
    </row>
    <row r="7329" spans="4:4" x14ac:dyDescent="0.2">
      <c r="D7329" s="14" t="str">
        <v>false</v>
      </c>
    </row>
    <row r="7330" spans="4:4" x14ac:dyDescent="0.2">
      <c r="D7330" s="14" t="str">
        <v>false</v>
      </c>
    </row>
    <row r="7331" spans="4:4" x14ac:dyDescent="0.2">
      <c r="D7331" s="14" t="str">
        <v>false</v>
      </c>
    </row>
    <row r="7332" spans="4:4" x14ac:dyDescent="0.2">
      <c r="D7332" s="14" t="str">
        <v>false</v>
      </c>
    </row>
    <row r="7333" spans="4:4" x14ac:dyDescent="0.2">
      <c r="D7333" s="14" t="str">
        <v>false</v>
      </c>
    </row>
    <row r="7334" spans="4:4" x14ac:dyDescent="0.2">
      <c r="D7334" s="14" t="str">
        <v>false</v>
      </c>
    </row>
    <row r="7335" spans="4:4" x14ac:dyDescent="0.2">
      <c r="D7335" s="14" t="str">
        <v>false</v>
      </c>
    </row>
    <row r="7336" spans="4:4" x14ac:dyDescent="0.2">
      <c r="D7336" s="14" t="str">
        <v>false</v>
      </c>
    </row>
    <row r="7337" spans="4:4" x14ac:dyDescent="0.2">
      <c r="D7337" s="14" t="str">
        <v>false</v>
      </c>
    </row>
    <row r="7338" spans="4:4" x14ac:dyDescent="0.2">
      <c r="D7338" s="14" t="str">
        <v>false</v>
      </c>
    </row>
    <row r="7339" spans="4:4" x14ac:dyDescent="0.2">
      <c r="D7339" s="14" t="str">
        <v>false</v>
      </c>
    </row>
    <row r="7340" spans="4:4" x14ac:dyDescent="0.2">
      <c r="D7340" s="14" t="str">
        <v>false</v>
      </c>
    </row>
    <row r="7341" spans="4:4" x14ac:dyDescent="0.2">
      <c r="D7341" s="14" t="str">
        <v>false</v>
      </c>
    </row>
    <row r="7342" spans="4:4" x14ac:dyDescent="0.2">
      <c r="D7342" s="14" t="str">
        <v>false</v>
      </c>
    </row>
    <row r="7343" spans="4:4" x14ac:dyDescent="0.2">
      <c r="D7343" s="14" t="str">
        <v>false</v>
      </c>
    </row>
    <row r="7344" spans="4:4" x14ac:dyDescent="0.2">
      <c r="D7344" s="14" t="str">
        <v>false</v>
      </c>
    </row>
    <row r="7345" spans="4:4" x14ac:dyDescent="0.2">
      <c r="D7345" s="14" t="str">
        <v>false</v>
      </c>
    </row>
    <row r="7346" spans="4:4" x14ac:dyDescent="0.2">
      <c r="D7346" s="14" t="str">
        <v>false</v>
      </c>
    </row>
    <row r="7347" spans="4:4" x14ac:dyDescent="0.2">
      <c r="D7347" s="14" t="str">
        <v>false</v>
      </c>
    </row>
    <row r="7348" spans="4:4" x14ac:dyDescent="0.2">
      <c r="D7348" s="14" t="str">
        <v>false</v>
      </c>
    </row>
    <row r="7349" spans="4:4" x14ac:dyDescent="0.2">
      <c r="D7349" s="14" t="str">
        <v>false</v>
      </c>
    </row>
    <row r="7350" spans="4:4" x14ac:dyDescent="0.2">
      <c r="D7350" s="14" t="str">
        <v>false</v>
      </c>
    </row>
    <row r="7351" spans="4:4" x14ac:dyDescent="0.2">
      <c r="D7351" s="14" t="str">
        <v>false</v>
      </c>
    </row>
    <row r="7352" spans="4:4" x14ac:dyDescent="0.2">
      <c r="D7352" s="14" t="str">
        <v>false</v>
      </c>
    </row>
    <row r="7353" spans="4:4" x14ac:dyDescent="0.2">
      <c r="D7353" s="14" t="str">
        <v>false</v>
      </c>
    </row>
    <row r="7354" spans="4:4" x14ac:dyDescent="0.2">
      <c r="D7354" s="14" t="str">
        <v>false</v>
      </c>
    </row>
    <row r="7355" spans="4:4" x14ac:dyDescent="0.2">
      <c r="D7355" s="14" t="str">
        <v>false</v>
      </c>
    </row>
    <row r="7356" spans="4:4" x14ac:dyDescent="0.2">
      <c r="D7356" s="14" t="str">
        <v>false</v>
      </c>
    </row>
    <row r="7357" spans="4:4" x14ac:dyDescent="0.2">
      <c r="D7357" s="14" t="str">
        <v>false</v>
      </c>
    </row>
    <row r="7358" spans="4:4" x14ac:dyDescent="0.2">
      <c r="D7358" s="14" t="str">
        <v>false</v>
      </c>
    </row>
    <row r="7359" spans="4:4" x14ac:dyDescent="0.2">
      <c r="D7359" s="14" t="str">
        <v>false</v>
      </c>
    </row>
    <row r="7360" spans="4:4" x14ac:dyDescent="0.2">
      <c r="D7360" s="14" t="str">
        <v>false</v>
      </c>
    </row>
    <row r="7361" spans="4:4" x14ac:dyDescent="0.2">
      <c r="D7361" s="14" t="str">
        <v>false</v>
      </c>
    </row>
    <row r="7362" spans="4:4" x14ac:dyDescent="0.2">
      <c r="D7362" s="14" t="str">
        <v>false</v>
      </c>
    </row>
    <row r="7363" spans="4:4" x14ac:dyDescent="0.2">
      <c r="D7363" s="14" t="str">
        <v>false</v>
      </c>
    </row>
    <row r="7364" spans="4:4" x14ac:dyDescent="0.2">
      <c r="D7364" s="14" t="str">
        <v>false</v>
      </c>
    </row>
    <row r="7365" spans="4:4" x14ac:dyDescent="0.2">
      <c r="D7365" s="14" t="str">
        <v>false</v>
      </c>
    </row>
    <row r="7366" spans="4:4" x14ac:dyDescent="0.2">
      <c r="D7366" s="14" t="str">
        <v>false</v>
      </c>
    </row>
    <row r="7367" spans="4:4" x14ac:dyDescent="0.2">
      <c r="D7367" s="14" t="str">
        <v>false</v>
      </c>
    </row>
    <row r="7368" spans="4:4" x14ac:dyDescent="0.2">
      <c r="D7368" s="14" t="str">
        <v>false</v>
      </c>
    </row>
    <row r="7369" spans="4:4" x14ac:dyDescent="0.2">
      <c r="D7369" s="14" t="str">
        <v>false</v>
      </c>
    </row>
    <row r="7370" spans="4:4" x14ac:dyDescent="0.2">
      <c r="D7370" s="14" t="str">
        <v>false</v>
      </c>
    </row>
    <row r="7371" spans="4:4" x14ac:dyDescent="0.2">
      <c r="D7371" s="14" t="str">
        <v>false</v>
      </c>
    </row>
    <row r="7372" spans="4:4" x14ac:dyDescent="0.2">
      <c r="D7372" s="14" t="str">
        <v>false</v>
      </c>
    </row>
    <row r="7373" spans="4:4" x14ac:dyDescent="0.2">
      <c r="D7373" s="14" t="str">
        <v>false</v>
      </c>
    </row>
    <row r="7374" spans="4:4" x14ac:dyDescent="0.2">
      <c r="D7374" s="14" t="str">
        <v>false</v>
      </c>
    </row>
    <row r="7375" spans="4:4" x14ac:dyDescent="0.2">
      <c r="D7375" s="14" t="str">
        <v>false</v>
      </c>
    </row>
    <row r="7376" spans="4:4" x14ac:dyDescent="0.2">
      <c r="D7376" s="14" t="str">
        <v>false</v>
      </c>
    </row>
    <row r="7377" spans="4:4" x14ac:dyDescent="0.2">
      <c r="D7377" s="14" t="str">
        <v>false</v>
      </c>
    </row>
    <row r="7378" spans="4:4" x14ac:dyDescent="0.2">
      <c r="D7378" s="14" t="str">
        <v>false</v>
      </c>
    </row>
    <row r="7379" spans="4:4" x14ac:dyDescent="0.2">
      <c r="D7379" s="14" t="str">
        <v>false</v>
      </c>
    </row>
    <row r="7380" spans="4:4" x14ac:dyDescent="0.2">
      <c r="D7380" s="14" t="str">
        <v>false</v>
      </c>
    </row>
    <row r="7381" spans="4:4" x14ac:dyDescent="0.2">
      <c r="D7381" s="14" t="str">
        <v>false</v>
      </c>
    </row>
    <row r="7382" spans="4:4" x14ac:dyDescent="0.2">
      <c r="D7382" s="14" t="str">
        <v>false</v>
      </c>
    </row>
    <row r="7383" spans="4:4" x14ac:dyDescent="0.2">
      <c r="D7383" s="14" t="str">
        <v>false</v>
      </c>
    </row>
    <row r="7384" spans="4:4" x14ac:dyDescent="0.2">
      <c r="D7384" s="14" t="str">
        <v>false</v>
      </c>
    </row>
    <row r="7385" spans="4:4" x14ac:dyDescent="0.2">
      <c r="D7385" s="14" t="str">
        <v>false</v>
      </c>
    </row>
    <row r="7386" spans="4:4" x14ac:dyDescent="0.2">
      <c r="D7386" s="14" t="str">
        <v>false</v>
      </c>
    </row>
    <row r="7387" spans="4:4" x14ac:dyDescent="0.2">
      <c r="D7387" s="14" t="str">
        <v>false</v>
      </c>
    </row>
    <row r="7388" spans="4:4" x14ac:dyDescent="0.2">
      <c r="D7388" s="14" t="str">
        <v>false</v>
      </c>
    </row>
    <row r="7389" spans="4:4" x14ac:dyDescent="0.2">
      <c r="D7389" s="14" t="str">
        <v>false</v>
      </c>
    </row>
    <row r="7390" spans="4:4" x14ac:dyDescent="0.2">
      <c r="D7390" s="14" t="str">
        <v>false</v>
      </c>
    </row>
    <row r="7391" spans="4:4" x14ac:dyDescent="0.2">
      <c r="D7391" s="14" t="str">
        <v>false</v>
      </c>
    </row>
    <row r="7392" spans="4:4" x14ac:dyDescent="0.2">
      <c r="D7392" s="14" t="str">
        <v>false</v>
      </c>
    </row>
    <row r="7393" spans="4:4" x14ac:dyDescent="0.2">
      <c r="D7393" s="14" t="str">
        <v>false</v>
      </c>
    </row>
    <row r="7394" spans="4:4" x14ac:dyDescent="0.2">
      <c r="D7394" s="14" t="str">
        <v>false</v>
      </c>
    </row>
    <row r="7395" spans="4:4" x14ac:dyDescent="0.2">
      <c r="D7395" s="14" t="str">
        <v>false</v>
      </c>
    </row>
    <row r="7396" spans="4:4" x14ac:dyDescent="0.2">
      <c r="D7396" s="14" t="str">
        <v>false</v>
      </c>
    </row>
    <row r="7397" spans="4:4" x14ac:dyDescent="0.2">
      <c r="D7397" s="14" t="str">
        <v>false</v>
      </c>
    </row>
    <row r="7398" spans="4:4" x14ac:dyDescent="0.2">
      <c r="D7398" s="14" t="str">
        <v>false</v>
      </c>
    </row>
    <row r="7399" spans="4:4" x14ac:dyDescent="0.2">
      <c r="D7399" s="14" t="str">
        <v>false</v>
      </c>
    </row>
    <row r="7400" spans="4:4" x14ac:dyDescent="0.2">
      <c r="D7400" s="14" t="str">
        <v>false</v>
      </c>
    </row>
    <row r="7401" spans="4:4" x14ac:dyDescent="0.2">
      <c r="D7401" s="14" t="str">
        <v>false</v>
      </c>
    </row>
    <row r="7402" spans="4:4" x14ac:dyDescent="0.2">
      <c r="D7402" s="14" t="str">
        <v>false</v>
      </c>
    </row>
    <row r="7403" spans="4:4" x14ac:dyDescent="0.2">
      <c r="D7403" s="14" t="str">
        <v>false</v>
      </c>
    </row>
    <row r="7404" spans="4:4" x14ac:dyDescent="0.2">
      <c r="D7404" s="14" t="str">
        <v>false</v>
      </c>
    </row>
    <row r="7405" spans="4:4" x14ac:dyDescent="0.2">
      <c r="D7405" s="14" t="str">
        <v>false</v>
      </c>
    </row>
    <row r="7406" spans="4:4" x14ac:dyDescent="0.2">
      <c r="D7406" s="14" t="str">
        <v>false</v>
      </c>
    </row>
    <row r="7407" spans="4:4" x14ac:dyDescent="0.2">
      <c r="D7407" s="14" t="str">
        <v>false</v>
      </c>
    </row>
    <row r="7408" spans="4:4" x14ac:dyDescent="0.2">
      <c r="D7408" s="14" t="str">
        <v>false</v>
      </c>
    </row>
    <row r="7409" spans="4:4" x14ac:dyDescent="0.2">
      <c r="D7409" s="14" t="str">
        <v>false</v>
      </c>
    </row>
    <row r="7410" spans="4:4" x14ac:dyDescent="0.2">
      <c r="D7410" s="14" t="str">
        <v>false</v>
      </c>
    </row>
    <row r="7411" spans="4:4" x14ac:dyDescent="0.2">
      <c r="D7411" s="14" t="str">
        <v>false</v>
      </c>
    </row>
    <row r="7412" spans="4:4" x14ac:dyDescent="0.2">
      <c r="D7412" s="14" t="str">
        <v>false</v>
      </c>
    </row>
    <row r="7413" spans="4:4" x14ac:dyDescent="0.2">
      <c r="D7413" s="14" t="str">
        <v>false</v>
      </c>
    </row>
    <row r="7414" spans="4:4" x14ac:dyDescent="0.2">
      <c r="D7414" s="14" t="str">
        <v>false</v>
      </c>
    </row>
    <row r="7415" spans="4:4" x14ac:dyDescent="0.2">
      <c r="D7415" s="14" t="str">
        <v>false</v>
      </c>
    </row>
    <row r="7416" spans="4:4" x14ac:dyDescent="0.2">
      <c r="D7416" s="14" t="str">
        <v>false</v>
      </c>
    </row>
    <row r="7417" spans="4:4" x14ac:dyDescent="0.2">
      <c r="D7417" s="14" t="str">
        <v>false</v>
      </c>
    </row>
    <row r="7418" spans="4:4" x14ac:dyDescent="0.2">
      <c r="D7418" s="14" t="str">
        <v>false</v>
      </c>
    </row>
    <row r="7419" spans="4:4" x14ac:dyDescent="0.2">
      <c r="D7419" s="14" t="str">
        <v>false</v>
      </c>
    </row>
    <row r="7420" spans="4:4" x14ac:dyDescent="0.2">
      <c r="D7420" s="14" t="str">
        <v>false</v>
      </c>
    </row>
    <row r="7421" spans="4:4" x14ac:dyDescent="0.2">
      <c r="D7421" s="14" t="str">
        <v>false</v>
      </c>
    </row>
    <row r="7422" spans="4:4" x14ac:dyDescent="0.2">
      <c r="D7422" s="14" t="str">
        <v>false</v>
      </c>
    </row>
    <row r="7423" spans="4:4" x14ac:dyDescent="0.2">
      <c r="D7423" s="14" t="str">
        <v>false</v>
      </c>
    </row>
    <row r="7424" spans="4:4" x14ac:dyDescent="0.2">
      <c r="D7424" s="14" t="str">
        <v>false</v>
      </c>
    </row>
    <row r="7425" spans="4:4" x14ac:dyDescent="0.2">
      <c r="D7425" s="14" t="str">
        <v>false</v>
      </c>
    </row>
    <row r="7426" spans="4:4" x14ac:dyDescent="0.2">
      <c r="D7426" s="14" t="str">
        <v>false</v>
      </c>
    </row>
    <row r="7427" spans="4:4" x14ac:dyDescent="0.2">
      <c r="D7427" s="14" t="str">
        <v>false</v>
      </c>
    </row>
    <row r="7428" spans="4:4" x14ac:dyDescent="0.2">
      <c r="D7428" s="14" t="str">
        <v>false</v>
      </c>
    </row>
    <row r="7429" spans="4:4" x14ac:dyDescent="0.2">
      <c r="D7429" s="14" t="str">
        <v>false</v>
      </c>
    </row>
    <row r="7430" spans="4:4" x14ac:dyDescent="0.2">
      <c r="D7430" s="14" t="str">
        <v>false</v>
      </c>
    </row>
    <row r="7431" spans="4:4" x14ac:dyDescent="0.2">
      <c r="D7431" s="14" t="str">
        <v>false</v>
      </c>
    </row>
    <row r="7432" spans="4:4" x14ac:dyDescent="0.2">
      <c r="D7432" s="14" t="str">
        <v>false</v>
      </c>
    </row>
    <row r="7433" spans="4:4" x14ac:dyDescent="0.2">
      <c r="D7433" s="14" t="str">
        <v>false</v>
      </c>
    </row>
    <row r="7434" spans="4:4" x14ac:dyDescent="0.2">
      <c r="D7434" s="14" t="str">
        <v>false</v>
      </c>
    </row>
    <row r="7435" spans="4:4" x14ac:dyDescent="0.2">
      <c r="D7435" s="14" t="str">
        <v>false</v>
      </c>
    </row>
    <row r="7436" spans="4:4" x14ac:dyDescent="0.2">
      <c r="D7436" s="14" t="str">
        <v>false</v>
      </c>
    </row>
    <row r="7437" spans="4:4" x14ac:dyDescent="0.2">
      <c r="D7437" s="14" t="str">
        <v>false</v>
      </c>
    </row>
    <row r="7438" spans="4:4" x14ac:dyDescent="0.2">
      <c r="D7438" s="14" t="str">
        <v>false</v>
      </c>
    </row>
    <row r="7439" spans="4:4" x14ac:dyDescent="0.2">
      <c r="D7439" s="14" t="str">
        <v>false</v>
      </c>
    </row>
    <row r="7440" spans="4:4" x14ac:dyDescent="0.2">
      <c r="D7440" s="14" t="str">
        <v>false</v>
      </c>
    </row>
    <row r="7441" spans="4:4" x14ac:dyDescent="0.2">
      <c r="D7441" s="14" t="str">
        <v>false</v>
      </c>
    </row>
    <row r="7442" spans="4:4" x14ac:dyDescent="0.2">
      <c r="D7442" s="14" t="str">
        <v>false</v>
      </c>
    </row>
    <row r="7443" spans="4:4" x14ac:dyDescent="0.2">
      <c r="D7443" s="14" t="str">
        <v>false</v>
      </c>
    </row>
    <row r="7444" spans="4:4" x14ac:dyDescent="0.2">
      <c r="D7444" s="14" t="str">
        <v>false</v>
      </c>
    </row>
    <row r="7445" spans="4:4" x14ac:dyDescent="0.2">
      <c r="D7445" s="14" t="str">
        <v>false</v>
      </c>
    </row>
    <row r="7446" spans="4:4" x14ac:dyDescent="0.2">
      <c r="D7446" s="14" t="str">
        <v>false</v>
      </c>
    </row>
    <row r="7447" spans="4:4" x14ac:dyDescent="0.2">
      <c r="D7447" s="14" t="str">
        <v>false</v>
      </c>
    </row>
    <row r="7448" spans="4:4" x14ac:dyDescent="0.2">
      <c r="D7448" s="14" t="str">
        <v>false</v>
      </c>
    </row>
    <row r="7449" spans="4:4" x14ac:dyDescent="0.2">
      <c r="D7449" s="14" t="str">
        <v>false</v>
      </c>
    </row>
    <row r="7450" spans="4:4" x14ac:dyDescent="0.2">
      <c r="D7450" s="14" t="str">
        <v>false</v>
      </c>
    </row>
    <row r="7451" spans="4:4" x14ac:dyDescent="0.2">
      <c r="D7451" s="14" t="str">
        <v>false</v>
      </c>
    </row>
    <row r="7452" spans="4:4" x14ac:dyDescent="0.2">
      <c r="D7452" s="14" t="str">
        <v>false</v>
      </c>
    </row>
    <row r="7453" spans="4:4" x14ac:dyDescent="0.2">
      <c r="D7453" s="14" t="str">
        <v>false</v>
      </c>
    </row>
    <row r="7454" spans="4:4" x14ac:dyDescent="0.2">
      <c r="D7454" s="14" t="str">
        <v>false</v>
      </c>
    </row>
    <row r="7455" spans="4:4" x14ac:dyDescent="0.2">
      <c r="D7455" s="14" t="str">
        <v>false</v>
      </c>
    </row>
    <row r="7456" spans="4:4" x14ac:dyDescent="0.2">
      <c r="D7456" s="14" t="str">
        <v>false</v>
      </c>
    </row>
    <row r="7457" spans="4:4" x14ac:dyDescent="0.2">
      <c r="D7457" s="14" t="str">
        <v>false</v>
      </c>
    </row>
    <row r="7458" spans="4:4" x14ac:dyDescent="0.2">
      <c r="D7458" s="14" t="str">
        <v>false</v>
      </c>
    </row>
    <row r="7459" spans="4:4" x14ac:dyDescent="0.2">
      <c r="D7459" s="14" t="str">
        <v>false</v>
      </c>
    </row>
    <row r="7460" spans="4:4" x14ac:dyDescent="0.2">
      <c r="D7460" s="14" t="str">
        <v>false</v>
      </c>
    </row>
    <row r="7461" spans="4:4" x14ac:dyDescent="0.2">
      <c r="D7461" s="14" t="str">
        <v>false</v>
      </c>
    </row>
    <row r="7462" spans="4:4" x14ac:dyDescent="0.2">
      <c r="D7462" s="14" t="str">
        <v>false</v>
      </c>
    </row>
    <row r="7463" spans="4:4" x14ac:dyDescent="0.2">
      <c r="D7463" s="14" t="str">
        <v>false</v>
      </c>
    </row>
    <row r="7464" spans="4:4" x14ac:dyDescent="0.2">
      <c r="D7464" s="14" t="str">
        <v>false</v>
      </c>
    </row>
    <row r="7465" spans="4:4" x14ac:dyDescent="0.2">
      <c r="D7465" s="14" t="str">
        <v>false</v>
      </c>
    </row>
    <row r="7466" spans="4:4" x14ac:dyDescent="0.2">
      <c r="D7466" s="14" t="str">
        <v>false</v>
      </c>
    </row>
    <row r="7467" spans="4:4" x14ac:dyDescent="0.2">
      <c r="D7467" s="14" t="str">
        <v>false</v>
      </c>
    </row>
    <row r="7468" spans="4:4" x14ac:dyDescent="0.2">
      <c r="D7468" s="14" t="str">
        <v>false</v>
      </c>
    </row>
    <row r="7469" spans="4:4" x14ac:dyDescent="0.2">
      <c r="D7469" s="14" t="str">
        <v>false</v>
      </c>
    </row>
    <row r="7470" spans="4:4" x14ac:dyDescent="0.2">
      <c r="D7470" s="14" t="str">
        <v>false</v>
      </c>
    </row>
    <row r="7471" spans="4:4" x14ac:dyDescent="0.2">
      <c r="D7471" s="14" t="str">
        <v>false</v>
      </c>
    </row>
    <row r="7472" spans="4:4" x14ac:dyDescent="0.2">
      <c r="D7472" s="14" t="str">
        <v>false</v>
      </c>
    </row>
    <row r="7473" spans="4:4" x14ac:dyDescent="0.2">
      <c r="D7473" s="14" t="str">
        <v>false</v>
      </c>
    </row>
    <row r="7474" spans="4:4" x14ac:dyDescent="0.2">
      <c r="D7474" s="14" t="str">
        <v>false</v>
      </c>
    </row>
    <row r="7475" spans="4:4" x14ac:dyDescent="0.2">
      <c r="D7475" s="14" t="str">
        <v>false</v>
      </c>
    </row>
    <row r="7476" spans="4:4" x14ac:dyDescent="0.2">
      <c r="D7476" s="14" t="str">
        <v>false</v>
      </c>
    </row>
    <row r="7477" spans="4:4" x14ac:dyDescent="0.2">
      <c r="D7477" s="14" t="str">
        <v>false</v>
      </c>
    </row>
    <row r="7478" spans="4:4" x14ac:dyDescent="0.2">
      <c r="D7478" s="14" t="str">
        <v>false</v>
      </c>
    </row>
    <row r="7479" spans="4:4" x14ac:dyDescent="0.2">
      <c r="D7479" s="14" t="str">
        <v>false</v>
      </c>
    </row>
    <row r="7480" spans="4:4" x14ac:dyDescent="0.2">
      <c r="D7480" s="14" t="str">
        <v>false</v>
      </c>
    </row>
    <row r="7481" spans="4:4" x14ac:dyDescent="0.2">
      <c r="D7481" s="14" t="str">
        <v>false</v>
      </c>
    </row>
    <row r="7482" spans="4:4" x14ac:dyDescent="0.2">
      <c r="D7482" s="14" t="str">
        <v>false</v>
      </c>
    </row>
    <row r="7483" spans="4:4" x14ac:dyDescent="0.2">
      <c r="D7483" s="14" t="str">
        <v>false</v>
      </c>
    </row>
    <row r="7484" spans="4:4" x14ac:dyDescent="0.2">
      <c r="D7484" s="14" t="str">
        <v>false</v>
      </c>
    </row>
    <row r="7485" spans="4:4" x14ac:dyDescent="0.2">
      <c r="D7485" s="14" t="str">
        <v>false</v>
      </c>
    </row>
    <row r="7486" spans="4:4" x14ac:dyDescent="0.2">
      <c r="D7486" s="14" t="str">
        <v>false</v>
      </c>
    </row>
    <row r="7487" spans="4:4" x14ac:dyDescent="0.2">
      <c r="D7487" s="14" t="str">
        <v>false</v>
      </c>
    </row>
    <row r="7488" spans="4:4" x14ac:dyDescent="0.2">
      <c r="D7488" s="14" t="str">
        <v>false</v>
      </c>
    </row>
    <row r="7489" spans="4:4" x14ac:dyDescent="0.2">
      <c r="D7489" s="14" t="str">
        <v>false</v>
      </c>
    </row>
    <row r="7490" spans="4:4" x14ac:dyDescent="0.2">
      <c r="D7490" s="14" t="str">
        <v>false</v>
      </c>
    </row>
    <row r="7491" spans="4:4" x14ac:dyDescent="0.2">
      <c r="D7491" s="14" t="str">
        <v>false</v>
      </c>
    </row>
    <row r="7492" spans="4:4" x14ac:dyDescent="0.2">
      <c r="D7492" s="14" t="str">
        <v>false</v>
      </c>
    </row>
    <row r="7493" spans="4:4" x14ac:dyDescent="0.2">
      <c r="D7493" s="14" t="str">
        <v>false</v>
      </c>
    </row>
    <row r="7494" spans="4:4" x14ac:dyDescent="0.2">
      <c r="D7494" s="14" t="str">
        <v>false</v>
      </c>
    </row>
    <row r="7495" spans="4:4" x14ac:dyDescent="0.2">
      <c r="D7495" s="14" t="str">
        <v>false</v>
      </c>
    </row>
    <row r="7496" spans="4:4" x14ac:dyDescent="0.2">
      <c r="D7496" s="14" t="str">
        <v>false</v>
      </c>
    </row>
    <row r="7497" spans="4:4" x14ac:dyDescent="0.2">
      <c r="D7497" s="14" t="str">
        <v>false</v>
      </c>
    </row>
    <row r="7498" spans="4:4" x14ac:dyDescent="0.2">
      <c r="D7498" s="14" t="str">
        <v>false</v>
      </c>
    </row>
    <row r="7499" spans="4:4" x14ac:dyDescent="0.2">
      <c r="D7499" s="14" t="str">
        <v>false</v>
      </c>
    </row>
    <row r="7500" spans="4:4" x14ac:dyDescent="0.2">
      <c r="D7500" s="14" t="str">
        <v>false</v>
      </c>
    </row>
    <row r="7501" spans="4:4" x14ac:dyDescent="0.2">
      <c r="D7501" s="14" t="str">
        <v>false</v>
      </c>
    </row>
    <row r="7502" spans="4:4" x14ac:dyDescent="0.2">
      <c r="D7502" s="14" t="str">
        <v>false</v>
      </c>
    </row>
    <row r="7503" spans="4:4" x14ac:dyDescent="0.2">
      <c r="D7503" s="14" t="str">
        <v>false</v>
      </c>
    </row>
    <row r="7504" spans="4:4" x14ac:dyDescent="0.2">
      <c r="D7504" s="14" t="str">
        <v>false</v>
      </c>
    </row>
    <row r="7505" spans="4:4" x14ac:dyDescent="0.2">
      <c r="D7505" s="14" t="str">
        <v>false</v>
      </c>
    </row>
    <row r="7506" spans="4:4" x14ac:dyDescent="0.2">
      <c r="D7506" s="14" t="str">
        <v>false</v>
      </c>
    </row>
    <row r="7507" spans="4:4" x14ac:dyDescent="0.2">
      <c r="D7507" s="14" t="str">
        <v>false</v>
      </c>
    </row>
    <row r="7508" spans="4:4" x14ac:dyDescent="0.2">
      <c r="D7508" s="14" t="str">
        <v>false</v>
      </c>
    </row>
    <row r="7509" spans="4:4" x14ac:dyDescent="0.2">
      <c r="D7509" s="14" t="str">
        <v>false</v>
      </c>
    </row>
    <row r="7510" spans="4:4" x14ac:dyDescent="0.2">
      <c r="D7510" s="14" t="str">
        <v>false</v>
      </c>
    </row>
    <row r="7511" spans="4:4" x14ac:dyDescent="0.2">
      <c r="D7511" s="14" t="str">
        <v>false</v>
      </c>
    </row>
    <row r="7512" spans="4:4" x14ac:dyDescent="0.2">
      <c r="D7512" s="14" t="str">
        <v>false</v>
      </c>
    </row>
    <row r="7513" spans="4:4" x14ac:dyDescent="0.2">
      <c r="D7513" s="14" t="str">
        <v>false</v>
      </c>
    </row>
    <row r="7514" spans="4:4" x14ac:dyDescent="0.2">
      <c r="D7514" s="14" t="str">
        <v>false</v>
      </c>
    </row>
    <row r="7515" spans="4:4" x14ac:dyDescent="0.2">
      <c r="D7515" s="14" t="str">
        <v>false</v>
      </c>
    </row>
    <row r="7516" spans="4:4" x14ac:dyDescent="0.2">
      <c r="D7516" s="14" t="str">
        <v>false</v>
      </c>
    </row>
    <row r="7517" spans="4:4" x14ac:dyDescent="0.2">
      <c r="D7517" s="14" t="str">
        <v>false</v>
      </c>
    </row>
    <row r="7518" spans="4:4" x14ac:dyDescent="0.2">
      <c r="D7518" s="14" t="str">
        <v>false</v>
      </c>
    </row>
    <row r="7519" spans="4:4" x14ac:dyDescent="0.2">
      <c r="D7519" s="14" t="str">
        <v>false</v>
      </c>
    </row>
    <row r="7520" spans="4:4" x14ac:dyDescent="0.2">
      <c r="D7520" s="14" t="str">
        <v>false</v>
      </c>
    </row>
    <row r="7521" spans="4:4" x14ac:dyDescent="0.2">
      <c r="D7521" s="14" t="str">
        <v>false</v>
      </c>
    </row>
    <row r="7522" spans="4:4" x14ac:dyDescent="0.2">
      <c r="D7522" s="14" t="str">
        <v>false</v>
      </c>
    </row>
    <row r="7523" spans="4:4" x14ac:dyDescent="0.2">
      <c r="D7523" s="14" t="str">
        <v>false</v>
      </c>
    </row>
    <row r="7524" spans="4:4" x14ac:dyDescent="0.2">
      <c r="D7524" s="14" t="str">
        <v>false</v>
      </c>
    </row>
    <row r="7525" spans="4:4" x14ac:dyDescent="0.2">
      <c r="D7525" s="14" t="str">
        <v>false</v>
      </c>
    </row>
    <row r="7526" spans="4:4" x14ac:dyDescent="0.2">
      <c r="D7526" s="14" t="str">
        <v>false</v>
      </c>
    </row>
    <row r="7527" spans="4:4" x14ac:dyDescent="0.2">
      <c r="D7527" s="14" t="str">
        <v>false</v>
      </c>
    </row>
    <row r="7528" spans="4:4" x14ac:dyDescent="0.2">
      <c r="D7528" s="14" t="str">
        <v>false</v>
      </c>
    </row>
    <row r="7529" spans="4:4" x14ac:dyDescent="0.2">
      <c r="D7529" s="14" t="str">
        <v>false</v>
      </c>
    </row>
    <row r="7530" spans="4:4" x14ac:dyDescent="0.2">
      <c r="D7530" s="14" t="str">
        <v>false</v>
      </c>
    </row>
    <row r="7531" spans="4:4" x14ac:dyDescent="0.2">
      <c r="D7531" s="14" t="str">
        <v>false</v>
      </c>
    </row>
    <row r="7532" spans="4:4" x14ac:dyDescent="0.2">
      <c r="D7532" s="14" t="str">
        <v>false</v>
      </c>
    </row>
    <row r="7533" spans="4:4" x14ac:dyDescent="0.2">
      <c r="D7533" s="14" t="str">
        <v>false</v>
      </c>
    </row>
    <row r="7534" spans="4:4" x14ac:dyDescent="0.2">
      <c r="D7534" s="14" t="str">
        <v>false</v>
      </c>
    </row>
    <row r="7535" spans="4:4" x14ac:dyDescent="0.2">
      <c r="D7535" s="14" t="str">
        <v>false</v>
      </c>
    </row>
    <row r="7536" spans="4:4" x14ac:dyDescent="0.2">
      <c r="D7536" s="14" t="str">
        <v>false</v>
      </c>
    </row>
    <row r="7537" spans="4:4" x14ac:dyDescent="0.2">
      <c r="D7537" s="14" t="str">
        <v>false</v>
      </c>
    </row>
    <row r="7538" spans="4:4" x14ac:dyDescent="0.2">
      <c r="D7538" s="14" t="str">
        <v>false</v>
      </c>
    </row>
    <row r="7539" spans="4:4" x14ac:dyDescent="0.2">
      <c r="D7539" s="14" t="str">
        <v>false</v>
      </c>
    </row>
    <row r="7540" spans="4:4" x14ac:dyDescent="0.2">
      <c r="D7540" s="14" t="str">
        <v>false</v>
      </c>
    </row>
    <row r="7541" spans="4:4" x14ac:dyDescent="0.2">
      <c r="D7541" s="14" t="str">
        <v>false</v>
      </c>
    </row>
    <row r="7542" spans="4:4" x14ac:dyDescent="0.2">
      <c r="D7542" s="14" t="str">
        <v>false</v>
      </c>
    </row>
    <row r="7543" spans="4:4" x14ac:dyDescent="0.2">
      <c r="D7543" s="14" t="str">
        <v>false</v>
      </c>
    </row>
    <row r="7544" spans="4:4" x14ac:dyDescent="0.2">
      <c r="D7544" s="14" t="str">
        <v>false</v>
      </c>
    </row>
    <row r="7545" spans="4:4" x14ac:dyDescent="0.2">
      <c r="D7545" s="14" t="str">
        <v>false</v>
      </c>
    </row>
    <row r="7546" spans="4:4" x14ac:dyDescent="0.2">
      <c r="D7546" s="14" t="str">
        <v>false</v>
      </c>
    </row>
    <row r="7547" spans="4:4" x14ac:dyDescent="0.2">
      <c r="D7547" s="14" t="str">
        <v>false</v>
      </c>
    </row>
    <row r="7548" spans="4:4" x14ac:dyDescent="0.2">
      <c r="D7548" s="14" t="str">
        <v>false</v>
      </c>
    </row>
    <row r="7549" spans="4:4" x14ac:dyDescent="0.2">
      <c r="D7549" s="14" t="str">
        <v>false</v>
      </c>
    </row>
    <row r="7550" spans="4:4" x14ac:dyDescent="0.2">
      <c r="D7550" s="14" t="str">
        <v>false</v>
      </c>
    </row>
    <row r="7551" spans="4:4" x14ac:dyDescent="0.2">
      <c r="D7551" s="14" t="str">
        <v>false</v>
      </c>
    </row>
    <row r="7552" spans="4:4" x14ac:dyDescent="0.2">
      <c r="D7552" s="14" t="str">
        <v>false</v>
      </c>
    </row>
    <row r="7553" spans="4:4" x14ac:dyDescent="0.2">
      <c r="D7553" s="14" t="str">
        <v>false</v>
      </c>
    </row>
    <row r="7554" spans="4:4" x14ac:dyDescent="0.2">
      <c r="D7554" s="14" t="str">
        <v>false</v>
      </c>
    </row>
    <row r="7555" spans="4:4" x14ac:dyDescent="0.2">
      <c r="D7555" s="14" t="str">
        <v>false</v>
      </c>
    </row>
    <row r="7556" spans="4:4" x14ac:dyDescent="0.2">
      <c r="D7556" s="14" t="str">
        <v>false</v>
      </c>
    </row>
    <row r="7557" spans="4:4" x14ac:dyDescent="0.2">
      <c r="D7557" s="14" t="str">
        <v>false</v>
      </c>
    </row>
    <row r="7558" spans="4:4" x14ac:dyDescent="0.2">
      <c r="D7558" s="14" t="str">
        <v>false</v>
      </c>
    </row>
    <row r="7559" spans="4:4" x14ac:dyDescent="0.2">
      <c r="D7559" s="14" t="str">
        <v>false</v>
      </c>
    </row>
    <row r="7560" spans="4:4" x14ac:dyDescent="0.2">
      <c r="D7560" s="14" t="str">
        <v>false</v>
      </c>
    </row>
    <row r="7561" spans="4:4" x14ac:dyDescent="0.2">
      <c r="D7561" s="14" t="str">
        <v>false</v>
      </c>
    </row>
    <row r="7562" spans="4:4" x14ac:dyDescent="0.2">
      <c r="D7562" s="14" t="str">
        <v>false</v>
      </c>
    </row>
    <row r="7563" spans="4:4" x14ac:dyDescent="0.2">
      <c r="D7563" s="14" t="str">
        <v>false</v>
      </c>
    </row>
    <row r="7564" spans="4:4" x14ac:dyDescent="0.2">
      <c r="D7564" s="14" t="str">
        <v>false</v>
      </c>
    </row>
    <row r="7565" spans="4:4" x14ac:dyDescent="0.2">
      <c r="D7565" s="14" t="str">
        <v>false</v>
      </c>
    </row>
    <row r="7566" spans="4:4" x14ac:dyDescent="0.2">
      <c r="D7566" s="14" t="str">
        <v>false</v>
      </c>
    </row>
    <row r="7567" spans="4:4" x14ac:dyDescent="0.2">
      <c r="D7567" s="14" t="str">
        <v>false</v>
      </c>
    </row>
    <row r="7568" spans="4:4" x14ac:dyDescent="0.2">
      <c r="D7568" s="14" t="str">
        <v>false</v>
      </c>
    </row>
    <row r="7569" spans="4:4" x14ac:dyDescent="0.2">
      <c r="D7569" s="14" t="str">
        <v>false</v>
      </c>
    </row>
    <row r="7570" spans="4:4" x14ac:dyDescent="0.2">
      <c r="D7570" s="14" t="str">
        <v>false</v>
      </c>
    </row>
    <row r="7571" spans="4:4" x14ac:dyDescent="0.2">
      <c r="D7571" s="14" t="str">
        <v>false</v>
      </c>
    </row>
    <row r="7572" spans="4:4" x14ac:dyDescent="0.2">
      <c r="D7572" s="14" t="str">
        <v>false</v>
      </c>
    </row>
    <row r="7573" spans="4:4" x14ac:dyDescent="0.2">
      <c r="D7573" s="14" t="str">
        <v>false</v>
      </c>
    </row>
    <row r="7574" spans="4:4" x14ac:dyDescent="0.2">
      <c r="D7574" s="14" t="str">
        <v>false</v>
      </c>
    </row>
    <row r="7575" spans="4:4" x14ac:dyDescent="0.2">
      <c r="D7575" s="14" t="str">
        <v>false</v>
      </c>
    </row>
    <row r="7576" spans="4:4" x14ac:dyDescent="0.2">
      <c r="D7576" s="14" t="str">
        <v>false</v>
      </c>
    </row>
    <row r="7577" spans="4:4" x14ac:dyDescent="0.2">
      <c r="D7577" s="14" t="str">
        <v>false</v>
      </c>
    </row>
    <row r="7578" spans="4:4" x14ac:dyDescent="0.2">
      <c r="D7578" s="14" t="str">
        <v>false</v>
      </c>
    </row>
    <row r="7579" spans="4:4" x14ac:dyDescent="0.2">
      <c r="D7579" s="14" t="str">
        <v>false</v>
      </c>
    </row>
    <row r="7580" spans="4:4" x14ac:dyDescent="0.2">
      <c r="D7580" s="14" t="str">
        <v>false</v>
      </c>
    </row>
    <row r="7581" spans="4:4" x14ac:dyDescent="0.2">
      <c r="D7581" s="14" t="str">
        <v>false</v>
      </c>
    </row>
    <row r="7582" spans="4:4" x14ac:dyDescent="0.2">
      <c r="D7582" s="14" t="str">
        <v>false</v>
      </c>
    </row>
    <row r="7583" spans="4:4" x14ac:dyDescent="0.2">
      <c r="D7583" s="14" t="str">
        <v>false</v>
      </c>
    </row>
    <row r="7584" spans="4:4" x14ac:dyDescent="0.2">
      <c r="D7584" s="14" t="str">
        <v>false</v>
      </c>
    </row>
    <row r="7585" spans="4:4" x14ac:dyDescent="0.2">
      <c r="D7585" s="14" t="str">
        <v>false</v>
      </c>
    </row>
    <row r="7586" spans="4:4" x14ac:dyDescent="0.2">
      <c r="D7586" s="14" t="str">
        <v>false</v>
      </c>
    </row>
    <row r="7587" spans="4:4" x14ac:dyDescent="0.2">
      <c r="D7587" s="14" t="str">
        <v>false</v>
      </c>
    </row>
    <row r="7588" spans="4:4" x14ac:dyDescent="0.2">
      <c r="D7588" s="14" t="str">
        <v>false</v>
      </c>
    </row>
    <row r="7589" spans="4:4" x14ac:dyDescent="0.2">
      <c r="D7589" s="14" t="str">
        <v>false</v>
      </c>
    </row>
    <row r="7590" spans="4:4" x14ac:dyDescent="0.2">
      <c r="D7590" s="14" t="str">
        <v>false</v>
      </c>
    </row>
    <row r="7591" spans="4:4" x14ac:dyDescent="0.2">
      <c r="D7591" s="14" t="str">
        <v>false</v>
      </c>
    </row>
    <row r="7592" spans="4:4" x14ac:dyDescent="0.2">
      <c r="D7592" s="14" t="str">
        <v>false</v>
      </c>
    </row>
    <row r="7593" spans="4:4" x14ac:dyDescent="0.2">
      <c r="D7593" s="14" t="str">
        <v>false</v>
      </c>
    </row>
    <row r="7594" spans="4:4" x14ac:dyDescent="0.2">
      <c r="D7594" s="14" t="str">
        <v>false</v>
      </c>
    </row>
    <row r="7595" spans="4:4" x14ac:dyDescent="0.2">
      <c r="D7595" s="14" t="str">
        <v>false</v>
      </c>
    </row>
    <row r="7596" spans="4:4" x14ac:dyDescent="0.2">
      <c r="D7596" s="14" t="str">
        <v>false</v>
      </c>
    </row>
    <row r="7597" spans="4:4" x14ac:dyDescent="0.2">
      <c r="D7597" s="14" t="str">
        <v>false</v>
      </c>
    </row>
    <row r="7598" spans="4:4" x14ac:dyDescent="0.2">
      <c r="D7598" s="14" t="str">
        <v>false</v>
      </c>
    </row>
    <row r="7599" spans="4:4" x14ac:dyDescent="0.2">
      <c r="D7599" s="14" t="str">
        <v>false</v>
      </c>
    </row>
    <row r="7600" spans="4:4" x14ac:dyDescent="0.2">
      <c r="D7600" s="14" t="str">
        <v>false</v>
      </c>
    </row>
    <row r="7601" spans="4:4" x14ac:dyDescent="0.2">
      <c r="D7601" s="14" t="str">
        <v>false</v>
      </c>
    </row>
    <row r="7602" spans="4:4" x14ac:dyDescent="0.2">
      <c r="D7602" s="14" t="str">
        <v>false</v>
      </c>
    </row>
    <row r="7603" spans="4:4" x14ac:dyDescent="0.2">
      <c r="D7603" s="14" t="str">
        <v>false</v>
      </c>
    </row>
    <row r="7604" spans="4:4" x14ac:dyDescent="0.2">
      <c r="D7604" s="14" t="str">
        <v>false</v>
      </c>
    </row>
    <row r="7605" spans="4:4" x14ac:dyDescent="0.2">
      <c r="D7605" s="14" t="str">
        <v>false</v>
      </c>
    </row>
    <row r="7606" spans="4:4" x14ac:dyDescent="0.2">
      <c r="D7606" s="14" t="str">
        <v>false</v>
      </c>
    </row>
    <row r="7607" spans="4:4" x14ac:dyDescent="0.2">
      <c r="D7607" s="14" t="str">
        <v>false</v>
      </c>
    </row>
    <row r="7608" spans="4:4" x14ac:dyDescent="0.2">
      <c r="D7608" s="14" t="str">
        <v>false</v>
      </c>
    </row>
    <row r="7609" spans="4:4" x14ac:dyDescent="0.2">
      <c r="D7609" s="14" t="str">
        <v>false</v>
      </c>
    </row>
    <row r="7610" spans="4:4" x14ac:dyDescent="0.2">
      <c r="D7610" s="14" t="str">
        <v>false</v>
      </c>
    </row>
    <row r="7611" spans="4:4" x14ac:dyDescent="0.2">
      <c r="D7611" s="14" t="str">
        <v>false</v>
      </c>
    </row>
    <row r="7612" spans="4:4" x14ac:dyDescent="0.2">
      <c r="D7612" s="14" t="str">
        <v>false</v>
      </c>
    </row>
    <row r="7613" spans="4:4" x14ac:dyDescent="0.2">
      <c r="D7613" s="14" t="str">
        <v>false</v>
      </c>
    </row>
    <row r="7614" spans="4:4" x14ac:dyDescent="0.2">
      <c r="D7614" s="14" t="str">
        <v>false</v>
      </c>
    </row>
    <row r="7615" spans="4:4" x14ac:dyDescent="0.2">
      <c r="D7615" s="14" t="str">
        <v>false</v>
      </c>
    </row>
    <row r="7616" spans="4:4" x14ac:dyDescent="0.2">
      <c r="D7616" s="14" t="str">
        <v>false</v>
      </c>
    </row>
    <row r="7617" spans="4:4" x14ac:dyDescent="0.2">
      <c r="D7617" s="14" t="str">
        <v>false</v>
      </c>
    </row>
    <row r="7618" spans="4:4" x14ac:dyDescent="0.2">
      <c r="D7618" s="14" t="str">
        <v>false</v>
      </c>
    </row>
    <row r="7619" spans="4:4" x14ac:dyDescent="0.2">
      <c r="D7619" s="14" t="str">
        <v>false</v>
      </c>
    </row>
    <row r="7620" spans="4:4" x14ac:dyDescent="0.2">
      <c r="D7620" s="14" t="str">
        <v>false</v>
      </c>
    </row>
    <row r="7621" spans="4:4" x14ac:dyDescent="0.2">
      <c r="D7621" s="14" t="str">
        <v>false</v>
      </c>
    </row>
    <row r="7622" spans="4:4" x14ac:dyDescent="0.2">
      <c r="D7622" s="14" t="str">
        <v>false</v>
      </c>
    </row>
    <row r="7623" spans="4:4" x14ac:dyDescent="0.2">
      <c r="D7623" s="14" t="str">
        <v>false</v>
      </c>
    </row>
    <row r="7624" spans="4:4" x14ac:dyDescent="0.2">
      <c r="D7624" s="14" t="str">
        <v>false</v>
      </c>
    </row>
    <row r="7625" spans="4:4" x14ac:dyDescent="0.2">
      <c r="D7625" s="14" t="str">
        <v>false</v>
      </c>
    </row>
    <row r="7626" spans="4:4" x14ac:dyDescent="0.2">
      <c r="D7626" s="14" t="str">
        <v>false</v>
      </c>
    </row>
    <row r="7627" spans="4:4" x14ac:dyDescent="0.2">
      <c r="D7627" s="14" t="str">
        <v>false</v>
      </c>
    </row>
    <row r="7628" spans="4:4" x14ac:dyDescent="0.2">
      <c r="D7628" s="14" t="str">
        <v>false</v>
      </c>
    </row>
    <row r="7629" spans="4:4" x14ac:dyDescent="0.2">
      <c r="D7629" s="14" t="str">
        <v>false</v>
      </c>
    </row>
    <row r="7630" spans="4:4" x14ac:dyDescent="0.2">
      <c r="D7630" s="14" t="str">
        <v>false</v>
      </c>
    </row>
    <row r="7631" spans="4:4" x14ac:dyDescent="0.2">
      <c r="D7631" s="14" t="str">
        <v>false</v>
      </c>
    </row>
    <row r="7632" spans="4:4" x14ac:dyDescent="0.2">
      <c r="D7632" s="14" t="str">
        <v>false</v>
      </c>
    </row>
    <row r="7633" spans="4:4" x14ac:dyDescent="0.2">
      <c r="D7633" s="14" t="str">
        <v>false</v>
      </c>
    </row>
    <row r="7634" spans="4:4" x14ac:dyDescent="0.2">
      <c r="D7634" s="14" t="str">
        <v>false</v>
      </c>
    </row>
    <row r="7635" spans="4:4" x14ac:dyDescent="0.2">
      <c r="D7635" s="14" t="str">
        <v>false</v>
      </c>
    </row>
    <row r="7636" spans="4:4" x14ac:dyDescent="0.2">
      <c r="D7636" s="14" t="str">
        <v>false</v>
      </c>
    </row>
    <row r="7637" spans="4:4" x14ac:dyDescent="0.2">
      <c r="D7637" s="14" t="str">
        <v>false</v>
      </c>
    </row>
    <row r="7638" spans="4:4" x14ac:dyDescent="0.2">
      <c r="D7638" s="14" t="str">
        <v>false</v>
      </c>
    </row>
    <row r="7639" spans="4:4" x14ac:dyDescent="0.2">
      <c r="D7639" s="14" t="str">
        <v>false</v>
      </c>
    </row>
    <row r="7640" spans="4:4" x14ac:dyDescent="0.2">
      <c r="D7640" s="14" t="str">
        <v>false</v>
      </c>
    </row>
    <row r="7641" spans="4:4" x14ac:dyDescent="0.2">
      <c r="D7641" s="14" t="str">
        <v>false</v>
      </c>
    </row>
    <row r="7642" spans="4:4" x14ac:dyDescent="0.2">
      <c r="D7642" s="14" t="str">
        <v>false</v>
      </c>
    </row>
    <row r="7643" spans="4:4" x14ac:dyDescent="0.2">
      <c r="D7643" s="14" t="str">
        <v>false</v>
      </c>
    </row>
    <row r="7644" spans="4:4" x14ac:dyDescent="0.2">
      <c r="D7644" s="14" t="str">
        <v>false</v>
      </c>
    </row>
    <row r="7645" spans="4:4" x14ac:dyDescent="0.2">
      <c r="D7645" s="14" t="str">
        <v>false</v>
      </c>
    </row>
    <row r="7646" spans="4:4" x14ac:dyDescent="0.2">
      <c r="D7646" s="14" t="str">
        <v>false</v>
      </c>
    </row>
    <row r="7647" spans="4:4" x14ac:dyDescent="0.2">
      <c r="D7647" s="14" t="str">
        <v>false</v>
      </c>
    </row>
    <row r="7648" spans="4:4" x14ac:dyDescent="0.2">
      <c r="D7648" s="14" t="str">
        <v>false</v>
      </c>
    </row>
    <row r="7649" spans="4:4" x14ac:dyDescent="0.2">
      <c r="D7649" s="14" t="str">
        <v>false</v>
      </c>
    </row>
    <row r="7650" spans="4:4" x14ac:dyDescent="0.2">
      <c r="D7650" s="14" t="str">
        <v>false</v>
      </c>
    </row>
    <row r="7651" spans="4:4" x14ac:dyDescent="0.2">
      <c r="D7651" s="14" t="str">
        <v>false</v>
      </c>
    </row>
    <row r="7652" spans="4:4" x14ac:dyDescent="0.2">
      <c r="D7652" s="14" t="str">
        <v>false</v>
      </c>
    </row>
    <row r="7653" spans="4:4" x14ac:dyDescent="0.2">
      <c r="D7653" s="14" t="str">
        <v>false</v>
      </c>
    </row>
    <row r="7654" spans="4:4" x14ac:dyDescent="0.2">
      <c r="D7654" s="14" t="str">
        <v>false</v>
      </c>
    </row>
    <row r="7655" spans="4:4" x14ac:dyDescent="0.2">
      <c r="D7655" s="14" t="str">
        <v>false</v>
      </c>
    </row>
    <row r="7656" spans="4:4" x14ac:dyDescent="0.2">
      <c r="D7656" s="14" t="str">
        <v>false</v>
      </c>
    </row>
    <row r="7657" spans="4:4" x14ac:dyDescent="0.2">
      <c r="D7657" s="14" t="str">
        <v>false</v>
      </c>
    </row>
    <row r="7658" spans="4:4" x14ac:dyDescent="0.2">
      <c r="D7658" s="14" t="str">
        <v>false</v>
      </c>
    </row>
    <row r="7659" spans="4:4" x14ac:dyDescent="0.2">
      <c r="D7659" s="14" t="str">
        <v>false</v>
      </c>
    </row>
    <row r="7660" spans="4:4" x14ac:dyDescent="0.2">
      <c r="D7660" s="14" t="str">
        <v>false</v>
      </c>
    </row>
    <row r="7661" spans="4:4" x14ac:dyDescent="0.2">
      <c r="D7661" s="14" t="str">
        <v>false</v>
      </c>
    </row>
    <row r="7662" spans="4:4" x14ac:dyDescent="0.2">
      <c r="D7662" s="14" t="str">
        <v>false</v>
      </c>
    </row>
    <row r="7663" spans="4:4" x14ac:dyDescent="0.2">
      <c r="D7663" s="14" t="str">
        <v>false</v>
      </c>
    </row>
    <row r="7664" spans="4:4" x14ac:dyDescent="0.2">
      <c r="D7664" s="14" t="str">
        <v>false</v>
      </c>
    </row>
    <row r="7665" spans="4:4" x14ac:dyDescent="0.2">
      <c r="D7665" s="14" t="str">
        <v>false</v>
      </c>
    </row>
    <row r="7666" spans="4:4" x14ac:dyDescent="0.2">
      <c r="D7666" s="14" t="str">
        <v>false</v>
      </c>
    </row>
    <row r="7667" spans="4:4" x14ac:dyDescent="0.2">
      <c r="D7667" s="14" t="str">
        <v>false</v>
      </c>
    </row>
    <row r="7668" spans="4:4" x14ac:dyDescent="0.2">
      <c r="D7668" s="14" t="str">
        <v>false</v>
      </c>
    </row>
    <row r="7669" spans="4:4" x14ac:dyDescent="0.2">
      <c r="D7669" s="14" t="str">
        <v>false</v>
      </c>
    </row>
    <row r="7670" spans="4:4" x14ac:dyDescent="0.2">
      <c r="D7670" s="14" t="str">
        <v>false</v>
      </c>
    </row>
    <row r="7671" spans="4:4" x14ac:dyDescent="0.2">
      <c r="D7671" s="14" t="str">
        <v>false</v>
      </c>
    </row>
    <row r="7672" spans="4:4" x14ac:dyDescent="0.2">
      <c r="D7672" s="14" t="str">
        <v>false</v>
      </c>
    </row>
    <row r="7673" spans="4:4" x14ac:dyDescent="0.2">
      <c r="D7673" s="14" t="str">
        <v>false</v>
      </c>
    </row>
    <row r="7674" spans="4:4" x14ac:dyDescent="0.2">
      <c r="D7674" s="14" t="str">
        <v>false</v>
      </c>
    </row>
    <row r="7675" spans="4:4" x14ac:dyDescent="0.2">
      <c r="D7675" s="14" t="str">
        <v>false</v>
      </c>
    </row>
    <row r="7676" spans="4:4" x14ac:dyDescent="0.2">
      <c r="D7676" s="14" t="str">
        <v>false</v>
      </c>
    </row>
    <row r="7677" spans="4:4" x14ac:dyDescent="0.2">
      <c r="D7677" s="14" t="str">
        <v>false</v>
      </c>
    </row>
    <row r="7678" spans="4:4" x14ac:dyDescent="0.2">
      <c r="D7678" s="14" t="str">
        <v>false</v>
      </c>
    </row>
    <row r="7679" spans="4:4" x14ac:dyDescent="0.2">
      <c r="D7679" s="14" t="str">
        <v>false</v>
      </c>
    </row>
    <row r="7680" spans="4:4" x14ac:dyDescent="0.2">
      <c r="D7680" s="14" t="str">
        <v>false</v>
      </c>
    </row>
    <row r="7681" spans="4:4" x14ac:dyDescent="0.2">
      <c r="D7681" s="14" t="str">
        <v>false</v>
      </c>
    </row>
    <row r="7682" spans="4:4" x14ac:dyDescent="0.2">
      <c r="D7682" s="14" t="str">
        <v>false</v>
      </c>
    </row>
    <row r="7683" spans="4:4" x14ac:dyDescent="0.2">
      <c r="D7683" s="14" t="str">
        <v>false</v>
      </c>
    </row>
    <row r="7684" spans="4:4" x14ac:dyDescent="0.2">
      <c r="D7684" s="14" t="str">
        <v>false</v>
      </c>
    </row>
    <row r="7685" spans="4:4" x14ac:dyDescent="0.2">
      <c r="D7685" s="14" t="str">
        <v>false</v>
      </c>
    </row>
    <row r="7686" spans="4:4" x14ac:dyDescent="0.2">
      <c r="D7686" s="14" t="str">
        <v>false</v>
      </c>
    </row>
    <row r="7687" spans="4:4" x14ac:dyDescent="0.2">
      <c r="D7687" s="14" t="str">
        <v>false</v>
      </c>
    </row>
    <row r="7688" spans="4:4" x14ac:dyDescent="0.2">
      <c r="D7688" s="14" t="str">
        <v>false</v>
      </c>
    </row>
    <row r="7689" spans="4:4" x14ac:dyDescent="0.2">
      <c r="D7689" s="14" t="str">
        <v>false</v>
      </c>
    </row>
    <row r="7690" spans="4:4" x14ac:dyDescent="0.2">
      <c r="D7690" s="14" t="str">
        <v>false</v>
      </c>
    </row>
    <row r="7691" spans="4:4" x14ac:dyDescent="0.2">
      <c r="D7691" s="14" t="str">
        <v>false</v>
      </c>
    </row>
    <row r="7692" spans="4:4" x14ac:dyDescent="0.2">
      <c r="D7692" s="14" t="str">
        <v>false</v>
      </c>
    </row>
    <row r="7693" spans="4:4" x14ac:dyDescent="0.2">
      <c r="D7693" s="14" t="str">
        <v>false</v>
      </c>
    </row>
    <row r="7694" spans="4:4" x14ac:dyDescent="0.2">
      <c r="D7694" s="14" t="str">
        <v>false</v>
      </c>
    </row>
    <row r="7695" spans="4:4" x14ac:dyDescent="0.2">
      <c r="D7695" s="14" t="str">
        <v>false</v>
      </c>
    </row>
    <row r="7696" spans="4:4" x14ac:dyDescent="0.2">
      <c r="D7696" s="14" t="str">
        <v>false</v>
      </c>
    </row>
    <row r="7697" spans="4:4" x14ac:dyDescent="0.2">
      <c r="D7697" s="14" t="str">
        <v>false</v>
      </c>
    </row>
    <row r="7698" spans="4:4" x14ac:dyDescent="0.2">
      <c r="D7698" s="14" t="str">
        <v>false</v>
      </c>
    </row>
    <row r="7699" spans="4:4" x14ac:dyDescent="0.2">
      <c r="D7699" s="14" t="str">
        <v>false</v>
      </c>
    </row>
    <row r="7700" spans="4:4" x14ac:dyDescent="0.2">
      <c r="D7700" s="14" t="str">
        <v>false</v>
      </c>
    </row>
    <row r="7701" spans="4:4" x14ac:dyDescent="0.2">
      <c r="D7701" s="14" t="str">
        <v>false</v>
      </c>
    </row>
    <row r="7702" spans="4:4" x14ac:dyDescent="0.2">
      <c r="D7702" s="14" t="str">
        <v>false</v>
      </c>
    </row>
    <row r="7703" spans="4:4" x14ac:dyDescent="0.2">
      <c r="D7703" s="14" t="str">
        <v>false</v>
      </c>
    </row>
    <row r="7704" spans="4:4" x14ac:dyDescent="0.2">
      <c r="D7704" s="14" t="str">
        <v>false</v>
      </c>
    </row>
    <row r="7705" spans="4:4" x14ac:dyDescent="0.2">
      <c r="D7705" s="14" t="str">
        <v>false</v>
      </c>
    </row>
    <row r="7706" spans="4:4" x14ac:dyDescent="0.2">
      <c r="D7706" s="14" t="str">
        <v>false</v>
      </c>
    </row>
    <row r="7707" spans="4:4" x14ac:dyDescent="0.2">
      <c r="D7707" s="14" t="str">
        <v>false</v>
      </c>
    </row>
    <row r="7708" spans="4:4" x14ac:dyDescent="0.2">
      <c r="D7708" s="14" t="str">
        <v>false</v>
      </c>
    </row>
    <row r="7709" spans="4:4" x14ac:dyDescent="0.2">
      <c r="D7709" s="14" t="str">
        <v>false</v>
      </c>
    </row>
    <row r="7710" spans="4:4" x14ac:dyDescent="0.2">
      <c r="D7710" s="14" t="str">
        <v>false</v>
      </c>
    </row>
    <row r="7711" spans="4:4" x14ac:dyDescent="0.2">
      <c r="D7711" s="14" t="str">
        <v>false</v>
      </c>
    </row>
    <row r="7712" spans="4:4" x14ac:dyDescent="0.2">
      <c r="D7712" s="14" t="str">
        <v>false</v>
      </c>
    </row>
    <row r="7713" spans="4:4" x14ac:dyDescent="0.2">
      <c r="D7713" s="14" t="str">
        <v>false</v>
      </c>
    </row>
    <row r="7714" spans="4:4" x14ac:dyDescent="0.2">
      <c r="D7714" s="14" t="str">
        <v>false</v>
      </c>
    </row>
    <row r="7715" spans="4:4" x14ac:dyDescent="0.2">
      <c r="D7715" s="14" t="str">
        <v>false</v>
      </c>
    </row>
    <row r="7716" spans="4:4" x14ac:dyDescent="0.2">
      <c r="D7716" s="14" t="str">
        <v>false</v>
      </c>
    </row>
    <row r="7717" spans="4:4" x14ac:dyDescent="0.2">
      <c r="D7717" s="14" t="str">
        <v>false</v>
      </c>
    </row>
    <row r="7718" spans="4:4" x14ac:dyDescent="0.2">
      <c r="D7718" s="14" t="str">
        <v>false</v>
      </c>
    </row>
    <row r="7719" spans="4:4" x14ac:dyDescent="0.2">
      <c r="D7719" s="14" t="str">
        <v>false</v>
      </c>
    </row>
    <row r="7720" spans="4:4" x14ac:dyDescent="0.2">
      <c r="D7720" s="14" t="str">
        <v>false</v>
      </c>
    </row>
    <row r="7721" spans="4:4" x14ac:dyDescent="0.2">
      <c r="D7721" s="14" t="str">
        <v>false</v>
      </c>
    </row>
    <row r="7722" spans="4:4" x14ac:dyDescent="0.2">
      <c r="D7722" s="14" t="str">
        <v>false</v>
      </c>
    </row>
    <row r="7723" spans="4:4" x14ac:dyDescent="0.2">
      <c r="D7723" s="14" t="str">
        <v>false</v>
      </c>
    </row>
    <row r="7724" spans="4:4" x14ac:dyDescent="0.2">
      <c r="D7724" s="14" t="str">
        <v>false</v>
      </c>
    </row>
    <row r="7725" spans="4:4" x14ac:dyDescent="0.2">
      <c r="D7725" s="14" t="str">
        <v>false</v>
      </c>
    </row>
    <row r="7726" spans="4:4" x14ac:dyDescent="0.2">
      <c r="D7726" s="14" t="str">
        <v>false</v>
      </c>
    </row>
    <row r="7727" spans="4:4" x14ac:dyDescent="0.2">
      <c r="D7727" s="14" t="str">
        <v>false</v>
      </c>
    </row>
    <row r="7728" spans="4:4" x14ac:dyDescent="0.2">
      <c r="D7728" s="14" t="str">
        <v>false</v>
      </c>
    </row>
    <row r="7729" spans="4:4" x14ac:dyDescent="0.2">
      <c r="D7729" s="14" t="str">
        <v>false</v>
      </c>
    </row>
    <row r="7730" spans="4:4" x14ac:dyDescent="0.2">
      <c r="D7730" s="14" t="str">
        <v>false</v>
      </c>
    </row>
    <row r="7731" spans="4:4" x14ac:dyDescent="0.2">
      <c r="D7731" s="14" t="str">
        <v>false</v>
      </c>
    </row>
    <row r="7732" spans="4:4" x14ac:dyDescent="0.2">
      <c r="D7732" s="14" t="str">
        <v>false</v>
      </c>
    </row>
    <row r="7733" spans="4:4" x14ac:dyDescent="0.2">
      <c r="D7733" s="14" t="str">
        <v>false</v>
      </c>
    </row>
    <row r="7734" spans="4:4" x14ac:dyDescent="0.2">
      <c r="D7734" s="14" t="str">
        <v>false</v>
      </c>
    </row>
    <row r="7735" spans="4:4" x14ac:dyDescent="0.2">
      <c r="D7735" s="14" t="str">
        <v>false</v>
      </c>
    </row>
    <row r="7736" spans="4:4" x14ac:dyDescent="0.2">
      <c r="D7736" s="14" t="str">
        <v>false</v>
      </c>
    </row>
    <row r="7737" spans="4:4" x14ac:dyDescent="0.2">
      <c r="D7737" s="14" t="str">
        <v>false</v>
      </c>
    </row>
    <row r="7738" spans="4:4" x14ac:dyDescent="0.2">
      <c r="D7738" s="14" t="str">
        <v>false</v>
      </c>
    </row>
    <row r="7739" spans="4:4" x14ac:dyDescent="0.2">
      <c r="D7739" s="14" t="str">
        <v>false</v>
      </c>
    </row>
    <row r="7740" spans="4:4" x14ac:dyDescent="0.2">
      <c r="D7740" s="14" t="str">
        <v>false</v>
      </c>
    </row>
    <row r="7741" spans="4:4" x14ac:dyDescent="0.2">
      <c r="D7741" s="14" t="str">
        <v>false</v>
      </c>
    </row>
    <row r="7742" spans="4:4" x14ac:dyDescent="0.2">
      <c r="D7742" s="14" t="str">
        <v>false</v>
      </c>
    </row>
    <row r="7743" spans="4:4" x14ac:dyDescent="0.2">
      <c r="D7743" s="14" t="str">
        <v>false</v>
      </c>
    </row>
    <row r="7744" spans="4:4" x14ac:dyDescent="0.2">
      <c r="D7744" s="14" t="str">
        <v>false</v>
      </c>
    </row>
    <row r="7745" spans="4:4" x14ac:dyDescent="0.2">
      <c r="D7745" s="14" t="str">
        <v>false</v>
      </c>
    </row>
    <row r="7746" spans="4:4" x14ac:dyDescent="0.2">
      <c r="D7746" s="14" t="str">
        <v>false</v>
      </c>
    </row>
    <row r="7747" spans="4:4" x14ac:dyDescent="0.2">
      <c r="D7747" s="14" t="str">
        <v>false</v>
      </c>
    </row>
    <row r="7748" spans="4:4" x14ac:dyDescent="0.2">
      <c r="D7748" s="14" t="str">
        <v>false</v>
      </c>
    </row>
    <row r="7749" spans="4:4" x14ac:dyDescent="0.2">
      <c r="D7749" s="14" t="str">
        <v>false</v>
      </c>
    </row>
    <row r="7750" spans="4:4" x14ac:dyDescent="0.2">
      <c r="D7750" s="14" t="str">
        <v>false</v>
      </c>
    </row>
    <row r="7751" spans="4:4" x14ac:dyDescent="0.2">
      <c r="D7751" s="14" t="str">
        <v>false</v>
      </c>
    </row>
    <row r="7752" spans="4:4" x14ac:dyDescent="0.2">
      <c r="D7752" s="14" t="str">
        <v>false</v>
      </c>
    </row>
    <row r="7753" spans="4:4" x14ac:dyDescent="0.2">
      <c r="D7753" s="14" t="str">
        <v>false</v>
      </c>
    </row>
    <row r="7754" spans="4:4" x14ac:dyDescent="0.2">
      <c r="D7754" s="14" t="str">
        <v>false</v>
      </c>
    </row>
    <row r="7755" spans="4:4" x14ac:dyDescent="0.2">
      <c r="D7755" s="14" t="str">
        <v>false</v>
      </c>
    </row>
    <row r="7756" spans="4:4" x14ac:dyDescent="0.2">
      <c r="D7756" s="14" t="str">
        <v>false</v>
      </c>
    </row>
    <row r="7757" spans="4:4" x14ac:dyDescent="0.2">
      <c r="D7757" s="14" t="str">
        <v>false</v>
      </c>
    </row>
    <row r="7758" spans="4:4" x14ac:dyDescent="0.2">
      <c r="D7758" s="14" t="str">
        <v>false</v>
      </c>
    </row>
    <row r="7759" spans="4:4" x14ac:dyDescent="0.2">
      <c r="D7759" s="14" t="str">
        <v>false</v>
      </c>
    </row>
    <row r="7760" spans="4:4" x14ac:dyDescent="0.2">
      <c r="D7760" s="14" t="str">
        <v>false</v>
      </c>
    </row>
    <row r="7761" spans="4:4" x14ac:dyDescent="0.2">
      <c r="D7761" s="14" t="str">
        <v>false</v>
      </c>
    </row>
    <row r="7762" spans="4:4" x14ac:dyDescent="0.2">
      <c r="D7762" s="14" t="str">
        <v>false</v>
      </c>
    </row>
    <row r="7763" spans="4:4" x14ac:dyDescent="0.2">
      <c r="D7763" s="14" t="str">
        <v>false</v>
      </c>
    </row>
    <row r="7764" spans="4:4" x14ac:dyDescent="0.2">
      <c r="D7764" s="14" t="str">
        <v>false</v>
      </c>
    </row>
    <row r="7765" spans="4:4" x14ac:dyDescent="0.2">
      <c r="D7765" s="14" t="str">
        <v>false</v>
      </c>
    </row>
    <row r="7766" spans="4:4" x14ac:dyDescent="0.2">
      <c r="D7766" s="14" t="str">
        <v>false</v>
      </c>
    </row>
    <row r="7767" spans="4:4" x14ac:dyDescent="0.2">
      <c r="D7767" s="14" t="str">
        <v>false</v>
      </c>
    </row>
    <row r="7768" spans="4:4" x14ac:dyDescent="0.2">
      <c r="D7768" s="14" t="str">
        <v>false</v>
      </c>
    </row>
    <row r="7769" spans="4:4" x14ac:dyDescent="0.2">
      <c r="D7769" s="14" t="str">
        <v>false</v>
      </c>
    </row>
    <row r="7770" spans="4:4" x14ac:dyDescent="0.2">
      <c r="D7770" s="14" t="str">
        <v>false</v>
      </c>
    </row>
    <row r="7771" spans="4:4" x14ac:dyDescent="0.2">
      <c r="D7771" s="14" t="str">
        <v>false</v>
      </c>
    </row>
    <row r="7772" spans="4:4" x14ac:dyDescent="0.2">
      <c r="D7772" s="14" t="str">
        <v>false</v>
      </c>
    </row>
    <row r="7773" spans="4:4" x14ac:dyDescent="0.2">
      <c r="D7773" s="14" t="str">
        <v>false</v>
      </c>
    </row>
    <row r="7774" spans="4:4" x14ac:dyDescent="0.2">
      <c r="D7774" s="14" t="str">
        <v>false</v>
      </c>
    </row>
    <row r="7775" spans="4:4" x14ac:dyDescent="0.2">
      <c r="D7775" s="14" t="str">
        <v>false</v>
      </c>
    </row>
    <row r="7776" spans="4:4" x14ac:dyDescent="0.2">
      <c r="D7776" s="14" t="str">
        <v>false</v>
      </c>
    </row>
    <row r="7777" spans="4:4" x14ac:dyDescent="0.2">
      <c r="D7777" s="14" t="str">
        <v>false</v>
      </c>
    </row>
    <row r="7778" spans="4:4" x14ac:dyDescent="0.2">
      <c r="D7778" s="14" t="str">
        <v>false</v>
      </c>
    </row>
    <row r="7779" spans="4:4" x14ac:dyDescent="0.2">
      <c r="D7779" s="14" t="str">
        <v>false</v>
      </c>
    </row>
    <row r="7780" spans="4:4" x14ac:dyDescent="0.2">
      <c r="D7780" s="14" t="str">
        <v>false</v>
      </c>
    </row>
    <row r="7781" spans="4:4" x14ac:dyDescent="0.2">
      <c r="D7781" s="14" t="str">
        <v>false</v>
      </c>
    </row>
    <row r="7782" spans="4:4" x14ac:dyDescent="0.2">
      <c r="D7782" s="14" t="str">
        <v>false</v>
      </c>
    </row>
    <row r="7783" spans="4:4" x14ac:dyDescent="0.2">
      <c r="D7783" s="14" t="str">
        <v>false</v>
      </c>
    </row>
    <row r="7784" spans="4:4" x14ac:dyDescent="0.2">
      <c r="D7784" s="14" t="str">
        <v>false</v>
      </c>
    </row>
    <row r="7785" spans="4:4" x14ac:dyDescent="0.2">
      <c r="D7785" s="14" t="str">
        <v>false</v>
      </c>
    </row>
    <row r="7786" spans="4:4" x14ac:dyDescent="0.2">
      <c r="D7786" s="14" t="str">
        <v>false</v>
      </c>
    </row>
    <row r="7787" spans="4:4" x14ac:dyDescent="0.2">
      <c r="D7787" s="14" t="str">
        <v>false</v>
      </c>
    </row>
    <row r="7788" spans="4:4" x14ac:dyDescent="0.2">
      <c r="D7788" s="14" t="str">
        <v>false</v>
      </c>
    </row>
    <row r="7789" spans="4:4" x14ac:dyDescent="0.2">
      <c r="D7789" s="14" t="str">
        <v>false</v>
      </c>
    </row>
    <row r="7790" spans="4:4" x14ac:dyDescent="0.2">
      <c r="D7790" s="14" t="str">
        <v>false</v>
      </c>
    </row>
    <row r="7791" spans="4:4" x14ac:dyDescent="0.2">
      <c r="D7791" s="14" t="str">
        <v>false</v>
      </c>
    </row>
    <row r="7792" spans="4:4" x14ac:dyDescent="0.2">
      <c r="D7792" s="14" t="str">
        <v>false</v>
      </c>
    </row>
    <row r="7793" spans="4:4" x14ac:dyDescent="0.2">
      <c r="D7793" s="14" t="str">
        <v>false</v>
      </c>
    </row>
    <row r="7794" spans="4:4" x14ac:dyDescent="0.2">
      <c r="D7794" s="14" t="str">
        <v>false</v>
      </c>
    </row>
    <row r="7795" spans="4:4" x14ac:dyDescent="0.2">
      <c r="D7795" s="14" t="str">
        <v>false</v>
      </c>
    </row>
    <row r="7796" spans="4:4" x14ac:dyDescent="0.2">
      <c r="D7796" s="14" t="str">
        <v>false</v>
      </c>
    </row>
    <row r="7797" spans="4:4" x14ac:dyDescent="0.2">
      <c r="D7797" s="14" t="str">
        <v>false</v>
      </c>
    </row>
    <row r="7798" spans="4:4" x14ac:dyDescent="0.2">
      <c r="D7798" s="14" t="str">
        <v>false</v>
      </c>
    </row>
    <row r="7799" spans="4:4" x14ac:dyDescent="0.2">
      <c r="D7799" s="14" t="str">
        <v>false</v>
      </c>
    </row>
    <row r="7800" spans="4:4" x14ac:dyDescent="0.2">
      <c r="D7800" s="14" t="str">
        <v>false</v>
      </c>
    </row>
    <row r="7801" spans="4:4" x14ac:dyDescent="0.2">
      <c r="D7801" s="14" t="str">
        <v>false</v>
      </c>
    </row>
    <row r="7802" spans="4:4" x14ac:dyDescent="0.2">
      <c r="D7802" s="14" t="str">
        <v>false</v>
      </c>
    </row>
    <row r="7803" spans="4:4" x14ac:dyDescent="0.2">
      <c r="D7803" s="14" t="str">
        <v>false</v>
      </c>
    </row>
    <row r="7804" spans="4:4" x14ac:dyDescent="0.2">
      <c r="D7804" s="14" t="str">
        <v>false</v>
      </c>
    </row>
    <row r="7805" spans="4:4" x14ac:dyDescent="0.2">
      <c r="D7805" s="14" t="str">
        <v>false</v>
      </c>
    </row>
    <row r="7806" spans="4:4" x14ac:dyDescent="0.2">
      <c r="D7806" s="14" t="str">
        <v>false</v>
      </c>
    </row>
    <row r="7807" spans="4:4" x14ac:dyDescent="0.2">
      <c r="D7807" s="14" t="str">
        <v>false</v>
      </c>
    </row>
    <row r="7808" spans="4:4" x14ac:dyDescent="0.2">
      <c r="D7808" s="14" t="str">
        <v>false</v>
      </c>
    </row>
    <row r="7809" spans="4:4" x14ac:dyDescent="0.2">
      <c r="D7809" s="14" t="str">
        <v>false</v>
      </c>
    </row>
    <row r="7810" spans="4:4" x14ac:dyDescent="0.2">
      <c r="D7810" s="14" t="str">
        <v>false</v>
      </c>
    </row>
    <row r="7811" spans="4:4" x14ac:dyDescent="0.2">
      <c r="D7811" s="14" t="str">
        <v>false</v>
      </c>
    </row>
    <row r="7812" spans="4:4" x14ac:dyDescent="0.2">
      <c r="D7812" s="14" t="str">
        <v>false</v>
      </c>
    </row>
    <row r="7813" spans="4:4" x14ac:dyDescent="0.2">
      <c r="D7813" s="14" t="str">
        <v>false</v>
      </c>
    </row>
    <row r="7814" spans="4:4" x14ac:dyDescent="0.2">
      <c r="D7814" s="14" t="str">
        <v>false</v>
      </c>
    </row>
    <row r="7815" spans="4:4" x14ac:dyDescent="0.2">
      <c r="D7815" s="14" t="str">
        <v>false</v>
      </c>
    </row>
    <row r="7816" spans="4:4" x14ac:dyDescent="0.2">
      <c r="D7816" s="14" t="str">
        <v>false</v>
      </c>
    </row>
    <row r="7817" spans="4:4" x14ac:dyDescent="0.2">
      <c r="D7817" s="14" t="str">
        <v>false</v>
      </c>
    </row>
    <row r="7818" spans="4:4" x14ac:dyDescent="0.2">
      <c r="D7818" s="14" t="str">
        <v>false</v>
      </c>
    </row>
    <row r="7819" spans="4:4" x14ac:dyDescent="0.2">
      <c r="D7819" s="14" t="str">
        <v>false</v>
      </c>
    </row>
    <row r="7820" spans="4:4" x14ac:dyDescent="0.2">
      <c r="D7820" s="14" t="str">
        <v>false</v>
      </c>
    </row>
    <row r="7821" spans="4:4" x14ac:dyDescent="0.2">
      <c r="D7821" s="14" t="str">
        <v>false</v>
      </c>
    </row>
    <row r="7822" spans="4:4" x14ac:dyDescent="0.2">
      <c r="D7822" s="14" t="str">
        <v>false</v>
      </c>
    </row>
    <row r="7823" spans="4:4" x14ac:dyDescent="0.2">
      <c r="D7823" s="14" t="str">
        <v>false</v>
      </c>
    </row>
    <row r="7824" spans="4:4" x14ac:dyDescent="0.2">
      <c r="D7824" s="14" t="str">
        <v>false</v>
      </c>
    </row>
    <row r="7825" spans="4:4" x14ac:dyDescent="0.2">
      <c r="D7825" s="14" t="str">
        <v>false</v>
      </c>
    </row>
    <row r="7826" spans="4:4" x14ac:dyDescent="0.2">
      <c r="D7826" s="14" t="str">
        <v>false</v>
      </c>
    </row>
    <row r="7827" spans="4:4" x14ac:dyDescent="0.2">
      <c r="D7827" s="14" t="str">
        <v>false</v>
      </c>
    </row>
    <row r="7828" spans="4:4" x14ac:dyDescent="0.2">
      <c r="D7828" s="14" t="str">
        <v>false</v>
      </c>
    </row>
    <row r="7829" spans="4:4" x14ac:dyDescent="0.2">
      <c r="D7829" s="14" t="str">
        <v>false</v>
      </c>
    </row>
    <row r="7830" spans="4:4" x14ac:dyDescent="0.2">
      <c r="D7830" s="14" t="str">
        <v>false</v>
      </c>
    </row>
    <row r="7831" spans="4:4" x14ac:dyDescent="0.2">
      <c r="D7831" s="14" t="str">
        <v>false</v>
      </c>
    </row>
    <row r="7832" spans="4:4" x14ac:dyDescent="0.2">
      <c r="D7832" s="14" t="str">
        <v>false</v>
      </c>
    </row>
    <row r="7833" spans="4:4" x14ac:dyDescent="0.2">
      <c r="D7833" s="14" t="str">
        <v>false</v>
      </c>
    </row>
    <row r="7834" spans="4:4" x14ac:dyDescent="0.2">
      <c r="D7834" s="14" t="str">
        <v>false</v>
      </c>
    </row>
    <row r="7835" spans="4:4" x14ac:dyDescent="0.2">
      <c r="D7835" s="14" t="str">
        <v>false</v>
      </c>
    </row>
    <row r="7836" spans="4:4" x14ac:dyDescent="0.2">
      <c r="D7836" s="14" t="str">
        <v>false</v>
      </c>
    </row>
    <row r="7837" spans="4:4" x14ac:dyDescent="0.2">
      <c r="D7837" s="14" t="str">
        <v>false</v>
      </c>
    </row>
    <row r="7838" spans="4:4" x14ac:dyDescent="0.2">
      <c r="D7838" s="14" t="str">
        <v>false</v>
      </c>
    </row>
    <row r="7839" spans="4:4" x14ac:dyDescent="0.2">
      <c r="D7839" s="14" t="str">
        <v>false</v>
      </c>
    </row>
    <row r="7840" spans="4:4" x14ac:dyDescent="0.2">
      <c r="D7840" s="14" t="str">
        <v>false</v>
      </c>
    </row>
    <row r="7841" spans="4:4" x14ac:dyDescent="0.2">
      <c r="D7841" s="14" t="str">
        <v>false</v>
      </c>
    </row>
    <row r="7842" spans="4:4" x14ac:dyDescent="0.2">
      <c r="D7842" s="14" t="str">
        <v>false</v>
      </c>
    </row>
    <row r="7843" spans="4:4" x14ac:dyDescent="0.2">
      <c r="D7843" s="14" t="str">
        <v>false</v>
      </c>
    </row>
    <row r="7844" spans="4:4" x14ac:dyDescent="0.2">
      <c r="D7844" s="14" t="str">
        <v>false</v>
      </c>
    </row>
    <row r="7845" spans="4:4" x14ac:dyDescent="0.2">
      <c r="D7845" s="14" t="str">
        <v>false</v>
      </c>
    </row>
    <row r="7846" spans="4:4" x14ac:dyDescent="0.2">
      <c r="D7846" s="14" t="str">
        <v>false</v>
      </c>
    </row>
    <row r="7847" spans="4:4" x14ac:dyDescent="0.2">
      <c r="D7847" s="14" t="str">
        <v>false</v>
      </c>
    </row>
    <row r="7848" spans="4:4" x14ac:dyDescent="0.2">
      <c r="D7848" s="14" t="str">
        <v>false</v>
      </c>
    </row>
    <row r="7849" spans="4:4" x14ac:dyDescent="0.2">
      <c r="D7849" s="14" t="str">
        <v>false</v>
      </c>
    </row>
    <row r="7850" spans="4:4" x14ac:dyDescent="0.2">
      <c r="D7850" s="14" t="str">
        <v>false</v>
      </c>
    </row>
    <row r="7851" spans="4:4" x14ac:dyDescent="0.2">
      <c r="D7851" s="14" t="str">
        <v>false</v>
      </c>
    </row>
    <row r="7852" spans="4:4" x14ac:dyDescent="0.2">
      <c r="D7852" s="14" t="str">
        <v>false</v>
      </c>
    </row>
    <row r="7853" spans="4:4" x14ac:dyDescent="0.2">
      <c r="D7853" s="14" t="str">
        <v>false</v>
      </c>
    </row>
    <row r="7854" spans="4:4" x14ac:dyDescent="0.2">
      <c r="D7854" s="14" t="str">
        <v>false</v>
      </c>
    </row>
    <row r="7855" spans="4:4" x14ac:dyDescent="0.2">
      <c r="D7855" s="14" t="str">
        <v>false</v>
      </c>
    </row>
    <row r="7856" spans="4:4" x14ac:dyDescent="0.2">
      <c r="D7856" s="14" t="str">
        <v>false</v>
      </c>
    </row>
    <row r="7857" spans="4:4" x14ac:dyDescent="0.2">
      <c r="D7857" s="14" t="str">
        <v>false</v>
      </c>
    </row>
    <row r="7858" spans="4:4" x14ac:dyDescent="0.2">
      <c r="D7858" s="14" t="str">
        <v>false</v>
      </c>
    </row>
    <row r="7859" spans="4:4" x14ac:dyDescent="0.2">
      <c r="D7859" s="14" t="str">
        <v>false</v>
      </c>
    </row>
    <row r="7860" spans="4:4" x14ac:dyDescent="0.2">
      <c r="D7860" s="14" t="str">
        <v>false</v>
      </c>
    </row>
    <row r="7861" spans="4:4" x14ac:dyDescent="0.2">
      <c r="D7861" s="14" t="str">
        <v>false</v>
      </c>
    </row>
    <row r="7862" spans="4:4" x14ac:dyDescent="0.2">
      <c r="D7862" s="14" t="str">
        <v>false</v>
      </c>
    </row>
    <row r="7863" spans="4:4" x14ac:dyDescent="0.2">
      <c r="D7863" s="14" t="str">
        <v>false</v>
      </c>
    </row>
    <row r="7864" spans="4:4" x14ac:dyDescent="0.2">
      <c r="D7864" s="14" t="str">
        <v>false</v>
      </c>
    </row>
    <row r="7865" spans="4:4" x14ac:dyDescent="0.2">
      <c r="D7865" s="14" t="str">
        <v>false</v>
      </c>
    </row>
    <row r="7866" spans="4:4" x14ac:dyDescent="0.2">
      <c r="D7866" s="14" t="str">
        <v>false</v>
      </c>
    </row>
    <row r="7867" spans="4:4" x14ac:dyDescent="0.2">
      <c r="D7867" s="14" t="str">
        <v>false</v>
      </c>
    </row>
    <row r="7868" spans="4:4" x14ac:dyDescent="0.2">
      <c r="D7868" s="14" t="str">
        <v>false</v>
      </c>
    </row>
    <row r="7869" spans="4:4" x14ac:dyDescent="0.2">
      <c r="D7869" s="14" t="str">
        <v>false</v>
      </c>
    </row>
    <row r="7870" spans="4:4" x14ac:dyDescent="0.2">
      <c r="D7870" s="14" t="str">
        <v>false</v>
      </c>
    </row>
    <row r="7871" spans="4:4" x14ac:dyDescent="0.2">
      <c r="D7871" s="14" t="str">
        <v>false</v>
      </c>
    </row>
    <row r="7872" spans="4:4" x14ac:dyDescent="0.2">
      <c r="D7872" s="14" t="str">
        <v>false</v>
      </c>
    </row>
    <row r="7873" spans="4:4" x14ac:dyDescent="0.2">
      <c r="D7873" s="14" t="str">
        <v>false</v>
      </c>
    </row>
    <row r="7874" spans="4:4" x14ac:dyDescent="0.2">
      <c r="D7874" s="14" t="str">
        <v>false</v>
      </c>
    </row>
    <row r="7875" spans="4:4" x14ac:dyDescent="0.2">
      <c r="D7875" s="14" t="str">
        <v>false</v>
      </c>
    </row>
    <row r="7876" spans="4:4" x14ac:dyDescent="0.2">
      <c r="D7876" s="14" t="str">
        <v>false</v>
      </c>
    </row>
    <row r="7877" spans="4:4" x14ac:dyDescent="0.2">
      <c r="D7877" s="14" t="str">
        <v>false</v>
      </c>
    </row>
    <row r="7878" spans="4:4" x14ac:dyDescent="0.2">
      <c r="D7878" s="14" t="str">
        <v>false</v>
      </c>
    </row>
    <row r="7879" spans="4:4" x14ac:dyDescent="0.2">
      <c r="D7879" s="14" t="str">
        <v>false</v>
      </c>
    </row>
    <row r="7880" spans="4:4" x14ac:dyDescent="0.2">
      <c r="D7880" s="14" t="str">
        <v>false</v>
      </c>
    </row>
    <row r="7881" spans="4:4" x14ac:dyDescent="0.2">
      <c r="D7881" s="14" t="str">
        <v>false</v>
      </c>
    </row>
    <row r="7882" spans="4:4" x14ac:dyDescent="0.2">
      <c r="D7882" s="14" t="str">
        <v>false</v>
      </c>
    </row>
    <row r="7883" spans="4:4" x14ac:dyDescent="0.2">
      <c r="D7883" s="14" t="str">
        <v>false</v>
      </c>
    </row>
    <row r="7884" spans="4:4" x14ac:dyDescent="0.2">
      <c r="D7884" s="14" t="str">
        <v>false</v>
      </c>
    </row>
    <row r="7885" spans="4:4" x14ac:dyDescent="0.2">
      <c r="D7885" s="14" t="str">
        <v>false</v>
      </c>
    </row>
    <row r="7886" spans="4:4" x14ac:dyDescent="0.2">
      <c r="D7886" s="14" t="str">
        <v>false</v>
      </c>
    </row>
    <row r="7887" spans="4:4" x14ac:dyDescent="0.2">
      <c r="D7887" s="14" t="str">
        <v>false</v>
      </c>
    </row>
    <row r="7888" spans="4:4" x14ac:dyDescent="0.2">
      <c r="D7888" s="14" t="str">
        <v>false</v>
      </c>
    </row>
    <row r="7889" spans="4:4" x14ac:dyDescent="0.2">
      <c r="D7889" s="14" t="str">
        <v>false</v>
      </c>
    </row>
    <row r="7890" spans="4:4" x14ac:dyDescent="0.2">
      <c r="D7890" s="14" t="str">
        <v>false</v>
      </c>
    </row>
    <row r="7891" spans="4:4" x14ac:dyDescent="0.2">
      <c r="D7891" s="14" t="str">
        <v>false</v>
      </c>
    </row>
    <row r="7892" spans="4:4" x14ac:dyDescent="0.2">
      <c r="D7892" s="14" t="str">
        <v>false</v>
      </c>
    </row>
    <row r="7893" spans="4:4" x14ac:dyDescent="0.2">
      <c r="D7893" s="14" t="str">
        <v>false</v>
      </c>
    </row>
    <row r="7894" spans="4:4" x14ac:dyDescent="0.2">
      <c r="D7894" s="14" t="str">
        <v>false</v>
      </c>
    </row>
    <row r="7895" spans="4:4" x14ac:dyDescent="0.2">
      <c r="D7895" s="14" t="str">
        <v>false</v>
      </c>
    </row>
    <row r="7896" spans="4:4" x14ac:dyDescent="0.2">
      <c r="D7896" s="14" t="str">
        <v>false</v>
      </c>
    </row>
    <row r="7897" spans="4:4" x14ac:dyDescent="0.2">
      <c r="D7897" s="14" t="str">
        <v>false</v>
      </c>
    </row>
    <row r="7898" spans="4:4" x14ac:dyDescent="0.2">
      <c r="D7898" s="14" t="str">
        <v>false</v>
      </c>
    </row>
    <row r="7899" spans="4:4" x14ac:dyDescent="0.2">
      <c r="D7899" s="14" t="str">
        <v>false</v>
      </c>
    </row>
    <row r="7900" spans="4:4" x14ac:dyDescent="0.2">
      <c r="D7900" s="14" t="str">
        <v>false</v>
      </c>
    </row>
    <row r="7901" spans="4:4" x14ac:dyDescent="0.2">
      <c r="D7901" s="14" t="str">
        <v>false</v>
      </c>
    </row>
    <row r="7902" spans="4:4" x14ac:dyDescent="0.2">
      <c r="D7902" s="14" t="str">
        <v>false</v>
      </c>
    </row>
    <row r="7903" spans="4:4" x14ac:dyDescent="0.2">
      <c r="D7903" s="14" t="str">
        <v>false</v>
      </c>
    </row>
    <row r="7904" spans="4:4" x14ac:dyDescent="0.2">
      <c r="D7904" s="14" t="str">
        <v>false</v>
      </c>
    </row>
    <row r="7905" spans="4:4" x14ac:dyDescent="0.2">
      <c r="D7905" s="14" t="str">
        <v>false</v>
      </c>
    </row>
    <row r="7906" spans="4:4" x14ac:dyDescent="0.2">
      <c r="D7906" s="14" t="str">
        <v>false</v>
      </c>
    </row>
    <row r="7907" spans="4:4" x14ac:dyDescent="0.2">
      <c r="D7907" s="14" t="str">
        <v>false</v>
      </c>
    </row>
    <row r="7908" spans="4:4" x14ac:dyDescent="0.2">
      <c r="D7908" s="14" t="str">
        <v>false</v>
      </c>
    </row>
    <row r="7909" spans="4:4" x14ac:dyDescent="0.2">
      <c r="D7909" s="14" t="str">
        <v>false</v>
      </c>
    </row>
    <row r="7910" spans="4:4" x14ac:dyDescent="0.2">
      <c r="D7910" s="14" t="str">
        <v>false</v>
      </c>
    </row>
    <row r="7911" spans="4:4" x14ac:dyDescent="0.2">
      <c r="D7911" s="14" t="str">
        <v>false</v>
      </c>
    </row>
    <row r="7912" spans="4:4" x14ac:dyDescent="0.2">
      <c r="D7912" s="14" t="str">
        <v>false</v>
      </c>
    </row>
    <row r="7913" spans="4:4" x14ac:dyDescent="0.2">
      <c r="D7913" s="14" t="str">
        <v>false</v>
      </c>
    </row>
    <row r="7914" spans="4:4" x14ac:dyDescent="0.2">
      <c r="D7914" s="14" t="str">
        <v>false</v>
      </c>
    </row>
    <row r="7915" spans="4:4" x14ac:dyDescent="0.2">
      <c r="D7915" s="14" t="str">
        <v>false</v>
      </c>
    </row>
    <row r="7916" spans="4:4" x14ac:dyDescent="0.2">
      <c r="D7916" s="14" t="str">
        <v>false</v>
      </c>
    </row>
    <row r="7917" spans="4:4" x14ac:dyDescent="0.2">
      <c r="D7917" s="14" t="str">
        <v>false</v>
      </c>
    </row>
    <row r="7918" spans="4:4" x14ac:dyDescent="0.2">
      <c r="D7918" s="14" t="str">
        <v>false</v>
      </c>
    </row>
    <row r="7919" spans="4:4" x14ac:dyDescent="0.2">
      <c r="D7919" s="14" t="str">
        <v>false</v>
      </c>
    </row>
    <row r="7920" spans="4:4" x14ac:dyDescent="0.2">
      <c r="D7920" s="14" t="str">
        <v>false</v>
      </c>
    </row>
    <row r="7921" spans="4:4" x14ac:dyDescent="0.2">
      <c r="D7921" s="14" t="str">
        <v>false</v>
      </c>
    </row>
    <row r="7922" spans="4:4" x14ac:dyDescent="0.2">
      <c r="D7922" s="14" t="str">
        <v>false</v>
      </c>
    </row>
    <row r="7923" spans="4:4" x14ac:dyDescent="0.2">
      <c r="D7923" s="14" t="str">
        <v>false</v>
      </c>
    </row>
    <row r="7924" spans="4:4" x14ac:dyDescent="0.2">
      <c r="D7924" s="14" t="str">
        <v>false</v>
      </c>
    </row>
    <row r="7925" spans="4:4" x14ac:dyDescent="0.2">
      <c r="D7925" s="14" t="str">
        <v>false</v>
      </c>
    </row>
    <row r="7926" spans="4:4" x14ac:dyDescent="0.2">
      <c r="D7926" s="14" t="str">
        <v>false</v>
      </c>
    </row>
    <row r="7927" spans="4:4" x14ac:dyDescent="0.2">
      <c r="D7927" s="14" t="str">
        <v>false</v>
      </c>
    </row>
    <row r="7928" spans="4:4" x14ac:dyDescent="0.2">
      <c r="D7928" s="14" t="str">
        <v>false</v>
      </c>
    </row>
    <row r="7929" spans="4:4" x14ac:dyDescent="0.2">
      <c r="D7929" s="14" t="str">
        <v>false</v>
      </c>
    </row>
    <row r="7930" spans="4:4" x14ac:dyDescent="0.2">
      <c r="D7930" s="14" t="str">
        <v>false</v>
      </c>
    </row>
    <row r="7931" spans="4:4" x14ac:dyDescent="0.2">
      <c r="D7931" s="14" t="str">
        <v>false</v>
      </c>
    </row>
    <row r="7932" spans="4:4" x14ac:dyDescent="0.2">
      <c r="D7932" s="14" t="str">
        <v>false</v>
      </c>
    </row>
    <row r="7933" spans="4:4" x14ac:dyDescent="0.2">
      <c r="D7933" s="14" t="str">
        <v>false</v>
      </c>
    </row>
    <row r="7934" spans="4:4" x14ac:dyDescent="0.2">
      <c r="D7934" s="14" t="str">
        <v>false</v>
      </c>
    </row>
    <row r="7935" spans="4:4" x14ac:dyDescent="0.2">
      <c r="D7935" s="14" t="str">
        <v>false</v>
      </c>
    </row>
    <row r="7936" spans="4:4" x14ac:dyDescent="0.2">
      <c r="D7936" s="14" t="str">
        <v>false</v>
      </c>
    </row>
    <row r="7937" spans="4:4" x14ac:dyDescent="0.2">
      <c r="D7937" s="14" t="str">
        <v>false</v>
      </c>
    </row>
    <row r="7938" spans="4:4" x14ac:dyDescent="0.2">
      <c r="D7938" s="14" t="str">
        <v>false</v>
      </c>
    </row>
    <row r="7939" spans="4:4" x14ac:dyDescent="0.2">
      <c r="D7939" s="14" t="str">
        <v>false</v>
      </c>
    </row>
    <row r="7940" spans="4:4" x14ac:dyDescent="0.2">
      <c r="D7940" s="14" t="str">
        <v>false</v>
      </c>
    </row>
    <row r="7941" spans="4:4" x14ac:dyDescent="0.2">
      <c r="D7941" s="14" t="str">
        <v>false</v>
      </c>
    </row>
    <row r="7942" spans="4:4" x14ac:dyDescent="0.2">
      <c r="D7942" s="14" t="str">
        <v>false</v>
      </c>
    </row>
    <row r="7943" spans="4:4" x14ac:dyDescent="0.2">
      <c r="D7943" s="14" t="str">
        <v>false</v>
      </c>
    </row>
    <row r="7944" spans="4:4" x14ac:dyDescent="0.2">
      <c r="D7944" s="14" t="str">
        <v>false</v>
      </c>
    </row>
    <row r="7945" spans="4:4" x14ac:dyDescent="0.2">
      <c r="D7945" s="14" t="str">
        <v>false</v>
      </c>
    </row>
    <row r="7946" spans="4:4" x14ac:dyDescent="0.2">
      <c r="D7946" s="14" t="str">
        <v>false</v>
      </c>
    </row>
    <row r="7947" spans="4:4" x14ac:dyDescent="0.2">
      <c r="D7947" s="14" t="str">
        <v>false</v>
      </c>
    </row>
    <row r="7948" spans="4:4" x14ac:dyDescent="0.2">
      <c r="D7948" s="14" t="str">
        <v>false</v>
      </c>
    </row>
    <row r="7949" spans="4:4" x14ac:dyDescent="0.2">
      <c r="D7949" s="14" t="str">
        <v>false</v>
      </c>
    </row>
    <row r="7950" spans="4:4" x14ac:dyDescent="0.2">
      <c r="D7950" s="14" t="str">
        <v>false</v>
      </c>
    </row>
    <row r="7951" spans="4:4" x14ac:dyDescent="0.2">
      <c r="D7951" s="14" t="str">
        <v>false</v>
      </c>
    </row>
    <row r="7952" spans="4:4" x14ac:dyDescent="0.2">
      <c r="D7952" s="14" t="str">
        <v>false</v>
      </c>
    </row>
    <row r="7953" spans="4:4" x14ac:dyDescent="0.2">
      <c r="D7953" s="14" t="str">
        <v>false</v>
      </c>
    </row>
    <row r="7954" spans="4:4" x14ac:dyDescent="0.2">
      <c r="D7954" s="14" t="str">
        <v>false</v>
      </c>
    </row>
    <row r="7955" spans="4:4" x14ac:dyDescent="0.2">
      <c r="D7955" s="14" t="str">
        <v>false</v>
      </c>
    </row>
  </sheetData>
  <autoFilter ref="A1:D4115" xr:uid="{BB86D609-A212-344B-A873-4FEB73A5AECA}">
    <filterColumn colId="1">
      <filters>
        <filter val="1.00"/>
        <filter val="10.00"/>
        <filter val="100.00"/>
        <filter val="101.00"/>
        <filter val="1013.00"/>
        <filter val="1019.00"/>
        <filter val="102.00"/>
        <filter val="1021.00"/>
        <filter val="103.00"/>
        <filter val="104.00"/>
        <filter val="1049.00"/>
        <filter val="105.00"/>
        <filter val="106.00"/>
        <filter val="1062.00"/>
        <filter val="107.00"/>
        <filter val="1071.00"/>
        <filter val="108.00"/>
        <filter val="1088.00"/>
        <filter val="109.00"/>
        <filter val="1095.00"/>
        <filter val="11.00"/>
        <filter val="110.00"/>
        <filter val="1104.00"/>
        <filter val="1107.00"/>
        <filter val="111.00"/>
        <filter val="1113.00"/>
        <filter val="112.00"/>
        <filter val="113.00"/>
        <filter val="114.00"/>
        <filter val="115.00"/>
        <filter val="1151.00"/>
        <filter val="116.00"/>
        <filter val="117.00"/>
        <filter val="118.00"/>
        <filter val="119.00"/>
        <filter val="12.00"/>
        <filter val="120.00"/>
        <filter val="1204.00"/>
        <filter val="121.00"/>
        <filter val="122.00"/>
        <filter val="1224.00"/>
        <filter val="123.00"/>
        <filter val="124.00"/>
        <filter val="125.00"/>
        <filter val="1251.00"/>
        <filter val="126.00"/>
        <filter val="1260.00"/>
        <filter val="127.00"/>
        <filter val="128.00"/>
        <filter val="1281.00"/>
        <filter val="129.00"/>
        <filter val="13.00"/>
        <filter val="130.00"/>
        <filter val="131.00"/>
        <filter val="132.00"/>
        <filter val="1328.00"/>
        <filter val="133.00"/>
        <filter val="134.00"/>
        <filter val="135.00"/>
        <filter val="1356.00"/>
        <filter val="136.00"/>
        <filter val="1364.00"/>
        <filter val="137.00"/>
        <filter val="1373.00"/>
        <filter val="1375.00"/>
        <filter val="138.00"/>
        <filter val="139.00"/>
        <filter val="14.00"/>
        <filter val="140.00"/>
        <filter val="141.00"/>
        <filter val="142.00"/>
        <filter val="1420.00"/>
        <filter val="143.00"/>
        <filter val="144.00"/>
        <filter val="145.00"/>
        <filter val="146.00"/>
        <filter val="147.00"/>
        <filter val="148.00"/>
        <filter val="149.00"/>
        <filter val="15.00"/>
        <filter val="150.00"/>
        <filter val="151.00"/>
        <filter val="1510.00"/>
        <filter val="1513.00"/>
        <filter val="152.00"/>
        <filter val="153.00"/>
        <filter val="1530.00"/>
        <filter val="154.00"/>
        <filter val="1556.00"/>
        <filter val="156.00"/>
        <filter val="157.00"/>
        <filter val="158.00"/>
        <filter val="159.00"/>
        <filter val="1596.00"/>
        <filter val="16.00"/>
        <filter val="160.00"/>
        <filter val="162.00"/>
        <filter val="163.00"/>
        <filter val="1633.00"/>
        <filter val="1637.00"/>
        <filter val="165.00"/>
        <filter val="166.00"/>
        <filter val="167.00"/>
        <filter val="1670.00"/>
        <filter val="168.00"/>
        <filter val="169.00"/>
        <filter val="17.00"/>
        <filter val="170.00"/>
        <filter val="171.00"/>
        <filter val="172.00"/>
        <filter val="173.00"/>
        <filter val="1737.00"/>
        <filter val="174.00"/>
        <filter val="175.00"/>
        <filter val="176.00"/>
        <filter val="1762.00"/>
        <filter val="177.00"/>
        <filter val="178.00"/>
        <filter val="1780.00"/>
        <filter val="1789.00"/>
        <filter val="179.00"/>
        <filter val="18.00"/>
        <filter val="180.00"/>
        <filter val="181.00"/>
        <filter val="182.00"/>
        <filter val="183.00"/>
        <filter val="184.00"/>
        <filter val="185.00"/>
        <filter val="186.00"/>
        <filter val="187.00"/>
        <filter val="1876.00"/>
        <filter val="188.00"/>
        <filter val="1887.00"/>
        <filter val="189.00"/>
        <filter val="19.00"/>
        <filter val="190.00"/>
        <filter val="191.00"/>
        <filter val="193.00"/>
        <filter val="194.00"/>
        <filter val="1945.00"/>
        <filter val="196.00"/>
        <filter val="197.00"/>
        <filter val="1980.00"/>
        <filter val="199.00"/>
        <filter val="2.00"/>
        <filter val="20.00"/>
        <filter val="200.00"/>
        <filter val="202.00"/>
        <filter val="20242.00"/>
        <filter val="203.00"/>
        <filter val="2035.00"/>
        <filter val="204.00"/>
        <filter val="205.00"/>
        <filter val="2051.00"/>
        <filter val="206.00"/>
        <filter val="207.00"/>
        <filter val="208.00"/>
        <filter val="209.00"/>
        <filter val="21.00"/>
        <filter val="210.00"/>
        <filter val="211.00"/>
        <filter val="213.00"/>
        <filter val="2139.00"/>
        <filter val="215.00"/>
        <filter val="216.00"/>
        <filter val="2165.00"/>
        <filter val="217.00"/>
        <filter val="2174.00"/>
        <filter val="218.00"/>
        <filter val="22.00"/>
        <filter val="220.00"/>
        <filter val="221.00"/>
        <filter val="222.00"/>
        <filter val="223.00"/>
        <filter val="224.00"/>
        <filter val="226.00"/>
        <filter val="227.00"/>
        <filter val="229.00"/>
        <filter val="23.00"/>
        <filter val="232.00"/>
        <filter val="234.00"/>
        <filter val="235.00"/>
        <filter val="236.00"/>
        <filter val="237.00"/>
        <filter val="238.00"/>
        <filter val="24.00"/>
        <filter val="240.00"/>
        <filter val="241.00"/>
        <filter val="242.00"/>
        <filter val="2436.00"/>
        <filter val="244.00"/>
        <filter val="246.00"/>
        <filter val="2478.00"/>
        <filter val="248.00"/>
        <filter val="249.00"/>
        <filter val="25.00"/>
        <filter val="251.00"/>
        <filter val="2525.00"/>
        <filter val="253.00"/>
        <filter val="255.00"/>
        <filter val="259.00"/>
        <filter val="26.00"/>
        <filter val="2602.00"/>
        <filter val="263.00"/>
        <filter val="264.00"/>
        <filter val="26457.00"/>
        <filter val="265.00"/>
        <filter val="266.00"/>
        <filter val="267.00"/>
        <filter val="269.00"/>
        <filter val="27.00"/>
        <filter val="270.00"/>
        <filter val="271.00"/>
        <filter val="273.00"/>
        <filter val="274.00"/>
        <filter val="275.00"/>
        <filter val="276.00"/>
        <filter val="277.00"/>
        <filter val="278.00"/>
        <filter val="279.00"/>
        <filter val="28.00"/>
        <filter val="280.00"/>
        <filter val="282.00"/>
        <filter val="283.00"/>
        <filter val="284.00"/>
        <filter val="285.00"/>
        <filter val="286.00"/>
        <filter val="287.00"/>
        <filter val="288.00"/>
        <filter val="29.00"/>
        <filter val="290.00"/>
        <filter val="293.00"/>
        <filter val="294.00"/>
        <filter val="296.00"/>
        <filter val="298.00"/>
        <filter val="299.00"/>
        <filter val="3.00"/>
        <filter val="30.00"/>
        <filter val="301.00"/>
        <filter val="302.00"/>
        <filter val="303.00"/>
        <filter val="304.00"/>
        <filter val="305.00"/>
        <filter val="306.00"/>
        <filter val="307.00"/>
        <filter val="308.00"/>
        <filter val="31.00"/>
        <filter val="311.00"/>
        <filter val="314.00"/>
        <filter val="315.00"/>
        <filter val="316.00"/>
        <filter val="32.00"/>
        <filter val="320.00"/>
        <filter val="321.00"/>
        <filter val="322.00"/>
        <filter val="3238.00"/>
        <filter val="325.00"/>
        <filter val="328.00"/>
        <filter val="329.00"/>
        <filter val="33.00"/>
        <filter val="332.00"/>
        <filter val="335.00"/>
        <filter val="3355.00"/>
        <filter val="336.00"/>
        <filter val="337.00"/>
        <filter val="339.00"/>
        <filter val="34.00"/>
        <filter val="340.00"/>
        <filter val="342.00"/>
        <filter val="343.00"/>
        <filter val="345.00"/>
        <filter val="3468.00"/>
        <filter val="348.00"/>
        <filter val="35.00"/>
        <filter val="350.00"/>
        <filter val="351.00"/>
        <filter val="352.00"/>
        <filter val="353.00"/>
        <filter val="354.00"/>
        <filter val="356.00"/>
        <filter val="3562.00"/>
        <filter val="36.00"/>
        <filter val="361.00"/>
        <filter val="364.00"/>
        <filter val="365.00"/>
        <filter val="3663.00"/>
        <filter val="369.00"/>
        <filter val="37.00"/>
        <filter val="372.00"/>
        <filter val="375.00"/>
        <filter val="376.00"/>
        <filter val="379.00"/>
        <filter val="38.00"/>
        <filter val="380.00"/>
        <filter val="383.00"/>
        <filter val="385.00"/>
        <filter val="3863.00"/>
        <filter val="388.00"/>
        <filter val="389.00"/>
        <filter val="39.00"/>
        <filter val="391.00"/>
        <filter val="392.00"/>
        <filter val="394.00"/>
        <filter val="398.00"/>
        <filter val="4.00"/>
        <filter val="40.00"/>
        <filter val="402.00"/>
        <filter val="403.00"/>
        <filter val="404.00"/>
        <filter val="405.00"/>
        <filter val="406.00"/>
        <filter val="41.00"/>
        <filter val="410.00"/>
        <filter val="413.00"/>
        <filter val="415.00"/>
        <filter val="42.00"/>
        <filter val="424.00"/>
        <filter val="4245.00"/>
        <filter val="426.00"/>
        <filter val="429.00"/>
        <filter val="43.00"/>
        <filter val="433.00"/>
        <filter val="4330.00"/>
        <filter val="437.00"/>
        <filter val="438.00"/>
        <filter val="44.00"/>
        <filter val="441.00"/>
        <filter val="443.00"/>
        <filter val="445.00"/>
        <filter val="447.00"/>
        <filter val="45.00"/>
        <filter val="450.00"/>
        <filter val="452.00"/>
        <filter val="454.00"/>
        <filter val="455.00"/>
        <filter val="456.00"/>
        <filter val="4562.00"/>
        <filter val="46.00"/>
        <filter val="465.00"/>
        <filter val="467.00"/>
        <filter val="47.00"/>
        <filter val="470.00"/>
        <filter val="473.00"/>
        <filter val="478.00"/>
        <filter val="479.00"/>
        <filter val="48.00"/>
        <filter val="480.00"/>
        <filter val="4883.00"/>
        <filter val="489.00"/>
        <filter val="49.00"/>
        <filter val="493.00"/>
        <filter val="498.00"/>
        <filter val="499.00"/>
        <filter val="5.00"/>
        <filter val="50.00"/>
        <filter val="508.00"/>
        <filter val="51.00"/>
        <filter val="510.00"/>
        <filter val="512.00"/>
        <filter val="514.00"/>
        <filter val="52.00"/>
        <filter val="524.00"/>
        <filter val="53.00"/>
        <filter val="531.00"/>
        <filter val="537.00"/>
        <filter val="539.00"/>
        <filter val="54.00"/>
        <filter val="541.00"/>
        <filter val="549.00"/>
        <filter val="55.00"/>
        <filter val="551.00"/>
        <filter val="554.00"/>
        <filter val="555.00"/>
        <filter val="557.00"/>
        <filter val="558.00"/>
        <filter val="56.00"/>
        <filter val="560.00"/>
        <filter val="562.00"/>
        <filter val="563.00"/>
        <filter val="57.00"/>
        <filter val="571.00"/>
        <filter val="574.00"/>
        <filter val="576.00"/>
        <filter val="577.00"/>
        <filter val="58.00"/>
        <filter val="5812.00"/>
        <filter val="59.00"/>
        <filter val="6.00"/>
        <filter val="60.00"/>
        <filter val="600.00"/>
        <filter val="607.00"/>
        <filter val="61.00"/>
        <filter val="613.00"/>
        <filter val="614.00"/>
        <filter val="615.00"/>
        <filter val="62.00"/>
        <filter val="621.00"/>
        <filter val="623.00"/>
        <filter val="625.00"/>
        <filter val="63.00"/>
        <filter val="635.00"/>
        <filter val="64.00"/>
        <filter val="644.00"/>
        <filter val="65.00"/>
        <filter val="651.00"/>
        <filter val="66.00"/>
        <filter val="660.00"/>
        <filter val="665.00"/>
        <filter val="666.00"/>
        <filter val="67.00"/>
        <filter val="670.00"/>
        <filter val="676.00"/>
        <filter val="68.00"/>
        <filter val="680.00"/>
        <filter val="682.00"/>
        <filter val="688.00"/>
        <filter val="69.00"/>
        <filter val="7.00"/>
        <filter val="70.00"/>
        <filter val="701.00"/>
        <filter val="707.00"/>
        <filter val="71.00"/>
        <filter val="711.00"/>
        <filter val="714.00"/>
        <filter val="72.00"/>
        <filter val="721.00"/>
        <filter val="729.00"/>
        <filter val="73.00"/>
        <filter val="736.00"/>
        <filter val="74.00"/>
        <filter val="740.00"/>
        <filter val="742.00"/>
        <filter val="75.00"/>
        <filter val="76.00"/>
        <filter val="760.00"/>
        <filter val="77.00"/>
        <filter val="78.00"/>
        <filter val="79.00"/>
        <filter val="8.00"/>
        <filter val="80.00"/>
        <filter val="81.00"/>
        <filter val="813.00"/>
        <filter val="82.00"/>
        <filter val="8200.00"/>
        <filter val="821.00"/>
        <filter val="827.00"/>
        <filter val="83.00"/>
        <filter val="834.00"/>
        <filter val="8359.00"/>
        <filter val="84.00"/>
        <filter val="848.00"/>
        <filter val="85.00"/>
        <filter val="859.00"/>
        <filter val="86.00"/>
        <filter val="87.00"/>
        <filter val="874.00"/>
        <filter val="878.00"/>
        <filter val="88.00"/>
        <filter val="885.00"/>
        <filter val="89.00"/>
        <filter val="897.00"/>
        <filter val="9.00"/>
        <filter val="90.00"/>
        <filter val="902.00"/>
        <filter val="91.00"/>
        <filter val="916.00"/>
        <filter val="92.00"/>
        <filter val="93.00"/>
        <filter val="930.00"/>
        <filter val="94.00"/>
        <filter val="942.00"/>
        <filter val="943.00"/>
        <filter val="944.00"/>
        <filter val="95.00"/>
        <filter val="951.00"/>
        <filter val="96.00"/>
        <filter val="963.00"/>
        <filter val="964.00"/>
        <filter val="97.00"/>
        <filter val="971.00"/>
        <filter val="98.00"/>
        <filter val="983.00"/>
        <filter val="988.00"/>
        <filter val="99.00"/>
      </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</vt:lpstr>
      <vt:lpstr>Sheet2</vt:lpstr>
      <vt:lpstr>SUBCAT</vt:lpstr>
      <vt:lpstr>PTLG</vt:lpstr>
      <vt:lpstr>Kickstarter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Scarboro</cp:lastModifiedBy>
  <cp:lastPrinted>2023-06-06T03:36:20Z</cp:lastPrinted>
  <dcterms:created xsi:type="dcterms:W3CDTF">2017-04-20T15:17:24Z</dcterms:created>
  <dcterms:modified xsi:type="dcterms:W3CDTF">2023-06-06T03:41:56Z</dcterms:modified>
</cp:coreProperties>
</file>