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2700" yWindow="900" windowWidth="27900" windowHeight="161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7" i="1"/>
  <c r="C29" i="1"/>
  <c r="C28" i="1"/>
  <c r="C27" i="1"/>
  <c r="B29" i="1"/>
  <c r="B28" i="1"/>
  <c r="B27" i="1"/>
  <c r="L3" i="1"/>
  <c r="I3" i="1"/>
  <c r="P10" i="1"/>
  <c r="P12" i="1"/>
  <c r="L4" i="1"/>
  <c r="I4" i="1"/>
  <c r="P11" i="1"/>
  <c r="J3" i="1"/>
  <c r="R4" i="1"/>
  <c r="R3" i="1"/>
  <c r="Q4" i="1"/>
  <c r="Q3" i="1"/>
  <c r="P4" i="1"/>
  <c r="P3" i="1"/>
  <c r="O4" i="1"/>
  <c r="O3" i="1"/>
  <c r="K4" i="1"/>
  <c r="K3" i="1"/>
  <c r="J4" i="1"/>
</calcChain>
</file>

<file path=xl/sharedStrings.xml><?xml version="1.0" encoding="utf-8"?>
<sst xmlns="http://schemas.openxmlformats.org/spreadsheetml/2006/main" count="64" uniqueCount="30">
  <si>
    <t>Connecticut</t>
  </si>
  <si>
    <t>Total</t>
  </si>
  <si>
    <t>0 to 4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</si>
  <si>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</si>
  <si>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</si>
  <si>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</si>
  <si>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</si>
  <si>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</si>
  <si>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</si>
  <si>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</si>
  <si>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</si>
  <si>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</si>
  <si>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</si>
  <si>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</si>
  <si>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</si>
  <si>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</si>
  <si>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</si>
  <si>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</si>
  <si>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85</t>
  </si>
  <si>
    <t>85+</t>
  </si>
  <si>
    <t>UVA Weldon Cooper Center for Public Service</t>
  </si>
  <si>
    <t>Connecticut's Changing Demographics</t>
  </si>
  <si>
    <t>Total Population</t>
  </si>
  <si>
    <t>Population age 65 and older</t>
  </si>
  <si>
    <t>Population age 20 through 64</t>
  </si>
  <si>
    <t>Populations listed as percent of total</t>
  </si>
  <si>
    <t>Growth in population age 20 through 64</t>
  </si>
  <si>
    <t>Growth in population age 65 and older</t>
  </si>
  <si>
    <t>Total population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</si>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</sst>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1"/>
    <xf numFmtId="0" fontId="3" fillId="0" borderId="0" xfId="2"/>
    <xf numFmtId="0" fontId="2" fillId="0" borderId="0" xfId="1" applyBorder="1"/>
    <xf numFmtId="0" fontId="3" fillId="0" borderId="0" xfId="2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2" fillId="0" borderId="0" xfId="2" applyFont="1"/>
    <xf numFmtId="10" fontId="0" fillId="0" borderId="0" xfId="0" applyNumberFormat="1"/>
    <xf numFmtId="10" fontId="2" fillId="0" borderId="0" xfId="1" applyNumberFormat="1"/>
    <xf numFmtId="10" fontId="3" fillId="0" borderId="0" xfId="2" applyNumberFormat="1"/>
    <xf numFmtId="9" fontId="0" fillId="0" borderId="0" xfId="0" applyNumberFormat="1"/>
    <xf numFmtId="0" fontId="0" fillId="0" borderId="0" xfId="0" applyNumberFormat="1"/>
    <xf numFmtId="0" fontId="0" fillId="0" borderId="0" xfId="0" applyFont="1"/>
  </cellXfs>
  <cellStyles count="2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Connecticut's Changing Demographics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87054181476317"/>
          <c:y val="0.183483887430738"/>
          <c:w val="0.690196728072107"/>
          <c:h val="0.700536235053952"/>
        </c:manualLayout>
      </c:layout>
      <c:lineChart>
        <c:grouping val="standard"/>
        <c:varyColors val="0"/>
        <c:ser>
          <c:idx val="0"/>
          <c:order val="0"/>
          <c:tx>
            <c:strRef>
              <c:f>Sheet1!$O$14</c:f>
              <c:strCache>
                <c:ptCount val="1"/>
                <c:pt idx="0">
                  <c:v>Growth in population age 20 through 64</c:v>
                </c:pt>
              </c:strCache>
            </c:strRef>
          </c:tx>
          <c:marker>
            <c:symbol val="none"/>
          </c:marker>
          <c:cat>
            <c:numRef>
              <c:f>Sheet1!$N$15:$N$16</c:f>
              <c:numCache>
                <c:formatCode>General</c:formatCode>
                <c:ptCount val="2"/>
                <c:pt idx="0">
                  <c:v>2010.0</c:v>
                </c:pt>
                <c:pt idx="1">
                  <c:v>2040.0</c:v>
                </c:pt>
              </c:numCache>
            </c:numRef>
          </c:cat>
          <c:val>
            <c:numRef>
              <c:f>Sheet1!$O$15:$O$16</c:f>
              <c:numCache>
                <c:formatCode>0%</c:formatCode>
                <c:ptCount val="2"/>
                <c:pt idx="0">
                  <c:v>0.0</c:v>
                </c:pt>
                <c:pt idx="1">
                  <c:v>0.0155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Sheet1!$P$14</c:f>
              <c:strCache>
                <c:ptCount val="1"/>
                <c:pt idx="0">
                  <c:v>Growth in population age 65 and older</c:v>
                </c:pt>
              </c:strCache>
            </c:strRef>
          </c:tx>
          <c:marker>
            <c:symbol val="none"/>
          </c:marker>
          <c:cat>
            <c:numRef>
              <c:f>Sheet1!$N$15:$N$16</c:f>
              <c:numCache>
                <c:formatCode>General</c:formatCode>
                <c:ptCount val="2"/>
                <c:pt idx="0">
                  <c:v>2010.0</c:v>
                </c:pt>
                <c:pt idx="1">
                  <c:v>2040.0</c:v>
                </c:pt>
              </c:numCache>
            </c:numRef>
          </c:cat>
          <c:val>
            <c:numRef>
              <c:f>Sheet1!$P$15:$P$16</c:f>
              <c:numCache>
                <c:formatCode>0.00%</c:formatCode>
                <c:ptCount val="2"/>
                <c:pt idx="0">
                  <c:v>0.0</c:v>
                </c:pt>
                <c:pt idx="1">
                  <c:v>0.5669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Sheet1!$Q$14</c:f>
              <c:strCache>
                <c:ptCount val="1"/>
                <c:pt idx="0">
                  <c:v>Total population</c:v>
                </c:pt>
              </c:strCache>
            </c:strRef>
          </c:tx>
          <c:marker>
            <c:symbol val="none"/>
          </c:marker>
          <c:cat>
            <c:numRef>
              <c:f>Sheet1!$N$15:$N$16</c:f>
              <c:numCache>
                <c:formatCode>General</c:formatCode>
                <c:ptCount val="2"/>
                <c:pt idx="0">
                  <c:v>2010.0</c:v>
                </c:pt>
                <c:pt idx="1">
                  <c:v>2040.0</c:v>
                </c:pt>
              </c:numCache>
            </c:numRef>
          </c:cat>
          <c:val>
            <c:numRef>
              <c:f>Sheet1!$Q$15:$Q$16</c:f>
              <c:numCache>
                <c:formatCode>0.00%</c:formatCode>
                <c:ptCount val="2"/>
                <c:pt idx="0" formatCode="0%">
                  <c:v>0.0</c:v>
                </c:pt>
                <c:pt idx="1">
                  <c:v>0.105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41576"/>
        <c:axId val="2135728648"/>
      </c:lineChart>
      <c:catAx>
        <c:axId val="213574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728648"/>
        <c:crosses val="autoZero"/>
        <c:auto val="1"/>
        <c:lblAlgn val="ctr"/>
        <c:lblOffset val="100"/>
        <c:noMultiLvlLbl val="0"/>
      </c:catAx>
      <c:valAx>
        <c:axId val="2135728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35741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308715238824"/>
          <c:y val="0.101901945680746"/>
          <c:w val="0.212038821379019"/>
          <c:h val="0.6736244262610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2200274</xdr:colOff>
      <xdr:row>19</xdr:row>
      <xdr:rowOff>23812</xdr:rowOff>
    </xdr:from>
    <xdr:to>
      <xdr:col>16</xdr:col>
      <xdr:colOff>457199</xdr:colOff>
      <xdr:row>46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29"/>
  <sheetViews>
    <sheetView tabSelected="1" workbookViewId="0">
      <selection activeCell="A26" sqref="A26:D29"/>
    </sheetView>
  </sheetViews>
  <sheetFormatPr baseColWidth="10" defaultColWidth="8.83203125" defaultRowHeight="14" x14ac:dyDescent="0"/>
  <cols>
    <col min="1" max="1" width="19" customWidth="1"/>
    <col min="2" max="2" width="13.33203125" bestFit="1" customWidth="1"/>
    <col min="8" max="8" width="35.33203125" bestFit="1" customWidth="1"/>
    <col min="9" max="9" width="12" customWidth="1"/>
    <col min="14" max="14" width="36.5" bestFit="1" customWidth="1"/>
  </cols>
  <sheetData>
    <row r="1" spans="1:18">
      <c r="A1" t="s">
        <v>20</v>
      </c>
      <c r="H1" t="s">
        <v>21</v>
      </c>
    </row>
    <row r="2" spans="1:18">
      <c r="C2" s="1">
        <v>2010</v>
      </c>
      <c r="D2" s="1">
        <v>2020</v>
      </c>
      <c r="E2" s="1">
        <v>2030</v>
      </c>
      <c r="F2" s="1">
        <v>2040</v>
      </c>
      <c r="I2" s="1">
        <v>2010</v>
      </c>
      <c r="J2" s="1">
        <v>2020</v>
      </c>
      <c r="K2" s="1">
        <v>2030</v>
      </c>
      <c r="L2" s="1">
        <v>2040</v>
      </c>
      <c r="O2" s="1">
        <v>2010</v>
      </c>
      <c r="P2" s="1">
        <v>2020</v>
      </c>
      <c r="Q2" s="1">
        <v>2030</v>
      </c>
      <c r="R2" s="1">
        <v>2040</v>
      </c>
    </row>
    <row r="3" spans="1:18">
      <c r="A3" t="s">
        <v>0</v>
      </c>
      <c r="B3" t="s">
        <v>1</v>
      </c>
      <c r="C3">
        <v>3574097</v>
      </c>
      <c r="D3" s="3">
        <v>3723612</v>
      </c>
      <c r="E3">
        <v>3857679</v>
      </c>
      <c r="F3" s="4">
        <v>3949738</v>
      </c>
      <c r="H3" t="s">
        <v>24</v>
      </c>
      <c r="I3">
        <f>SUM(C8:C16)</f>
        <v>2151762</v>
      </c>
      <c r="J3">
        <f>SUM(D8:D16)</f>
        <v>2193870</v>
      </c>
      <c r="K3">
        <f>SUM(E8:E16)</f>
        <v>2132767</v>
      </c>
      <c r="L3">
        <f>SUM(F8:F16)</f>
        <v>2185218</v>
      </c>
      <c r="N3" t="s">
        <v>24</v>
      </c>
      <c r="O3">
        <f>(SUM(C8:C16))/O5</f>
        <v>0.6020435371507824</v>
      </c>
      <c r="P3">
        <f>(SUM(D8:D16))/P5</f>
        <v>0.58917792723839113</v>
      </c>
      <c r="Q3">
        <f>(SUM(E8:E16))/Q5</f>
        <v>0.55286274467108332</v>
      </c>
      <c r="R3">
        <f>(SUM(F8:F16))/R5</f>
        <v>0.55325644384513606</v>
      </c>
    </row>
    <row r="4" spans="1:18">
      <c r="A4" t="s">
        <v>0</v>
      </c>
      <c r="B4" t="s">
        <v>2</v>
      </c>
      <c r="C4">
        <v>202106</v>
      </c>
      <c r="D4" s="3">
        <v>213924</v>
      </c>
      <c r="E4">
        <v>223635</v>
      </c>
      <c r="F4" s="4">
        <v>225238</v>
      </c>
      <c r="H4" t="s">
        <v>23</v>
      </c>
      <c r="I4">
        <f>SUM(C17:C21)</f>
        <v>506559</v>
      </c>
      <c r="J4">
        <f>SUM(D17:D21)</f>
        <v>630324</v>
      </c>
      <c r="K4">
        <f>SUM(E17:E21)</f>
        <v>786770</v>
      </c>
      <c r="L4">
        <f>SUM(F17:F21)</f>
        <v>793765</v>
      </c>
      <c r="N4" t="s">
        <v>23</v>
      </c>
      <c r="O4">
        <f>(SUM(C17:C21))/O5</f>
        <v>0.14173062454656379</v>
      </c>
      <c r="P4">
        <f>(SUM(D17:D21))/P5</f>
        <v>0.16927757242161642</v>
      </c>
      <c r="Q4">
        <f>(SUM(E17:E21))/Q5</f>
        <v>0.20394905848827755</v>
      </c>
      <c r="R4">
        <f>(SUM(F17:F21))/R5</f>
        <v>0.20096649448646975</v>
      </c>
    </row>
    <row r="5" spans="1:18">
      <c r="A5" t="s">
        <v>0</v>
      </c>
      <c r="B5" t="s">
        <v>3</v>
      </c>
      <c r="C5">
        <v>222571</v>
      </c>
      <c r="D5" s="3">
        <v>226405</v>
      </c>
      <c r="E5">
        <v>237913</v>
      </c>
      <c r="F5" s="4">
        <v>244212</v>
      </c>
      <c r="H5" t="s">
        <v>22</v>
      </c>
      <c r="I5">
        <v>3574097</v>
      </c>
      <c r="J5" s="3">
        <v>3723612</v>
      </c>
      <c r="K5">
        <v>3857679</v>
      </c>
      <c r="L5" s="4">
        <v>3949738</v>
      </c>
      <c r="N5" t="s">
        <v>22</v>
      </c>
      <c r="O5">
        <v>3574097</v>
      </c>
      <c r="P5" s="3">
        <v>3723612</v>
      </c>
      <c r="Q5">
        <v>3857679</v>
      </c>
      <c r="R5" s="4">
        <v>3949738</v>
      </c>
    </row>
    <row r="6" spans="1:18">
      <c r="A6" t="s">
        <v>0</v>
      </c>
      <c r="B6" t="s">
        <v>4</v>
      </c>
      <c r="C6">
        <v>240265</v>
      </c>
      <c r="D6" s="3">
        <v>222297</v>
      </c>
      <c r="E6">
        <v>235506</v>
      </c>
      <c r="F6" s="4">
        <v>247067</v>
      </c>
    </row>
    <row r="7" spans="1:18">
      <c r="A7" t="s">
        <v>0</v>
      </c>
      <c r="B7" t="s">
        <v>5</v>
      </c>
      <c r="C7">
        <v>250834</v>
      </c>
      <c r="D7" s="3">
        <v>236794</v>
      </c>
      <c r="E7">
        <v>241088</v>
      </c>
      <c r="F7" s="4">
        <v>254239</v>
      </c>
    </row>
    <row r="8" spans="1:18">
      <c r="A8" t="s">
        <v>0</v>
      </c>
      <c r="B8" t="s">
        <v>6</v>
      </c>
      <c r="C8">
        <v>227898</v>
      </c>
      <c r="D8" s="3">
        <v>236357</v>
      </c>
      <c r="E8">
        <v>218876</v>
      </c>
      <c r="F8" s="4">
        <v>232702</v>
      </c>
      <c r="H8" t="s">
        <v>21</v>
      </c>
      <c r="J8" s="3"/>
      <c r="L8" s="4"/>
    </row>
    <row r="9" spans="1:18">
      <c r="A9" t="s">
        <v>0</v>
      </c>
      <c r="B9" t="s">
        <v>7</v>
      </c>
      <c r="C9">
        <v>214145</v>
      </c>
      <c r="D9" s="3">
        <v>250943</v>
      </c>
      <c r="E9">
        <v>237108</v>
      </c>
      <c r="F9" s="4">
        <v>242263</v>
      </c>
      <c r="I9" s="1">
        <v>2010</v>
      </c>
      <c r="J9" s="1">
        <v>2020</v>
      </c>
      <c r="K9" s="1">
        <v>2030</v>
      </c>
      <c r="L9" s="1">
        <v>2040</v>
      </c>
      <c r="O9" s="1">
        <v>2010</v>
      </c>
      <c r="P9" s="1">
        <v>2040</v>
      </c>
      <c r="Q9" s="1"/>
      <c r="R9" s="1"/>
    </row>
    <row r="10" spans="1:18">
      <c r="A10" t="s">
        <v>0</v>
      </c>
      <c r="B10" t="s">
        <v>8</v>
      </c>
      <c r="C10">
        <v>206232</v>
      </c>
      <c r="D10" s="3">
        <v>245933</v>
      </c>
      <c r="E10">
        <v>255288</v>
      </c>
      <c r="F10" s="4">
        <v>237244</v>
      </c>
      <c r="H10" t="s">
        <v>24</v>
      </c>
      <c r="I10" s="10">
        <v>0.60199999999999998</v>
      </c>
      <c r="J10" s="11">
        <v>0.58909999999999996</v>
      </c>
      <c r="K10" s="10">
        <v>0.55289999999999995</v>
      </c>
      <c r="L10" s="12">
        <v>0.55330000000000001</v>
      </c>
      <c r="N10" t="s">
        <v>26</v>
      </c>
      <c r="O10" s="14">
        <v>0</v>
      </c>
      <c r="P10">
        <f>(L3/I3)</f>
        <v>1.0155481879501544</v>
      </c>
    </row>
    <row r="11" spans="1:18">
      <c r="A11" t="s">
        <v>0</v>
      </c>
      <c r="B11" t="s">
        <v>9</v>
      </c>
      <c r="C11">
        <v>222401</v>
      </c>
      <c r="D11" s="3">
        <v>233468</v>
      </c>
      <c r="E11">
        <v>273830</v>
      </c>
      <c r="F11" s="4">
        <v>259649</v>
      </c>
      <c r="H11" t="s">
        <v>23</v>
      </c>
      <c r="I11" s="10">
        <v>0.14169999999999999</v>
      </c>
      <c r="J11" s="11">
        <v>0.16919999999999999</v>
      </c>
      <c r="K11" s="10">
        <v>0.2039</v>
      </c>
      <c r="L11" s="12">
        <v>0.20100000000000001</v>
      </c>
      <c r="N11" t="s">
        <v>27</v>
      </c>
      <c r="O11" s="14">
        <v>0</v>
      </c>
      <c r="P11">
        <f>L4/I4</f>
        <v>1.5669744294346759</v>
      </c>
    </row>
    <row r="12" spans="1:18">
      <c r="A12" t="s">
        <v>0</v>
      </c>
      <c r="B12" t="s">
        <v>10</v>
      </c>
      <c r="C12">
        <v>262037</v>
      </c>
      <c r="D12" s="3">
        <v>215506</v>
      </c>
      <c r="E12">
        <v>257221</v>
      </c>
      <c r="F12" s="4">
        <v>267951</v>
      </c>
      <c r="J12" s="3"/>
      <c r="L12" s="4"/>
      <c r="N12" t="s">
        <v>28</v>
      </c>
      <c r="O12" s="14">
        <v>0</v>
      </c>
      <c r="P12">
        <f>L5/I5</f>
        <v>1.1051009527721267</v>
      </c>
    </row>
    <row r="13" spans="1:18">
      <c r="A13" t="s">
        <v>0</v>
      </c>
      <c r="B13" t="s">
        <v>11</v>
      </c>
      <c r="C13">
        <v>291272</v>
      </c>
      <c r="D13" s="3">
        <v>223837</v>
      </c>
      <c r="E13">
        <v>235185</v>
      </c>
      <c r="F13" s="4">
        <v>276821</v>
      </c>
      <c r="H13" t="s">
        <v>25</v>
      </c>
      <c r="J13" s="3"/>
      <c r="L13" s="9"/>
    </row>
    <row r="14" spans="1:18">
      <c r="A14" t="s">
        <v>0</v>
      </c>
      <c r="B14" t="s">
        <v>12</v>
      </c>
      <c r="C14">
        <v>284325</v>
      </c>
      <c r="D14" s="3">
        <v>257967</v>
      </c>
      <c r="E14">
        <v>212348</v>
      </c>
      <c r="F14" s="4">
        <v>254349</v>
      </c>
      <c r="J14" s="3"/>
      <c r="L14" s="4"/>
      <c r="O14" s="15" t="s">
        <v>26</v>
      </c>
      <c r="P14" s="15" t="s">
        <v>27</v>
      </c>
      <c r="Q14" t="s">
        <v>28</v>
      </c>
    </row>
    <row r="15" spans="1:18">
      <c r="A15" t="s">
        <v>0</v>
      </c>
      <c r="B15" t="s">
        <v>13</v>
      </c>
      <c r="C15">
        <v>240157</v>
      </c>
      <c r="D15" s="3">
        <v>275357</v>
      </c>
      <c r="E15">
        <v>211796</v>
      </c>
      <c r="F15" s="4">
        <v>223321</v>
      </c>
      <c r="H15" t="s">
        <v>29</v>
      </c>
      <c r="I15" t="s">
        <v>26</v>
      </c>
      <c r="J15" t="s">
        <v>27</v>
      </c>
      <c r="K15" t="s">
        <v>28</v>
      </c>
      <c r="L15" s="4"/>
      <c r="N15">
        <v>2010</v>
      </c>
      <c r="O15" s="13">
        <v>0</v>
      </c>
      <c r="P15" s="10">
        <v>0</v>
      </c>
      <c r="Q15" s="13">
        <v>0</v>
      </c>
    </row>
    <row r="16" spans="1:18">
      <c r="A16" s="2" t="s">
        <v>0</v>
      </c>
      <c r="B16" s="2" t="s">
        <v>14</v>
      </c>
      <c r="C16" s="2">
        <v>203295</v>
      </c>
      <c r="D16" s="5">
        <v>254502</v>
      </c>
      <c r="E16" s="2">
        <v>231115</v>
      </c>
      <c r="F16" s="6">
        <v>190918</v>
      </c>
      <c r="H16">
        <v>2010</v>
      </c>
      <c r="I16" s="13">
        <v>0</v>
      </c>
      <c r="J16" s="13">
        <v>0</v>
      </c>
      <c r="K16" s="13">
        <v>0</v>
      </c>
      <c r="L16" s="6"/>
      <c r="N16">
        <v>2040</v>
      </c>
      <c r="O16" s="13">
        <v>1.55E-2</v>
      </c>
      <c r="P16" s="10">
        <v>0.56689999999999996</v>
      </c>
      <c r="Q16" s="10">
        <v>0.105</v>
      </c>
    </row>
    <row r="17" spans="1:16">
      <c r="A17" s="2" t="s">
        <v>0</v>
      </c>
      <c r="B17" s="2" t="s">
        <v>15</v>
      </c>
      <c r="C17" s="7">
        <v>149281</v>
      </c>
      <c r="D17" s="5">
        <v>203421</v>
      </c>
      <c r="E17" s="2">
        <v>233445</v>
      </c>
      <c r="F17" s="6">
        <v>180194</v>
      </c>
      <c r="G17" s="1"/>
      <c r="H17">
        <v>2040</v>
      </c>
      <c r="I17" s="10">
        <v>1.55E-2</v>
      </c>
      <c r="J17" s="10">
        <v>0.56689999999999996</v>
      </c>
      <c r="K17" s="10">
        <v>0.1051</v>
      </c>
      <c r="L17" s="6"/>
      <c r="O17" s="13"/>
      <c r="P17" s="10"/>
    </row>
    <row r="18" spans="1:16">
      <c r="A18" s="2" t="s">
        <v>0</v>
      </c>
      <c r="B18" s="2" t="s">
        <v>16</v>
      </c>
      <c r="C18" s="7">
        <v>105663</v>
      </c>
      <c r="D18" s="5">
        <v>164699</v>
      </c>
      <c r="E18" s="2">
        <v>206369</v>
      </c>
      <c r="F18" s="6">
        <v>188068</v>
      </c>
      <c r="H18" s="2"/>
      <c r="I18" s="7"/>
      <c r="J18" s="5"/>
      <c r="K18" s="2"/>
      <c r="L18" s="6"/>
    </row>
    <row r="19" spans="1:16">
      <c r="A19" s="2" t="s">
        <v>0</v>
      </c>
      <c r="B19" s="2" t="s">
        <v>17</v>
      </c>
      <c r="C19" s="7">
        <v>89252</v>
      </c>
      <c r="D19" s="5">
        <v>113851</v>
      </c>
      <c r="E19" s="2">
        <v>155281</v>
      </c>
      <c r="F19" s="6">
        <v>178830</v>
      </c>
      <c r="H19" s="2"/>
      <c r="I19" s="7"/>
      <c r="J19" s="5"/>
      <c r="K19" s="2"/>
      <c r="L19" s="6"/>
    </row>
    <row r="20" spans="1:16">
      <c r="A20" s="2" t="s">
        <v>0</v>
      </c>
      <c r="B20" s="2" t="s">
        <v>18</v>
      </c>
      <c r="C20" s="7">
        <v>77465</v>
      </c>
      <c r="D20" s="5">
        <v>71440</v>
      </c>
      <c r="E20" s="2">
        <v>111454</v>
      </c>
      <c r="F20" s="6">
        <v>140146</v>
      </c>
      <c r="H20" s="2"/>
      <c r="I20" s="7"/>
      <c r="J20" s="5"/>
      <c r="K20" s="2"/>
      <c r="L20" s="6"/>
    </row>
    <row r="21" spans="1:16">
      <c r="A21" s="2" t="s">
        <v>0</v>
      </c>
      <c r="B21" s="2" t="s">
        <v>19</v>
      </c>
      <c r="C21" s="7">
        <v>84898</v>
      </c>
      <c r="D21" s="5">
        <v>76913</v>
      </c>
      <c r="E21" s="2">
        <v>80221</v>
      </c>
      <c r="F21" s="6">
        <v>106527</v>
      </c>
      <c r="H21" s="2"/>
      <c r="I21" s="7"/>
      <c r="J21" s="5"/>
      <c r="K21" s="2"/>
      <c r="L21" s="6"/>
    </row>
    <row r="22" spans="1:16">
      <c r="A22" s="2"/>
      <c r="B22" s="2"/>
      <c r="C22" s="2"/>
      <c r="D22" s="2"/>
      <c r="E22" s="2"/>
      <c r="F22" s="2"/>
    </row>
    <row r="23" spans="1:16">
      <c r="A23" s="8"/>
    </row>
    <row r="24" spans="1:16">
      <c r="A24" s="8"/>
    </row>
    <row r="25" spans="1:16">
      <c r="A25" t="s">
        <v>29</v>
      </c>
      <c r="B25" t="s">
        <v>26</v>
      </c>
      <c r="C25" t="s">
        <v>27</v>
      </c>
      <c r="D25" t="s">
        <v>28</v>
      </c>
    </row>
    <row r="26" spans="1:16">
      <c r="A26">
        <v>2010</v>
      </c>
      <c r="B26">
        <v>0</v>
      </c>
      <c r="C26">
        <v>0</v>
      </c>
      <c r="D26">
        <v>0</v>
      </c>
    </row>
    <row r="27" spans="1:16">
      <c r="A27">
        <v>2020</v>
      </c>
      <c r="B27">
        <f>(J3/I3-1)*100</f>
        <v>1.9569078736402901</v>
      </c>
      <c r="C27">
        <f>(J4/I4-1)*100</f>
        <v>24.432494536667981</v>
      </c>
      <c r="D27">
        <f>(J5/I5-1)*100</f>
        <v>4.1832944097488056</v>
      </c>
    </row>
    <row r="28" spans="1:16">
      <c r="A28">
        <v>2030</v>
      </c>
      <c r="B28">
        <f>(K3/I3-1)*100</f>
        <v>-0.88276491545068447</v>
      </c>
      <c r="C28">
        <f>(K4/I4-1)*100</f>
        <v>55.316557400026454</v>
      </c>
      <c r="D28">
        <f>(K5/I5-1)*100</f>
        <v>7.9343677577860872</v>
      </c>
    </row>
    <row r="29" spans="1:16">
      <c r="A29">
        <v>2040</v>
      </c>
      <c r="B29">
        <f>(L3/I3-1)*100</f>
        <v>1.5548187950154446</v>
      </c>
      <c r="C29">
        <f>(L4/I4-1)*100</f>
        <v>56.697442943467593</v>
      </c>
      <c r="D29">
        <f>(L5/I5-1)*100</f>
        <v>10.510095277212672</v>
      </c>
    </row>
  </sheetData>
  <pageMargins left="0.7" right="0.7" top="0.75" bottom="0.75" header="0.3" footer="0.3"/>
  <pageSetup scale="7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 c</cp:lastModifiedBy>
  <cp:lastPrinted>2014-05-23T13:34:24Z</cp:lastPrinted>
  <dcterms:created xsi:type="dcterms:W3CDTF">2014-05-23T13:29:15Z</dcterms:created>
  <dcterms:modified xsi:type="dcterms:W3CDTF">2015-03-24T13:08:32Z</dcterms:modified>
</cp:coreProperties>
</file>