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Sheet1!$A$1:$F$13</definedName>
    <definedName function="false" hidden="false" localSheetId="0" name="_xlnm._FilterDatabase" vbProcedure="false">Sheet1!$A$1:$F$13</definedName>
    <definedName function="false" hidden="false" localSheetId="0" name="_xlnm._FilterDatabase_0" vbProcedure="false">Sheet1!$A$1:$F$13</definedName>
    <definedName function="false" hidden="false" localSheetId="0" name="_xlnm._FilterDatabase_0_0" vbProcedure="false">Sheet1!$A$1:$F$10</definedName>
    <definedName function="false" hidden="false" localSheetId="0" name="_xlnm._FilterDatabase_0_0_0" vbProcedure="false">Sheet1!$A$1:$F$10</definedName>
    <definedName function="false" hidden="false" localSheetId="0" name="_xlnm._FilterDatabase_0_0_0_0" vbProcedure="false">Sheet1!$A$1:$F$10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<sst xmlns="http://schemas.openxmlformats.org/spreadsheetml/2006/main" count="47" uniqueCount="33">
  <si>
    <t xml:space="preserve">Town</t>
  </si>
  <si>
    <t xml:space="preserve">Year</t>
  </si>
  <si>
    <t xml:space="preserve">Variable</t>
  </si>
  <si>
    <t xml:space="preserve">Measure Type</t>
  </si>
  <si>
    <t xml:space="preserve">Admission Type</t>
  </si>
  <si>
    <t xml:space="preserve">Value</t>
  </si>
  <si>
    <t xml:space="preserve">MOE1</t>
  </si>
  <si>
    <t xml:space="preserve">MOE2</t>
  </si>
  <si>
    <t xml:space="preserve">MOE3</t>
  </si>
  <si>
    <t xml:space="preserve">MOE4</t>
  </si>
  <si>
    <t xml:space="preserve">MOEnum</t>
  </si>
  <si>
    <t xml:space="preserve">MOEagg = +/- sqrt((MOE1)^2 + (MOE2)^2)</t>
  </si>
  <si>
    <t xml:space="preserve">Goshen</t>
  </si>
  <si>
    <t xml:space="preserve">Margins of Error</t>
  </si>
  <si>
    <t xml:space="preserve">Rate (per 10,000)</t>
  </si>
  <si>
    <t xml:space="preserve">Total</t>
  </si>
  <si>
    <t xml:space="preserve">MOEp = +/- sqrt(MOEnum^2 - (p^2*MOEden^2)) / Xden</t>
  </si>
  <si>
    <t xml:space="preserve">Darien</t>
  </si>
  <si>
    <t xml:space="preserve">Substance Abuse</t>
  </si>
  <si>
    <t xml:space="preserve">p = xnum/Xden</t>
  </si>
  <si>
    <t xml:space="preserve">Greenwich</t>
  </si>
  <si>
    <t xml:space="preserve">Mental Health</t>
  </si>
  <si>
    <t xml:space="preserve">Bloomfield</t>
  </si>
  <si>
    <t xml:space="preserve">Mental Health and Substance Abuse</t>
  </si>
  <si>
    <t xml:space="preserve">X1</t>
  </si>
  <si>
    <t xml:space="preserve">X2</t>
  </si>
  <si>
    <t xml:space="preserve">X3</t>
  </si>
  <si>
    <t xml:space="preserve">X4</t>
  </si>
  <si>
    <t xml:space="preserve">Xnum</t>
  </si>
  <si>
    <t xml:space="preserve">p</t>
  </si>
  <si>
    <t xml:space="preserve">Xden</t>
  </si>
  <si>
    <t xml:space="preserve">MOEden</t>
  </si>
  <si>
    <t xml:space="preserve">MOEp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</si>
</sst>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0"/>
    <numFmt numFmtId="166" formatCode="#,##0.00"/>
    <numFmt numFmtId="167" formatCode="0.00%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RowHeight="12.8"/>
  <cols>
    <col collapsed="false" hidden="false" max="1" min="1" style="0" width="11.6071428571429"/>
    <col collapsed="false" hidden="false" max="2" min="2" style="0" width="9.17857142857143"/>
    <col collapsed="false" hidden="false" max="3" min="3" style="0" width="19.1683673469388"/>
    <col collapsed="false" hidden="false" max="4" min="4" style="0" width="12.1479591836735"/>
    <col collapsed="false" hidden="false" max="5" min="5" style="0" width="30.8877551020408"/>
    <col collapsed="false" hidden="false" max="6" min="6" style="0" width="11.8520408163265"/>
    <col collapsed="false" hidden="false" max="10" min="7" style="0" width="8.23469387755102"/>
    <col collapsed="false" hidden="false" max="11" min="11" style="0" width="8.93877551020408"/>
    <col collapsed="false" hidden="false" max="14" min="12" style="0" width="8.23469387755102"/>
    <col collapsed="false" hidden="false" max="15" min="15" style="0" width="45.7602040816327"/>
    <col collapsed="false" hidden="false" max="1025" min="16" style="0" width="8.2346938775510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0" t="s">
        <v>6</v>
      </c>
      <c r="J1" s="0" t="s">
        <v>7</v>
      </c>
      <c r="K1" s="0" t="s">
        <v>8</v>
      </c>
      <c r="L1" s="0" t="s">
        <v>9</v>
      </c>
      <c r="M1" s="0" t="s">
        <v>10</v>
      </c>
      <c r="O1" s="0" t="s">
        <v>11</v>
      </c>
    </row>
    <row r="2" customFormat="false" ht="12.8" hidden="false" customHeight="false" outlineLevel="0" collapsed="false">
      <c r="A2" s="1" t="s">
        <v>12</v>
      </c>
      <c r="B2" s="1" t="n">
        <v>2012</v>
      </c>
      <c r="C2" s="1" t="s">
        <v>13</v>
      </c>
      <c r="D2" s="1" t="s">
        <v>14</v>
      </c>
      <c r="E2" s="1" t="s">
        <v>15</v>
      </c>
      <c r="F2" s="2" t="n">
        <f aca="false">0.0000999559804841095*10000</f>
        <v>0.999559804841095</v>
      </c>
      <c r="I2" s="0" t="n">
        <v>110</v>
      </c>
      <c r="J2" s="0" t="n">
        <v>13</v>
      </c>
      <c r="K2" s="0" t="n">
        <v>29</v>
      </c>
      <c r="M2" s="0" t="n">
        <f aca="false">SQRT(I2^2+J2^2+K2^2+L2^2)</f>
        <v>114.498908291739</v>
      </c>
      <c r="O2" s="1" t="s">
        <v>16</v>
      </c>
    </row>
    <row r="3" customFormat="false" ht="12.8" hidden="false" customHeight="false" outlineLevel="0" collapsed="false">
      <c r="A3" s="1" t="s">
        <v>17</v>
      </c>
      <c r="B3" s="1" t="n">
        <v>2014</v>
      </c>
      <c r="C3" s="1" t="s">
        <v>13</v>
      </c>
      <c r="D3" s="1" t="s">
        <v>14</v>
      </c>
      <c r="E3" s="1" t="s">
        <v>18</v>
      </c>
      <c r="F3" s="2" t="n">
        <f aca="false">0.00000399540239203004*10000</f>
        <v>0.0399540239203004</v>
      </c>
      <c r="I3" s="0" t="n">
        <v>0</v>
      </c>
      <c r="M3" s="0" t="n">
        <f aca="false">SQRT(I3^2+J3^2)</f>
        <v>0</v>
      </c>
      <c r="O3" s="0" t="s">
        <v>19</v>
      </c>
    </row>
    <row r="4" customFormat="false" ht="12.8" hidden="false" customHeight="false" outlineLevel="0" collapsed="false">
      <c r="A4" s="1" t="s">
        <v>20</v>
      </c>
      <c r="B4" s="1" t="n">
        <v>2015</v>
      </c>
      <c r="C4" s="1" t="s">
        <v>13</v>
      </c>
      <c r="D4" s="1" t="s">
        <v>14</v>
      </c>
      <c r="E4" s="1" t="s">
        <v>21</v>
      </c>
      <c r="F4" s="2" t="n">
        <v>0.0348024239098618</v>
      </c>
    </row>
    <row r="5" customFormat="false" ht="12.8" hidden="false" customHeight="false" outlineLevel="0" collapsed="false">
      <c r="A5" s="1" t="s">
        <v>22</v>
      </c>
      <c r="B5" s="1" t="n">
        <v>2010</v>
      </c>
      <c r="C5" s="1" t="s">
        <v>13</v>
      </c>
      <c r="D5" s="1" t="s">
        <v>14</v>
      </c>
      <c r="E5" s="1" t="s">
        <v>23</v>
      </c>
      <c r="F5" s="2" t="n">
        <v>0.0108350863196984</v>
      </c>
      <c r="I5" s="0" t="s">
        <v>24</v>
      </c>
      <c r="J5" s="0" t="s">
        <v>25</v>
      </c>
      <c r="K5" s="0" t="s">
        <v>26</v>
      </c>
      <c r="L5" s="0" t="s">
        <v>27</v>
      </c>
      <c r="M5" s="0" t="s">
        <v>28</v>
      </c>
      <c r="N5" s="0" t="s">
        <v>29</v>
      </c>
    </row>
    <row r="6" customFormat="false" ht="12.8" hidden="false" customHeight="false" outlineLevel="0" collapsed="false">
      <c r="A6" s="1"/>
      <c r="B6" s="1"/>
      <c r="C6" s="1"/>
      <c r="D6" s="1"/>
      <c r="E6" s="1"/>
      <c r="F6" s="3"/>
      <c r="I6" s="0" t="n">
        <v>3</v>
      </c>
      <c r="J6" s="0" t="n">
        <v>46</v>
      </c>
      <c r="M6" s="0" t="n">
        <v>16</v>
      </c>
      <c r="N6" s="0" t="n">
        <f aca="false">M6/I9</f>
        <v>7.86859447231238</v>
      </c>
    </row>
    <row r="7" customFormat="false" ht="12.8" hidden="false" customHeight="false" outlineLevel="0" collapsed="false">
      <c r="A7" s="1"/>
      <c r="B7" s="1"/>
      <c r="C7" s="1"/>
      <c r="D7" s="1"/>
      <c r="E7" s="1"/>
      <c r="F7" s="3"/>
    </row>
    <row r="8" customFormat="false" ht="12.8" hidden="false" customHeight="false" outlineLevel="0" collapsed="false">
      <c r="A8" s="1"/>
      <c r="B8" s="1"/>
      <c r="C8" s="1"/>
      <c r="D8" s="1"/>
      <c r="E8" s="1"/>
      <c r="F8" s="1"/>
      <c r="I8" s="0" t="s">
        <v>30</v>
      </c>
      <c r="J8" s="0" t="s">
        <v>31</v>
      </c>
      <c r="K8" s="0" t="s">
        <v>32</v>
      </c>
    </row>
    <row r="9" customFormat="false" ht="12.8" hidden="false" customHeight="false" outlineLevel="0" collapsed="false">
      <c r="A9" s="1"/>
      <c r="B9" s="1"/>
      <c r="C9" s="1"/>
      <c r="D9" s="1"/>
      <c r="E9" s="1"/>
      <c r="F9" s="4"/>
      <c r="I9" s="5" t="n">
        <f aca="false">20334/10000</f>
        <v>2.0334</v>
      </c>
      <c r="J9" s="0" t="n">
        <f aca="false">28/10000</f>
        <v>0.0028</v>
      </c>
      <c r="K9" s="2" t="n">
        <f aca="false">SQRT(M3^2+(N6^2*J9^2))/I9</f>
        <v>0.0108350863196984</v>
      </c>
    </row>
    <row r="10" customFormat="false" ht="12.8" hidden="false" customHeight="false" outlineLevel="0" collapsed="false">
      <c r="A10" s="1"/>
      <c r="B10" s="1"/>
      <c r="C10" s="1"/>
      <c r="D10" s="1"/>
      <c r="E10" s="1"/>
    </row>
    <row r="11" customFormat="false" ht="12.8" hidden="false" customHeight="false" outlineLevel="0" collapsed="false">
      <c r="A11" s="1"/>
      <c r="B11" s="1"/>
      <c r="C11" s="1"/>
      <c r="D11" s="1"/>
      <c r="E11" s="1"/>
      <c r="F11" s="4"/>
    </row>
    <row r="12" customFormat="false" ht="12.8" hidden="false" customHeight="false" outlineLevel="0" collapsed="false">
      <c r="A12" s="1"/>
      <c r="B12" s="1"/>
      <c r="C12" s="1"/>
      <c r="D12" s="1"/>
      <c r="E12" s="1"/>
      <c r="F12" s="3"/>
    </row>
    <row r="13" customFormat="false" ht="12.8" hidden="false" customHeight="false" outlineLevel="0" collapsed="false">
      <c r="A13" s="1"/>
      <c r="B13" s="1"/>
      <c r="C13" s="1"/>
      <c r="D13" s="1"/>
      <c r="E13" s="1"/>
    </row>
    <row r="14" customFormat="false" ht="12.8" hidden="false" customHeight="false" outlineLevel="0" collapsed="false">
      <c r="A14" s="1"/>
      <c r="B14" s="1"/>
      <c r="C14" s="1"/>
      <c r="D14" s="1"/>
      <c r="E14" s="1"/>
      <c r="I14" s="0" t="s">
        <v>6</v>
      </c>
      <c r="J14" s="0" t="s">
        <v>7</v>
      </c>
      <c r="K14" s="0" t="s">
        <v>8</v>
      </c>
      <c r="L14" s="0" t="s">
        <v>9</v>
      </c>
    </row>
    <row r="15" customFormat="false" ht="12.8" hidden="false" customHeight="false" outlineLevel="0" collapsed="false">
      <c r="A15" s="1"/>
      <c r="B15" s="1"/>
      <c r="C15" s="1"/>
      <c r="D15" s="1"/>
      <c r="E15" s="1"/>
      <c r="F15" s="3"/>
    </row>
    <row r="16" customFormat="false" ht="12.8" hidden="false" customHeight="false" outlineLevel="0" collapsed="false">
      <c r="A16" s="1"/>
      <c r="B16" s="1"/>
      <c r="C16" s="1"/>
      <c r="D16" s="1"/>
      <c r="E16" s="1"/>
      <c r="I16" s="0" t="s">
        <v>24</v>
      </c>
      <c r="J16" s="0" t="s">
        <v>25</v>
      </c>
      <c r="K16" s="0" t="s">
        <v>26</v>
      </c>
      <c r="L16" s="0" t="s">
        <v>27</v>
      </c>
    </row>
  </sheetData>
  <autoFilter ref="A1:F1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237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2017-08-28T15:46:23Z</dcterms:created>
  <dc:creator/>
  <dc:description/>
  <dc:language>en-US</dc:language>
  <cp:lastModifiedBy/>
  <dcterms:modified xsi:type="dcterms:W3CDTF">2017-10-17T16:48:49Z</dcterms:modified>
  <cp:revision>24</cp:revision>
  <dc:subject/>
  <dc:title/>
</cp:coreProperties>
</file>