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Sheet1!$A$1:$G$13</definedName>
    <definedName function="false" hidden="false" localSheetId="0" name="_xlnm._FilterDatabase" vbProcedure="false">Sheet1!$A$1:$G$13</definedName>
    <definedName function="false" hidden="false" localSheetId="0" name="_xlnm._FilterDatabase_0" vbProcedure="false">Sheet1!$A$1:$G$13</definedName>
    <definedName function="false" hidden="false" localSheetId="0" name="_xlnm._FilterDatabase_0_0" vbProcedure="false">Sheet1!$A$1:$G$13</definedName>
    <definedName function="false" hidden="false" localSheetId="0" name="_xlnm._FilterDatabase_0_0_0" vbProcedure="false">Sheet1!$A$1:$G$10</definedName>
    <definedName function="false" hidden="false" localSheetId="0" name="_xlnm._FilterDatabase_0_0_0_0" vbProcedure="false">Sheet1!$A$1:$G$10</definedName>
    <definedName function="false" hidden="false" localSheetId="0" name="_xlnm._FilterDatabase_0_0_0_0_0" vbProcedure="false">Sheet1!$A$1:$G$10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<sst xmlns="http://schemas.openxmlformats.org/spreadsheetml/2006/main" count="61" uniqueCount="48">
  <si>
    <t xml:space="preserve">Town</t>
  </si>
  <si>
    <t xml:space="preserve">Year</t>
  </si>
  <si>
    <t xml:space="preserve">Variable</t>
  </si>
  <si>
    <t xml:space="preserve">Measure Type</t>
  </si>
  <si>
    <t xml:space="preserve">Race/Ethnicity</t>
  </si>
  <si>
    <t xml:space="preserve">Mobility</t>
  </si>
  <si>
    <t xml:space="preserve">Value</t>
  </si>
  <si>
    <t xml:space="preserve">Ansonia</t>
  </si>
  <si>
    <t xml:space="preserve">2007-2011</t>
  </si>
  <si>
    <t xml:space="preserve">Margins of Error</t>
  </si>
  <si>
    <t xml:space="preserve">Number</t>
  </si>
  <si>
    <t xml:space="preserve">White Alone, Hispanic Or Latino</t>
  </si>
  <si>
    <t xml:space="preserve">Moved from different county, same state</t>
  </si>
  <si>
    <t xml:space="preserve">Plainville</t>
  </si>
  <si>
    <t xml:space="preserve">2008-2012</t>
  </si>
  <si>
    <t xml:space="preserve">Total</t>
  </si>
  <si>
    <t xml:space="preserve">Moved from different state</t>
  </si>
  <si>
    <t xml:space="preserve">Derby</t>
  </si>
  <si>
    <t xml:space="preserve">2009-2013</t>
  </si>
  <si>
    <t xml:space="preserve">Percent</t>
  </si>
  <si>
    <t xml:space="preserve">Some Other Race</t>
  </si>
  <si>
    <t xml:space="preserve">Moved within same county</t>
  </si>
  <si>
    <t xml:space="preserve">Berlin</t>
  </si>
  <si>
    <t xml:space="preserve">2010-2014</t>
  </si>
  <si>
    <t xml:space="preserve">Hispanic Or Latino</t>
  </si>
  <si>
    <t xml:space="preserve">Moved from abroad</t>
  </si>
  <si>
    <t xml:space="preserve">X </t>
  </si>
  <si>
    <t xml:space="preserve">Y</t>
  </si>
  <si>
    <t xml:space="preserve">MOEx</t>
  </si>
  <si>
    <t xml:space="preserve">MOEy</t>
  </si>
  <si>
    <t xml:space="preserve">MOEprod</t>
  </si>
  <si>
    <t xml:space="preserve">MOE1</t>
  </si>
  <si>
    <t xml:space="preserve">MOE2</t>
  </si>
  <si>
    <t xml:space="preserve">MOE3</t>
  </si>
  <si>
    <t xml:space="preserve">MOE4</t>
  </si>
  <si>
    <t xml:space="preserve">MOEnum</t>
  </si>
  <si>
    <t xml:space="preserve">MOEagg = +/- sqrt((MOE1)^2 + (MOE2)^2)</t>
  </si>
  <si>
    <t xml:space="preserve">MOEp = +/- sqrt(MOEnum^2 - (p^2*MOEden^2)) / Xden</t>
  </si>
  <si>
    <t xml:space="preserve">p = xnum/Xden</t>
  </si>
  <si>
    <t xml:space="preserve">X1</t>
  </si>
  <si>
    <t xml:space="preserve">X2</t>
  </si>
  <si>
    <t xml:space="preserve">X3</t>
  </si>
  <si>
    <t xml:space="preserve">X4</t>
  </si>
  <si>
    <t xml:space="preserve">Xnum</t>
  </si>
  <si>
    <t xml:space="preserve">p</t>
  </si>
  <si>
    <t xml:space="preserve">Xden</t>
  </si>
  <si>
    <t xml:space="preserve">MOEden</t>
  </si>
  <si>
    <t xml:space="preserve">MOEp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</si>
</sst>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00"/>
    <numFmt numFmtId="167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11.3418367346939"/>
    <col collapsed="false" hidden="false" max="2" min="2" style="0" width="9.04591836734694"/>
    <col collapsed="false" hidden="false" max="3" min="3" style="0" width="18.8979591836735"/>
    <col collapsed="false" hidden="false" max="4" min="4" style="0" width="11.8775510204082"/>
    <col collapsed="false" hidden="false" max="5" min="5" style="0" width="30.5102040816327"/>
    <col collapsed="false" hidden="false" max="6" min="6" style="0" width="34.0816326530612"/>
    <col collapsed="false" hidden="false" max="7" min="7" style="0" width="11.6071428571429"/>
    <col collapsed="false" hidden="false" max="12" min="12" style="0" width="8.77551020408163"/>
    <col collapsed="false" hidden="false" max="16" min="16" style="0" width="45.22448979591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/>
    </row>
    <row r="3" customFormat="false" ht="12.8" hidden="false" customHeight="false" outlineLevel="0" collapsed="false">
      <c r="A3" s="1" t="s">
        <v>13</v>
      </c>
      <c r="B3" s="1" t="s">
        <v>14</v>
      </c>
      <c r="C3" s="1" t="s">
        <v>9</v>
      </c>
      <c r="D3" s="1" t="s">
        <v>10</v>
      </c>
      <c r="E3" s="1" t="s">
        <v>15</v>
      </c>
      <c r="F3" s="1" t="s">
        <v>16</v>
      </c>
      <c r="G3" s="2"/>
    </row>
    <row r="4" customFormat="false" ht="12.8" hidden="false" customHeight="false" outlineLevel="0" collapsed="false">
      <c r="A4" s="1" t="s">
        <v>17</v>
      </c>
      <c r="B4" s="1" t="s">
        <v>18</v>
      </c>
      <c r="C4" s="1" t="s">
        <v>9</v>
      </c>
      <c r="D4" s="1" t="s">
        <v>19</v>
      </c>
      <c r="E4" s="1" t="s">
        <v>20</v>
      </c>
      <c r="F4" s="1" t="s">
        <v>21</v>
      </c>
      <c r="G4" s="2"/>
    </row>
    <row r="5" customFormat="false" ht="12.8" hidden="false" customHeight="false" outlineLevel="0" collapsed="false">
      <c r="A5" s="1" t="s">
        <v>22</v>
      </c>
      <c r="B5" s="1" t="s">
        <v>23</v>
      </c>
      <c r="C5" s="1" t="s">
        <v>9</v>
      </c>
      <c r="D5" s="1" t="s">
        <v>19</v>
      </c>
      <c r="E5" s="1" t="s">
        <v>24</v>
      </c>
      <c r="F5" s="1" t="s">
        <v>25</v>
      </c>
      <c r="G5" s="2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3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3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4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4"/>
    </row>
    <row r="12" customFormat="false" ht="12.8" hidden="false" customHeight="false" outlineLevel="0" collapsed="false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/>
      <c r="G12" s="3"/>
    </row>
    <row r="13" customFormat="false" ht="12.8" hidden="false" customHeight="false" outlineLevel="0" collapsed="false">
      <c r="A13" s="1" t="n">
        <f aca="false">17618</f>
        <v>17618</v>
      </c>
      <c r="B13" s="1" t="n">
        <f aca="false">0.8/100</f>
        <v>0.008</v>
      </c>
      <c r="C13" s="1" t="n">
        <f aca="false">65/100</f>
        <v>0.65</v>
      </c>
      <c r="D13" s="1" t="n">
        <v>0.5</v>
      </c>
      <c r="E13" s="1" t="n">
        <f aca="false">SQRT((A13^2*D13^2)+(B13^2+C13^2))/100</f>
        <v>88.0900002398479</v>
      </c>
      <c r="F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3"/>
    </row>
    <row r="16" customFormat="false" ht="12.8" hidden="false" customHeight="false" outlineLevel="0" collapsed="false">
      <c r="A16" s="0" t="s">
        <v>31</v>
      </c>
      <c r="B16" s="0" t="s">
        <v>32</v>
      </c>
      <c r="C16" s="0" t="s">
        <v>33</v>
      </c>
      <c r="D16" s="0" t="s">
        <v>34</v>
      </c>
      <c r="E16" s="0" t="s">
        <v>35</v>
      </c>
      <c r="H16" s="0" t="s">
        <v>36</v>
      </c>
    </row>
    <row r="17" customFormat="false" ht="12.8" hidden="false" customHeight="false" outlineLevel="0" collapsed="false">
      <c r="A17" s="0" t="n">
        <v>110</v>
      </c>
      <c r="B17" s="0" t="n">
        <v>13</v>
      </c>
      <c r="C17" s="0" t="n">
        <v>29</v>
      </c>
      <c r="E17" s="0" t="n">
        <f aca="false">SQRT(A17^2+B17^2+C17^2+D17^2)</f>
        <v>114.498908291739</v>
      </c>
      <c r="H17" s="1" t="s">
        <v>37</v>
      </c>
    </row>
    <row r="18" customFormat="false" ht="12.8" hidden="false" customHeight="false" outlineLevel="0" collapsed="false">
      <c r="A18" s="0" t="n">
        <v>0</v>
      </c>
      <c r="E18" s="0" t="n">
        <f aca="false">SQRT(A18^2+B18^2)</f>
        <v>0</v>
      </c>
      <c r="H18" s="0" t="s">
        <v>38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s">
        <v>41</v>
      </c>
      <c r="D20" s="0" t="s">
        <v>42</v>
      </c>
      <c r="E20" s="0" t="s">
        <v>43</v>
      </c>
      <c r="G20" s="0" t="s">
        <v>44</v>
      </c>
    </row>
    <row r="21" customFormat="false" ht="12.8" hidden="false" customHeight="false" outlineLevel="0" collapsed="false">
      <c r="A21" s="0" t="n">
        <v>3</v>
      </c>
      <c r="B21" s="0" t="n">
        <v>46</v>
      </c>
      <c r="E21" s="0" t="n">
        <v>16</v>
      </c>
      <c r="G21" s="0" t="n">
        <f aca="false">E21/A24</f>
        <v>7.86859447231238</v>
      </c>
    </row>
    <row r="23" customFormat="false" ht="12.8" hidden="false" customHeight="false" outlineLevel="0" collapsed="false">
      <c r="A23" s="0" t="s">
        <v>45</v>
      </c>
      <c r="B23" s="0" t="s">
        <v>46</v>
      </c>
      <c r="C23" s="0" t="s">
        <v>47</v>
      </c>
    </row>
    <row r="24" customFormat="false" ht="12.8" hidden="false" customHeight="false" outlineLevel="0" collapsed="false">
      <c r="A24" s="5" t="n">
        <f aca="false">20334/10000</f>
        <v>2.0334</v>
      </c>
      <c r="B24" s="0" t="n">
        <f aca="false">28/10000</f>
        <v>0.0028</v>
      </c>
      <c r="C24" s="2" t="n">
        <f aca="false">SQRT(E18^2+(G21^2*B24^2))/A24</f>
        <v>0.0108350863196984</v>
      </c>
    </row>
    <row r="29" customFormat="false" ht="12.8" hidden="false" customHeight="false" outlineLevel="0" collapsed="false">
      <c r="A29" s="0" t="s">
        <v>31</v>
      </c>
      <c r="B29" s="0" t="s">
        <v>32</v>
      </c>
      <c r="C29" s="0" t="s">
        <v>33</v>
      </c>
      <c r="D29" s="0" t="s">
        <v>34</v>
      </c>
    </row>
    <row r="31" customFormat="false" ht="12.8" hidden="false" customHeight="false" outlineLevel="0" collapsed="false">
      <c r="A31" s="0" t="s">
        <v>39</v>
      </c>
      <c r="B31" s="0" t="s">
        <v>40</v>
      </c>
      <c r="C31" s="0" t="s">
        <v>41</v>
      </c>
      <c r="D31" s="0" t="s">
        <v>42</v>
      </c>
    </row>
  </sheetData>
  <autoFilter ref="A1:G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2017-08-28T15:46:23Z</dcterms:created>
  <dc:creator/>
  <dc:description/>
  <dc:language>en-US</dc:language>
  <cp:lastModifiedBy/>
  <dcterms:modified xsi:type="dcterms:W3CDTF">2017-10-20T15:42:40Z</dcterms:modified>
  <cp:revision>29</cp:revision>
  <dc:subject/>
  <dc:title/>
</cp:coreProperties>
</file>