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<sst xmlns="http://schemas.openxmlformats.org/spreadsheetml/2006/main" count="71" uniqueCount="46">
  <si>
    <t xml:space="preserve">est</t>
  </si>
  <si>
    <t xml:space="preserve">moe</t>
  </si>
  <si>
    <t xml:space="preserve">num</t>
  </si>
  <si>
    <t xml:space="preserve">pct</t>
  </si>
  <si>
    <t xml:space="preserve">denom</t>
  </si>
  <si>
    <t xml:space="preserve">Total</t>
  </si>
  <si>
    <t xml:space="preserve">Year</t>
  </si>
  <si>
    <t xml:space="preserve">County</t>
  </si>
  <si>
    <t xml:space="preserve">Race</t>
  </si>
  <si>
    <t xml:space="preserve">EST</t>
  </si>
  <si>
    <t xml:space="preserve">MOE</t>
  </si>
  <si>
    <t xml:space="preserve">2007-2011</t>
  </si>
  <si>
    <t xml:space="preserve">Fairfield</t>
  </si>
  <si>
    <t xml:space="preserve">A</t>
  </si>
  <si>
    <t xml:space="preserve">1,501</t>
  </si>
  <si>
    <t xml:space="preserve">B</t>
  </si>
  <si>
    <t xml:space="preserve">566</t>
  </si>
  <si>
    <t xml:space="preserve">735</t>
  </si>
  <si>
    <t xml:space="preserve">C</t>
  </si>
  <si>
    <t xml:space="preserve">53</t>
  </si>
  <si>
    <t xml:space="preserve">123</t>
  </si>
  <si>
    <t xml:space="preserve">D</t>
  </si>
  <si>
    <t xml:space="preserve">144</t>
  </si>
  <si>
    <t xml:space="preserve">511</t>
  </si>
  <si>
    <t xml:space="preserve">E</t>
  </si>
  <si>
    <t xml:space="preserve">92</t>
  </si>
  <si>
    <t xml:space="preserve">51</t>
  </si>
  <si>
    <t xml:space="preserve">F</t>
  </si>
  <si>
    <t xml:space="preserve">443</t>
  </si>
  <si>
    <t xml:space="preserve">845</t>
  </si>
  <si>
    <t xml:space="preserve">G</t>
  </si>
  <si>
    <t xml:space="preserve">105</t>
  </si>
  <si>
    <t xml:space="preserve">381</t>
  </si>
  <si>
    <t xml:space="preserve">2012-2016</t>
  </si>
  <si>
    <t xml:space="preserve">Middlesex</t>
  </si>
  <si>
    <t xml:space="preserve">393</t>
  </si>
  <si>
    <t xml:space="preserve">716</t>
  </si>
  <si>
    <t xml:space="preserve">173</t>
  </si>
  <si>
    <t xml:space="preserve">251</t>
  </si>
  <si>
    <t xml:space="preserve">28</t>
  </si>
  <si>
    <t xml:space="preserve">30</t>
  </si>
  <si>
    <t xml:space="preserve">115</t>
  </si>
  <si>
    <t xml:space="preserve">31</t>
  </si>
  <si>
    <t xml:space="preserve">140</t>
  </si>
  <si>
    <t xml:space="preserve">22</t>
  </si>
  <si>
    <t xml:space="preserve">149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</si>
</sst>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25" activeCellId="0" sqref="E25"/>
    </sheetView>
  </sheetViews>
  <sheetFormatPr defaultRowHeight="12.85" zeroHeight="false" outlineLevelRow="0" outlineLevelCol="0"/>
  <cols>
    <col collapsed="false" customWidth="false" hidden="false" outlineLevel="0" max="1025" min="1" style="0" width="11.52"/>
  </cols>
  <sheetData>
    <row r="1" customFormat="false" ht="12.85" hidden="false" customHeight="false" outlineLevel="0" collapsed="false">
      <c r="B1" s="0" t="s">
        <v>0</v>
      </c>
      <c r="C1" s="0" t="s">
        <v>1</v>
      </c>
    </row>
    <row r="2" customFormat="false" ht="12.85" hidden="false" customHeight="false" outlineLevel="0" collapsed="false">
      <c r="A2" s="0" t="s">
        <v>2</v>
      </c>
      <c r="B2" s="0" t="n">
        <v>224</v>
      </c>
      <c r="C2" s="0" t="n">
        <v>100</v>
      </c>
      <c r="E2" s="0" t="s">
        <v>3</v>
      </c>
      <c r="F2" s="0" t="n">
        <f aca="false">B2/B3</f>
        <v>0.35</v>
      </c>
    </row>
    <row r="3" customFormat="false" ht="12.85" hidden="false" customHeight="false" outlineLevel="0" collapsed="false">
      <c r="A3" s="0" t="s">
        <v>4</v>
      </c>
      <c r="B3" s="0" t="n">
        <v>640</v>
      </c>
      <c r="C3" s="0" t="n">
        <v>168</v>
      </c>
      <c r="E3" s="0" t="s">
        <v>1</v>
      </c>
      <c r="F3" s="0" t="n">
        <f aca="false">SQRT(C2^2 - (F2^2*C3^2)) / B3</f>
        <v>0.126384519918382</v>
      </c>
    </row>
    <row r="6" customFormat="false" ht="12.85" hidden="false" customHeight="false" outlineLevel="0" collapsed="false">
      <c r="F6" s="0" t="s">
        <v>5</v>
      </c>
    </row>
    <row r="7" customFormat="false" ht="12.85" hidden="false" customHeight="false" outlineLevel="0" collapsed="false">
      <c r="A7" s="0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1" t="s">
        <v>9</v>
      </c>
      <c r="G7" s="1" t="s">
        <v>10</v>
      </c>
    </row>
    <row r="8" customFormat="false" ht="13.75" hidden="false" customHeight="false" outlineLevel="0" collapsed="false">
      <c r="A8" s="0" t="s">
        <v>11</v>
      </c>
      <c r="B8" s="0" t="s">
        <v>12</v>
      </c>
      <c r="C8" s="0" t="s">
        <v>13</v>
      </c>
      <c r="D8" s="2" t="n">
        <v>10108</v>
      </c>
      <c r="E8" s="2" t="n">
        <v>721</v>
      </c>
      <c r="F8" s="3" t="n">
        <v>266063</v>
      </c>
      <c r="G8" s="4" t="s">
        <v>14</v>
      </c>
      <c r="I8" s="0" t="s">
        <v>3</v>
      </c>
      <c r="J8" s="0" t="n">
        <f aca="false">D15/F15</f>
        <v>0.0612183453313221</v>
      </c>
    </row>
    <row r="9" customFormat="false" ht="13.75" hidden="false" customHeight="false" outlineLevel="0" collapsed="false">
      <c r="C9" s="0" t="s">
        <v>15</v>
      </c>
      <c r="D9" s="5" t="n">
        <v>6485</v>
      </c>
      <c r="E9" s="6" t="s">
        <v>16</v>
      </c>
      <c r="F9" s="3" t="n">
        <v>33273</v>
      </c>
      <c r="G9" s="4" t="s">
        <v>17</v>
      </c>
      <c r="I9" s="0" t="s">
        <v>1</v>
      </c>
      <c r="J9" s="0" t="n">
        <f aca="false">SQRT(E15^2-(J8^2*G15^2))/F15</f>
        <v>0.00310672856459126</v>
      </c>
    </row>
    <row r="10" customFormat="false" ht="13.75" hidden="false" customHeight="false" outlineLevel="0" collapsed="false">
      <c r="C10" s="0" t="s">
        <v>18</v>
      </c>
      <c r="D10" s="5" t="n">
        <v>77</v>
      </c>
      <c r="E10" s="6" t="s">
        <v>19</v>
      </c>
      <c r="F10" s="3" t="n">
        <v>508</v>
      </c>
      <c r="G10" s="4" t="s">
        <v>20</v>
      </c>
    </row>
    <row r="11" customFormat="false" ht="13.75" hidden="false" customHeight="false" outlineLevel="0" collapsed="false">
      <c r="C11" s="0" t="s">
        <v>21</v>
      </c>
      <c r="D11" s="5" t="n">
        <v>424</v>
      </c>
      <c r="E11" s="6" t="s">
        <v>22</v>
      </c>
      <c r="F11" s="3" t="n">
        <v>12938</v>
      </c>
      <c r="G11" s="4" t="s">
        <v>23</v>
      </c>
    </row>
    <row r="12" customFormat="false" ht="13.75" hidden="false" customHeight="false" outlineLevel="0" collapsed="false">
      <c r="C12" s="0" t="s">
        <v>24</v>
      </c>
      <c r="D12" s="5" t="n">
        <v>0</v>
      </c>
      <c r="E12" s="6" t="s">
        <v>25</v>
      </c>
      <c r="F12" s="3" t="n">
        <v>70</v>
      </c>
      <c r="G12" s="4" t="s">
        <v>26</v>
      </c>
    </row>
    <row r="13" customFormat="false" ht="13.75" hidden="false" customHeight="false" outlineLevel="0" collapsed="false">
      <c r="C13" s="0" t="s">
        <v>27</v>
      </c>
      <c r="D13" s="5" t="n">
        <v>2919</v>
      </c>
      <c r="E13" s="6" t="s">
        <v>28</v>
      </c>
      <c r="F13" s="3" t="n">
        <v>16402</v>
      </c>
      <c r="G13" s="4" t="s">
        <v>29</v>
      </c>
    </row>
    <row r="14" customFormat="false" ht="13.75" hidden="false" customHeight="false" outlineLevel="0" collapsed="false">
      <c r="C14" s="0" t="s">
        <v>30</v>
      </c>
      <c r="D14" s="5" t="n">
        <v>320</v>
      </c>
      <c r="E14" s="6" t="s">
        <v>31</v>
      </c>
      <c r="F14" s="3" t="n">
        <v>2885</v>
      </c>
      <c r="G14" s="4" t="s">
        <v>32</v>
      </c>
    </row>
    <row r="15" customFormat="false" ht="12.85" hidden="false" customHeight="false" outlineLevel="0" collapsed="false">
      <c r="D15" s="0" t="n">
        <f aca="false">SUM(D8:D14)</f>
        <v>20333</v>
      </c>
      <c r="E15" s="0" t="n">
        <f aca="false">SQRT(E8^2+E9^2+E10^2+E11^2+E12^2+E13^2+E14^2)</f>
        <v>1038.98026930255</v>
      </c>
      <c r="F15" s="0" t="n">
        <f aca="false">SUM(F8:F14)</f>
        <v>332139</v>
      </c>
      <c r="G15" s="1" t="n">
        <f aca="false">SQRT(G8^2+G9^2+G10^2+G11^2+G12^2+G13^2+G14^2)</f>
        <v>1982.74128418208</v>
      </c>
    </row>
    <row r="17" customFormat="false" ht="12.85" hidden="false" customHeight="false" outlineLevel="0" collapsed="false">
      <c r="F17" s="0" t="s">
        <v>5</v>
      </c>
    </row>
    <row r="18" customFormat="false" ht="12.85" hidden="false" customHeight="false" outlineLevel="0" collapsed="false">
      <c r="A18" s="0" t="s">
        <v>6</v>
      </c>
      <c r="B18" s="0" t="s">
        <v>7</v>
      </c>
      <c r="C18" s="0" t="s">
        <v>8</v>
      </c>
      <c r="D18" s="0" t="s">
        <v>9</v>
      </c>
      <c r="E18" s="0" t="s">
        <v>10</v>
      </c>
      <c r="F18" s="1" t="s">
        <v>9</v>
      </c>
      <c r="G18" s="1" t="s">
        <v>10</v>
      </c>
    </row>
    <row r="19" customFormat="false" ht="12.85" hidden="false" customHeight="false" outlineLevel="0" collapsed="false">
      <c r="A19" s="0" t="s">
        <v>33</v>
      </c>
      <c r="B19" s="0" t="s">
        <v>34</v>
      </c>
      <c r="C19" s="0" t="s">
        <v>13</v>
      </c>
      <c r="D19" s="5" t="n">
        <v>4139</v>
      </c>
      <c r="E19" s="6" t="s">
        <v>35</v>
      </c>
      <c r="F19" s="5" t="n">
        <v>60804</v>
      </c>
      <c r="G19" s="6" t="s">
        <v>36</v>
      </c>
      <c r="H19" s="3"/>
      <c r="I19" s="0" t="s">
        <v>3</v>
      </c>
      <c r="J19" s="0" t="n">
        <f aca="false">D26/F26</f>
        <v>0.0748341282140009</v>
      </c>
    </row>
    <row r="20" customFormat="false" ht="12.85" hidden="false" customHeight="false" outlineLevel="0" collapsed="false">
      <c r="C20" s="0" t="s">
        <v>15</v>
      </c>
      <c r="D20" s="5" t="n">
        <v>734</v>
      </c>
      <c r="E20" s="6" t="s">
        <v>37</v>
      </c>
      <c r="F20" s="5" t="n">
        <v>3139</v>
      </c>
      <c r="G20" s="6" t="s">
        <v>38</v>
      </c>
      <c r="I20" s="0" t="s">
        <v>1</v>
      </c>
      <c r="J20" s="0" t="n">
        <f aca="false">SQRT(E26^2-(J19^2*G26^2))/F26</f>
        <v>0.00646657830165853</v>
      </c>
    </row>
    <row r="21" customFormat="false" ht="12.85" hidden="false" customHeight="false" outlineLevel="0" collapsed="false">
      <c r="C21" s="0" t="s">
        <v>18</v>
      </c>
      <c r="D21" s="5" t="n">
        <v>0</v>
      </c>
      <c r="E21" s="6" t="s">
        <v>39</v>
      </c>
      <c r="F21" s="5" t="n">
        <v>63</v>
      </c>
      <c r="G21" s="6" t="s">
        <v>26</v>
      </c>
    </row>
    <row r="22" customFormat="false" ht="12.85" hidden="false" customHeight="false" outlineLevel="0" collapsed="false">
      <c r="C22" s="0" t="s">
        <v>21</v>
      </c>
      <c r="D22" s="5" t="n">
        <v>38</v>
      </c>
      <c r="E22" s="6" t="s">
        <v>40</v>
      </c>
      <c r="F22" s="5" t="n">
        <v>1296</v>
      </c>
      <c r="G22" s="6" t="s">
        <v>41</v>
      </c>
    </row>
    <row r="23" customFormat="false" ht="12.85" hidden="false" customHeight="false" outlineLevel="0" collapsed="false">
      <c r="C23" s="0" t="s">
        <v>24</v>
      </c>
      <c r="D23" s="5" t="n">
        <v>0</v>
      </c>
      <c r="E23" s="6" t="s">
        <v>39</v>
      </c>
      <c r="F23" s="5" t="n">
        <v>0</v>
      </c>
      <c r="G23" s="6" t="s">
        <v>39</v>
      </c>
    </row>
    <row r="24" customFormat="false" ht="12.85" hidden="false" customHeight="false" outlineLevel="0" collapsed="false">
      <c r="C24" s="0" t="s">
        <v>27</v>
      </c>
      <c r="D24" s="5" t="n">
        <v>37</v>
      </c>
      <c r="E24" s="6" t="s">
        <v>42</v>
      </c>
      <c r="F24" s="5" t="n">
        <v>526</v>
      </c>
      <c r="G24" s="6" t="s">
        <v>43</v>
      </c>
    </row>
    <row r="25" customFormat="false" ht="12.85" hidden="false" customHeight="false" outlineLevel="0" collapsed="false">
      <c r="C25" s="0" t="s">
        <v>30</v>
      </c>
      <c r="D25" s="5" t="n">
        <v>26</v>
      </c>
      <c r="E25" s="6" t="s">
        <v>44</v>
      </c>
      <c r="F25" s="5" t="n">
        <v>639</v>
      </c>
      <c r="G25" s="6" t="s">
        <v>45</v>
      </c>
    </row>
    <row r="26" customFormat="false" ht="12.85" hidden="false" customHeight="false" outlineLevel="0" collapsed="false">
      <c r="D26" s="1" t="n">
        <f aca="false">SUM(D19:D25)</f>
        <v>4974</v>
      </c>
      <c r="E26" s="1" t="n">
        <f aca="false">SQRT(E19^2+E20^2+E21^2+E22^2+E23^2+E24^2+E25^2)</f>
        <v>433.925108745737</v>
      </c>
      <c r="F26" s="1" t="n">
        <f aca="false">SUM(F19:F25)</f>
        <v>66467</v>
      </c>
      <c r="G26" s="1" t="n">
        <f aca="false">SQRT(G19^2+G20^2+G21^2+G22^2+G23^2+G24^2+G25^2)</f>
        <v>796.283868981408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LibreOffice/6.0.4.2$Linux_X86_64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2018-08-15T11:39:57Z</dcterms:created>
  <dc:creator/>
  <dc:description/>
  <dc:language>en-US</dc:language>
  <cp:lastModifiedBy/>
  <dcterms:modified xsi:type="dcterms:W3CDTF">2018-08-15T12:10:40Z</dcterms:modified>
  <cp:revision>2</cp:revision>
  <dc:subject/>
  <dc:title/>
</cp:coreProperties>
</file>