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F:\wamp64\www\box\"/>
    </mc:Choice>
  </mc:AlternateContent>
  <xr:revisionPtr revIDLastSave="0" documentId="13_ncr:1_{03795057-D953-42D2-8C79-DF7D1C7E41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1_SK_NORTH BAY_20122020" sheetId="1" r:id="rId1"/>
    <sheet name="Pass_data_check" sheetId="15" r:id="rId2"/>
    <sheet name="Create_folders" sheetId="12" r:id="rId3"/>
    <sheet name="Лист2" sheetId="24" r:id="rId4"/>
    <sheet name="Links" sheetId="16" r:id="rId5"/>
    <sheet name="Export" sheetId="14" r:id="rId6"/>
    <sheet name="Exp_year_common_base" sheetId="21" r:id="rId7"/>
    <sheet name="Year_common_base" sheetId="22" r:id="rId8"/>
    <sheet name="Exp_common_base" sheetId="18" r:id="rId9"/>
    <sheet name="Common_base" sheetId="20" r:id="rId10"/>
    <sheet name="Employees_list" sheetId="2" r:id="rId11"/>
    <sheet name="Chinese_last_names" sheetId="9" r:id="rId12"/>
    <sheet name="Лист1" sheetId="23" r:id="rId13"/>
    <sheet name="Chinese_names" sheetId="3" r:id="rId14"/>
    <sheet name="Chinese_places" sheetId="4" r:id="rId15"/>
    <sheet name="Job_positions" sheetId="13" r:id="rId16"/>
  </sheets>
  <definedNames>
    <definedName name="_xlnm._FilterDatabase" localSheetId="0" hidden="1">'01_SK_NORTH BAY_20122020'!$DY$1:$DY$8</definedName>
    <definedName name="C_firstnames">Chinese_names!$D$3:$E$1956</definedName>
    <definedName name="C_fnames">Chinese_names!$A$3:$B$2949</definedName>
    <definedName name="C_lastnames">Chinese_names!$A$3:$B$1956</definedName>
    <definedName name="C_lnames">Chinese_last_names!$A$4:$B$885</definedName>
    <definedName name="C_places">Chinese_places!$A$3:$B$1112</definedName>
    <definedName name="Cnames1">'01_SK_NORTH BAY_20122020'!#REF!</definedName>
    <definedName name="Cnames11">'01_SK_NORTH BAY_20122020'!#REF!</definedName>
    <definedName name="Cnames12">'01_SK_NORTH BAY_20122020'!#REF!</definedName>
    <definedName name="Cnames13">'01_SK_NORTH BAY_20122020'!#REF!</definedName>
    <definedName name="Cnames14">'01_SK_NORTH BAY_20122020'!#REF!</definedName>
    <definedName name="Cnames15">'01_SK_NORTH BAY_20122020'!#REF!</definedName>
    <definedName name="Cnames16">'01_SK_NORTH BAY_20122020'!#REF!</definedName>
    <definedName name="Cnames17">'01_SK_NORTH BAY_20122020'!#REF!</definedName>
    <definedName name="Cnames18">Chinese_names!$G$1:$H$10</definedName>
    <definedName name="Cnames19">Chinese_names!$I$1:$J$10</definedName>
    <definedName name="Cnames2">'01_SK_NORTH BAY_20122020'!#REF!</definedName>
    <definedName name="job_positions">Job_positions!$A$2:$B$497</definedName>
    <definedName name="Name1">'01_SK_NORTH BAY_20122020'!#REF!</definedName>
    <definedName name="Sname1">'01_SK_NORTH BAY_20122020'!#REF!</definedName>
    <definedName name="Snames">'01_SK_NORTH BAY_20122020'!#REF!</definedName>
    <definedName name="Snames1">'01_SK_NORTH BAY_20122020'!#REF!</definedName>
    <definedName name="Статусы_подачи">#REF!</definedName>
  </definedNames>
  <calcPr calcId="181029"/>
</workbook>
</file>

<file path=xl/calcChain.xml><?xml version="1.0" encoding="utf-8"?>
<calcChain xmlns="http://schemas.openxmlformats.org/spreadsheetml/2006/main">
  <c r="F5" i="24" l="1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E39" i="24"/>
  <c r="F39" i="24"/>
  <c r="D40" i="24"/>
  <c r="E40" i="24"/>
  <c r="F40" i="24"/>
  <c r="D41" i="24"/>
  <c r="E41" i="24"/>
  <c r="F41" i="24"/>
  <c r="D4" i="24"/>
  <c r="L38" i="1" l="1"/>
  <c r="AN40" i="1"/>
  <c r="AO40" i="1" s="1"/>
  <c r="AQ40" i="1"/>
  <c r="AR40" i="1"/>
  <c r="AU40" i="1"/>
  <c r="AV40" i="1"/>
  <c r="AC40" i="1"/>
  <c r="AD40" i="1" s="1"/>
  <c r="AG40" i="1"/>
  <c r="AK40" i="1"/>
  <c r="O40" i="1"/>
  <c r="P40" i="1"/>
  <c r="Q40" i="1" s="1"/>
  <c r="S40" i="1"/>
  <c r="T40" i="1"/>
  <c r="W40" i="1"/>
  <c r="X40" i="1"/>
  <c r="AN39" i="1"/>
  <c r="AO39" i="1" s="1"/>
  <c r="AP39" i="1"/>
  <c r="AR39" i="1"/>
  <c r="AT39" i="1"/>
  <c r="AV39" i="1"/>
  <c r="AC39" i="1"/>
  <c r="AD39" i="1" s="1"/>
  <c r="AG39" i="1"/>
  <c r="AK39" i="1"/>
  <c r="O39" i="1"/>
  <c r="P39" i="1"/>
  <c r="Q39" i="1" s="1"/>
  <c r="S39" i="1"/>
  <c r="T39" i="1"/>
  <c r="W39" i="1"/>
  <c r="X39" i="1"/>
  <c r="AN38" i="1"/>
  <c r="AO38" i="1" s="1"/>
  <c r="AQ38" i="1"/>
  <c r="AR38" i="1"/>
  <c r="AU38" i="1"/>
  <c r="AV38" i="1"/>
  <c r="AC38" i="1"/>
  <c r="AD38" i="1" s="1"/>
  <c r="AE38" i="1"/>
  <c r="AF38" i="1"/>
  <c r="AG38" i="1"/>
  <c r="AI38" i="1"/>
  <c r="AJ38" i="1"/>
  <c r="AK38" i="1"/>
  <c r="O38" i="1"/>
  <c r="P38" i="1"/>
  <c r="Q38" i="1" s="1"/>
  <c r="R38" i="1"/>
  <c r="S38" i="1"/>
  <c r="T38" i="1"/>
  <c r="V38" i="1"/>
  <c r="W38" i="1"/>
  <c r="X38" i="1"/>
  <c r="E40" i="12"/>
  <c r="E41" i="12"/>
  <c r="AN37" i="1"/>
  <c r="AO37" i="1" s="1"/>
  <c r="AR37" i="1"/>
  <c r="AV37" i="1"/>
  <c r="AC37" i="1"/>
  <c r="AD37" i="1" s="1"/>
  <c r="AG37" i="1"/>
  <c r="AK37" i="1"/>
  <c r="O37" i="1"/>
  <c r="P37" i="1"/>
  <c r="Q37" i="1" s="1"/>
  <c r="R37" i="1"/>
  <c r="S37" i="1"/>
  <c r="T37" i="1"/>
  <c r="V37" i="1"/>
  <c r="W37" i="1"/>
  <c r="X37" i="1"/>
  <c r="AN36" i="1"/>
  <c r="AO36" i="1" s="1"/>
  <c r="AP36" i="1"/>
  <c r="AQ36" i="1"/>
  <c r="AR36" i="1"/>
  <c r="AT36" i="1"/>
  <c r="AU36" i="1"/>
  <c r="AV36" i="1"/>
  <c r="AC36" i="1"/>
  <c r="AD36" i="1" s="1"/>
  <c r="AG36" i="1"/>
  <c r="AK36" i="1"/>
  <c r="O36" i="1"/>
  <c r="P36" i="1"/>
  <c r="Q36" i="1" s="1"/>
  <c r="S36" i="1"/>
  <c r="T36" i="1"/>
  <c r="W36" i="1"/>
  <c r="X36" i="1"/>
  <c r="AN35" i="1"/>
  <c r="AO35" i="1" s="1"/>
  <c r="AR35" i="1"/>
  <c r="AV35" i="1"/>
  <c r="AC35" i="1"/>
  <c r="AD35" i="1" s="1"/>
  <c r="AG35" i="1"/>
  <c r="AJ35" i="1"/>
  <c r="AK35" i="1"/>
  <c r="O35" i="1"/>
  <c r="P35" i="1"/>
  <c r="Q35" i="1" s="1"/>
  <c r="W35" i="1"/>
  <c r="X35" i="1"/>
  <c r="AN34" i="1"/>
  <c r="AO34" i="1" s="1"/>
  <c r="AR34" i="1"/>
  <c r="AV34" i="1"/>
  <c r="AC34" i="1"/>
  <c r="AD34" i="1" s="1"/>
  <c r="AG34" i="1"/>
  <c r="AK34" i="1"/>
  <c r="O34" i="1"/>
  <c r="P34" i="1"/>
  <c r="Q34" i="1" s="1"/>
  <c r="S34" i="1"/>
  <c r="T34" i="1"/>
  <c r="W34" i="1"/>
  <c r="X34" i="1"/>
  <c r="AN33" i="1"/>
  <c r="AO33" i="1" s="1"/>
  <c r="AR33" i="1"/>
  <c r="AV33" i="1"/>
  <c r="AC33" i="1"/>
  <c r="AD33" i="1" s="1"/>
  <c r="AF33" i="1"/>
  <c r="AG33" i="1"/>
  <c r="AJ33" i="1"/>
  <c r="AK33" i="1"/>
  <c r="O33" i="1"/>
  <c r="P33" i="1"/>
  <c r="Q33" i="1" s="1"/>
  <c r="R33" i="1"/>
  <c r="S33" i="1"/>
  <c r="T33" i="1"/>
  <c r="V33" i="1"/>
  <c r="W33" i="1"/>
  <c r="X33" i="1"/>
  <c r="E28" i="12"/>
  <c r="E27" i="12"/>
  <c r="E29" i="12"/>
  <c r="E30" i="12"/>
  <c r="E31" i="12"/>
  <c r="E32" i="12"/>
  <c r="E33" i="12"/>
  <c r="E34" i="12"/>
  <c r="E35" i="12"/>
  <c r="E36" i="12"/>
  <c r="E37" i="12"/>
  <c r="E38" i="12"/>
  <c r="E39" i="12"/>
  <c r="A22" i="15"/>
  <c r="B22" i="15"/>
  <c r="C22" i="15"/>
  <c r="D22" i="15"/>
  <c r="E22" i="15"/>
  <c r="F22" i="15"/>
  <c r="G22" i="15"/>
  <c r="H22" i="15"/>
  <c r="I22" i="15"/>
  <c r="A23" i="15"/>
  <c r="B23" i="15"/>
  <c r="C23" i="15"/>
  <c r="D23" i="15"/>
  <c r="E23" i="15"/>
  <c r="F23" i="15"/>
  <c r="G23" i="15"/>
  <c r="H23" i="15"/>
  <c r="I23" i="15"/>
  <c r="A24" i="15"/>
  <c r="B24" i="15"/>
  <c r="C24" i="15"/>
  <c r="D24" i="15"/>
  <c r="E24" i="15"/>
  <c r="F24" i="15"/>
  <c r="G24" i="15"/>
  <c r="H24" i="15"/>
  <c r="I24" i="15"/>
  <c r="A25" i="15"/>
  <c r="B25" i="15"/>
  <c r="C25" i="15"/>
  <c r="D25" i="15"/>
  <c r="E25" i="15"/>
  <c r="F25" i="15"/>
  <c r="G25" i="15"/>
  <c r="H25" i="15"/>
  <c r="I25" i="15"/>
  <c r="A26" i="15"/>
  <c r="B26" i="15"/>
  <c r="C26" i="15"/>
  <c r="D26" i="15"/>
  <c r="E26" i="15"/>
  <c r="F26" i="15"/>
  <c r="G26" i="15"/>
  <c r="H26" i="15"/>
  <c r="A27" i="15"/>
  <c r="B27" i="15"/>
  <c r="C27" i="15"/>
  <c r="D27" i="15"/>
  <c r="E27" i="15"/>
  <c r="F27" i="15"/>
  <c r="G27" i="15"/>
  <c r="H27" i="15"/>
  <c r="A28" i="15"/>
  <c r="B28" i="15"/>
  <c r="C28" i="15"/>
  <c r="D28" i="15"/>
  <c r="E28" i="15"/>
  <c r="F28" i="15"/>
  <c r="G28" i="15"/>
  <c r="H28" i="15"/>
  <c r="I28" i="15"/>
  <c r="A29" i="15"/>
  <c r="B29" i="15"/>
  <c r="C29" i="15"/>
  <c r="D29" i="15"/>
  <c r="E29" i="15"/>
  <c r="F29" i="15"/>
  <c r="G29" i="15"/>
  <c r="H29" i="15"/>
  <c r="A30" i="15"/>
  <c r="B30" i="15"/>
  <c r="C30" i="15"/>
  <c r="D30" i="15"/>
  <c r="E30" i="15"/>
  <c r="F30" i="15"/>
  <c r="G30" i="15"/>
  <c r="H30" i="15"/>
  <c r="A31" i="15"/>
  <c r="B31" i="15"/>
  <c r="C31" i="15"/>
  <c r="D31" i="15"/>
  <c r="E31" i="15"/>
  <c r="F31" i="15"/>
  <c r="G31" i="15"/>
  <c r="H31" i="15"/>
  <c r="A32" i="15"/>
  <c r="B32" i="15"/>
  <c r="C32" i="15"/>
  <c r="D32" i="15"/>
  <c r="E32" i="15"/>
  <c r="F32" i="15"/>
  <c r="G32" i="15"/>
  <c r="H32" i="15"/>
  <c r="A33" i="15"/>
  <c r="B33" i="15"/>
  <c r="C33" i="15"/>
  <c r="D33" i="15"/>
  <c r="E33" i="15"/>
  <c r="F33" i="15"/>
  <c r="G33" i="15"/>
  <c r="H33" i="15"/>
  <c r="A34" i="15"/>
  <c r="B34" i="15"/>
  <c r="C34" i="15"/>
  <c r="D34" i="15"/>
  <c r="E34" i="15"/>
  <c r="F34" i="15"/>
  <c r="G34" i="15"/>
  <c r="H34" i="15"/>
  <c r="I34" i="15"/>
  <c r="A35" i="15"/>
  <c r="B35" i="15"/>
  <c r="C35" i="15"/>
  <c r="D35" i="15"/>
  <c r="E35" i="15"/>
  <c r="F35" i="15"/>
  <c r="G35" i="15"/>
  <c r="H35" i="15"/>
  <c r="I35" i="15"/>
  <c r="A36" i="15"/>
  <c r="B36" i="15"/>
  <c r="C36" i="15"/>
  <c r="D36" i="15"/>
  <c r="E36" i="15"/>
  <c r="F36" i="15"/>
  <c r="G36" i="15"/>
  <c r="H36" i="15"/>
  <c r="I36" i="15"/>
  <c r="A37" i="15"/>
  <c r="B37" i="15"/>
  <c r="C37" i="15"/>
  <c r="D37" i="15"/>
  <c r="E37" i="15"/>
  <c r="F37" i="15"/>
  <c r="G37" i="15"/>
  <c r="H37" i="15"/>
  <c r="I37" i="15"/>
  <c r="A38" i="15"/>
  <c r="B38" i="15"/>
  <c r="C38" i="15"/>
  <c r="D38" i="15"/>
  <c r="E38" i="15"/>
  <c r="F38" i="15"/>
  <c r="G38" i="15"/>
  <c r="H38" i="15"/>
  <c r="I38" i="15"/>
  <c r="A39" i="15"/>
  <c r="B39" i="15"/>
  <c r="C39" i="15"/>
  <c r="D39" i="15"/>
  <c r="E39" i="15"/>
  <c r="F39" i="15"/>
  <c r="G39" i="15"/>
  <c r="H39" i="15"/>
  <c r="I39" i="15"/>
  <c r="A40" i="15"/>
  <c r="B40" i="15"/>
  <c r="C40" i="15"/>
  <c r="D40" i="15"/>
  <c r="E40" i="15"/>
  <c r="F40" i="15"/>
  <c r="G40" i="15"/>
  <c r="H40" i="15"/>
  <c r="I40" i="15"/>
  <c r="A41" i="15"/>
  <c r="B41" i="15"/>
  <c r="C41" i="15"/>
  <c r="D41" i="15"/>
  <c r="E41" i="15"/>
  <c r="F41" i="15"/>
  <c r="G41" i="15"/>
  <c r="H41" i="15"/>
  <c r="I41" i="15"/>
  <c r="AN32" i="1"/>
  <c r="AO32" i="1" s="1"/>
  <c r="AQ32" i="1"/>
  <c r="AR32" i="1"/>
  <c r="AU32" i="1"/>
  <c r="AV32" i="1"/>
  <c r="AC32" i="1"/>
  <c r="AD32" i="1" s="1"/>
  <c r="AG32" i="1"/>
  <c r="AK32" i="1"/>
  <c r="O32" i="1"/>
  <c r="P32" i="1"/>
  <c r="Q32" i="1" s="1"/>
  <c r="S32" i="1"/>
  <c r="T32" i="1"/>
  <c r="W32" i="1"/>
  <c r="X32" i="1"/>
  <c r="AN31" i="1"/>
  <c r="AO31" i="1" s="1"/>
  <c r="AQ31" i="1"/>
  <c r="AR31" i="1"/>
  <c r="AU31" i="1"/>
  <c r="AV31" i="1"/>
  <c r="AC31" i="1"/>
  <c r="AD31" i="1" s="1"/>
  <c r="AG31" i="1"/>
  <c r="AK31" i="1"/>
  <c r="O31" i="1"/>
  <c r="P31" i="1"/>
  <c r="S31" i="1" s="1"/>
  <c r="T31" i="1"/>
  <c r="X31" i="1"/>
  <c r="AN30" i="1"/>
  <c r="AO30" i="1" s="1"/>
  <c r="AR30" i="1"/>
  <c r="AV30" i="1"/>
  <c r="AC30" i="1"/>
  <c r="AD30" i="1" s="1"/>
  <c r="AG30" i="1"/>
  <c r="AK30" i="1"/>
  <c r="O30" i="1"/>
  <c r="P30" i="1"/>
  <c r="Q30" i="1" s="1"/>
  <c r="R30" i="1"/>
  <c r="S30" i="1"/>
  <c r="T30" i="1"/>
  <c r="V30" i="1"/>
  <c r="W30" i="1"/>
  <c r="X30" i="1"/>
  <c r="EV41" i="1"/>
  <c r="EV40" i="1"/>
  <c r="EV39" i="1"/>
  <c r="EV38" i="1"/>
  <c r="EV37" i="1"/>
  <c r="EV36" i="1"/>
  <c r="EV35" i="1"/>
  <c r="EV34" i="1"/>
  <c r="EV33" i="1"/>
  <c r="EV32" i="1"/>
  <c r="EV31" i="1"/>
  <c r="EV30" i="1"/>
  <c r="EV29" i="1"/>
  <c r="EP41" i="1"/>
  <c r="EP40" i="1"/>
  <c r="EP39" i="1"/>
  <c r="EP38" i="1"/>
  <c r="EP37" i="1"/>
  <c r="EP36" i="1"/>
  <c r="EP35" i="1"/>
  <c r="EP34" i="1"/>
  <c r="EP33" i="1"/>
  <c r="EP32" i="1"/>
  <c r="EP31" i="1"/>
  <c r="EP30" i="1"/>
  <c r="EP29" i="1"/>
  <c r="EM41" i="1"/>
  <c r="EM40" i="1"/>
  <c r="EM39" i="1"/>
  <c r="EM38" i="1"/>
  <c r="EM37" i="1"/>
  <c r="EM36" i="1"/>
  <c r="EM35" i="1"/>
  <c r="EM34" i="1"/>
  <c r="EM33" i="1"/>
  <c r="EM32" i="1"/>
  <c r="EM31" i="1"/>
  <c r="EM30" i="1"/>
  <c r="EM29" i="1"/>
  <c r="EL29" i="1"/>
  <c r="EL30" i="1"/>
  <c r="EL31" i="1"/>
  <c r="EL32" i="1"/>
  <c r="EL33" i="1"/>
  <c r="EL34" i="1"/>
  <c r="EL35" i="1"/>
  <c r="EL36" i="1"/>
  <c r="EL37" i="1"/>
  <c r="EL38" i="1"/>
  <c r="EL39" i="1"/>
  <c r="EL40" i="1"/>
  <c r="EL41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F41" i="1"/>
  <c r="EF40" i="1"/>
  <c r="EF39" i="1"/>
  <c r="EF38" i="1"/>
  <c r="EF37" i="1"/>
  <c r="EF36" i="1"/>
  <c r="EF35" i="1"/>
  <c r="EF34" i="1"/>
  <c r="EF33" i="1"/>
  <c r="EF32" i="1"/>
  <c r="EF31" i="1"/>
  <c r="EF30" i="1"/>
  <c r="EF29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CZ29" i="1"/>
  <c r="DA29" i="1" s="1"/>
  <c r="DC29" i="1"/>
  <c r="DD29" i="1"/>
  <c r="DG29" i="1"/>
  <c r="DH29" i="1"/>
  <c r="CZ30" i="1"/>
  <c r="DA30" i="1" s="1"/>
  <c r="DB30" i="1"/>
  <c r="DC30" i="1"/>
  <c r="DD30" i="1"/>
  <c r="DF30" i="1"/>
  <c r="DG30" i="1"/>
  <c r="DH30" i="1"/>
  <c r="CZ31" i="1"/>
  <c r="DA31" i="1"/>
  <c r="DB31" i="1"/>
  <c r="DC31" i="1"/>
  <c r="DD31" i="1"/>
  <c r="DE31" i="1"/>
  <c r="DF31" i="1"/>
  <c r="DG31" i="1"/>
  <c r="DH31" i="1"/>
  <c r="CZ32" i="1"/>
  <c r="DA32" i="1" s="1"/>
  <c r="DD32" i="1"/>
  <c r="DH32" i="1"/>
  <c r="CZ33" i="1"/>
  <c r="DA33" i="1" s="1"/>
  <c r="DC33" i="1"/>
  <c r="DD33" i="1"/>
  <c r="DG33" i="1"/>
  <c r="DH33" i="1"/>
  <c r="CZ34" i="1"/>
  <c r="DC34" i="1" s="1"/>
  <c r="DB34" i="1"/>
  <c r="DD34" i="1"/>
  <c r="DF34" i="1"/>
  <c r="DH34" i="1"/>
  <c r="CZ35" i="1"/>
  <c r="DA35" i="1"/>
  <c r="DB35" i="1"/>
  <c r="DC35" i="1"/>
  <c r="DD35" i="1"/>
  <c r="DE35" i="1"/>
  <c r="DF35" i="1"/>
  <c r="DG35" i="1"/>
  <c r="DH35" i="1"/>
  <c r="CZ36" i="1"/>
  <c r="DA36" i="1" s="1"/>
  <c r="DD36" i="1"/>
  <c r="DH36" i="1"/>
  <c r="CZ37" i="1"/>
  <c r="DA37" i="1" s="1"/>
  <c r="DC37" i="1"/>
  <c r="DD37" i="1"/>
  <c r="DG37" i="1"/>
  <c r="DH37" i="1"/>
  <c r="CZ38" i="1"/>
  <c r="DC38" i="1" s="1"/>
  <c r="DB38" i="1"/>
  <c r="DD38" i="1"/>
  <c r="DF38" i="1"/>
  <c r="DH38" i="1"/>
  <c r="CZ39" i="1"/>
  <c r="DA39" i="1"/>
  <c r="DB39" i="1"/>
  <c r="DC39" i="1"/>
  <c r="DD39" i="1"/>
  <c r="DE39" i="1"/>
  <c r="DF39" i="1"/>
  <c r="DG39" i="1"/>
  <c r="DH39" i="1"/>
  <c r="CZ40" i="1"/>
  <c r="DA40" i="1" s="1"/>
  <c r="DD40" i="1"/>
  <c r="DH40" i="1"/>
  <c r="CZ41" i="1"/>
  <c r="DA41" i="1" s="1"/>
  <c r="DC41" i="1"/>
  <c r="DD41" i="1"/>
  <c r="DG41" i="1"/>
  <c r="DH41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N30" i="1"/>
  <c r="CO30" i="1" s="1"/>
  <c r="CQ30" i="1"/>
  <c r="CR30" i="1"/>
  <c r="CU30" i="1"/>
  <c r="CV30" i="1"/>
  <c r="CN31" i="1"/>
  <c r="CO31" i="1" s="1"/>
  <c r="CP31" i="1"/>
  <c r="CQ31" i="1"/>
  <c r="CR31" i="1"/>
  <c r="CT31" i="1"/>
  <c r="CU31" i="1"/>
  <c r="CV31" i="1"/>
  <c r="CN32" i="1"/>
  <c r="CO32" i="1"/>
  <c r="CP32" i="1"/>
  <c r="CQ32" i="1"/>
  <c r="CR32" i="1"/>
  <c r="CS32" i="1"/>
  <c r="CT32" i="1"/>
  <c r="CU32" i="1"/>
  <c r="CV32" i="1"/>
  <c r="CN33" i="1"/>
  <c r="CO33" i="1" s="1"/>
  <c r="CR33" i="1"/>
  <c r="CV33" i="1"/>
  <c r="CN34" i="1"/>
  <c r="CO34" i="1" s="1"/>
  <c r="CQ34" i="1"/>
  <c r="CR34" i="1"/>
  <c r="CU34" i="1"/>
  <c r="CV34" i="1"/>
  <c r="CN35" i="1"/>
  <c r="CQ35" i="1" s="1"/>
  <c r="CP35" i="1"/>
  <c r="CR35" i="1"/>
  <c r="CT35" i="1"/>
  <c r="CV35" i="1"/>
  <c r="CN36" i="1"/>
  <c r="CO36" i="1"/>
  <c r="CP36" i="1"/>
  <c r="CQ36" i="1"/>
  <c r="CR36" i="1"/>
  <c r="CS36" i="1"/>
  <c r="CT36" i="1"/>
  <c r="CU36" i="1"/>
  <c r="CV36" i="1"/>
  <c r="CN37" i="1"/>
  <c r="CO37" i="1" s="1"/>
  <c r="CR37" i="1"/>
  <c r="CV37" i="1"/>
  <c r="CN38" i="1"/>
  <c r="CO38" i="1" s="1"/>
  <c r="CQ38" i="1"/>
  <c r="CR38" i="1"/>
  <c r="CU38" i="1"/>
  <c r="CV38" i="1"/>
  <c r="CN39" i="1"/>
  <c r="CQ39" i="1" s="1"/>
  <c r="CP39" i="1"/>
  <c r="CR39" i="1"/>
  <c r="CT39" i="1"/>
  <c r="CV39" i="1"/>
  <c r="CN40" i="1"/>
  <c r="CO40" i="1"/>
  <c r="CP40" i="1"/>
  <c r="CQ40" i="1"/>
  <c r="CR40" i="1"/>
  <c r="CS40" i="1"/>
  <c r="CT40" i="1"/>
  <c r="CU40" i="1"/>
  <c r="CV40" i="1"/>
  <c r="CN41" i="1"/>
  <c r="CO41" i="1" s="1"/>
  <c r="CR41" i="1"/>
  <c r="CV41" i="1"/>
  <c r="CN29" i="1"/>
  <c r="CO29" i="1" s="1"/>
  <c r="CR29" i="1"/>
  <c r="CV29" i="1"/>
  <c r="CC29" i="1"/>
  <c r="CD29" i="1" s="1"/>
  <c r="CF29" i="1"/>
  <c r="CG29" i="1"/>
  <c r="CJ29" i="1"/>
  <c r="CK29" i="1"/>
  <c r="CC30" i="1"/>
  <c r="CD30" i="1" s="1"/>
  <c r="CE30" i="1"/>
  <c r="CF30" i="1"/>
  <c r="CG30" i="1"/>
  <c r="CI30" i="1"/>
  <c r="CJ30" i="1"/>
  <c r="CK30" i="1"/>
  <c r="CC31" i="1"/>
  <c r="CD31" i="1"/>
  <c r="CE31" i="1"/>
  <c r="CF31" i="1"/>
  <c r="CG31" i="1"/>
  <c r="CH31" i="1"/>
  <c r="CI31" i="1"/>
  <c r="CJ31" i="1"/>
  <c r="CK31" i="1"/>
  <c r="CC32" i="1"/>
  <c r="CD32" i="1" s="1"/>
  <c r="CC33" i="1"/>
  <c r="CD33" i="1" s="1"/>
  <c r="CF33" i="1"/>
  <c r="CG33" i="1"/>
  <c r="CJ33" i="1"/>
  <c r="CK33" i="1"/>
  <c r="CC34" i="1"/>
  <c r="CD34" i="1" s="1"/>
  <c r="CE34" i="1"/>
  <c r="CF34" i="1"/>
  <c r="CG34" i="1"/>
  <c r="CI34" i="1"/>
  <c r="CJ34" i="1"/>
  <c r="CK34" i="1"/>
  <c r="CC35" i="1"/>
  <c r="CD35" i="1"/>
  <c r="CE35" i="1"/>
  <c r="CF35" i="1"/>
  <c r="CG35" i="1"/>
  <c r="CH35" i="1"/>
  <c r="CI35" i="1"/>
  <c r="CJ35" i="1"/>
  <c r="CK35" i="1"/>
  <c r="CC36" i="1"/>
  <c r="CD36" i="1" s="1"/>
  <c r="CC37" i="1"/>
  <c r="CD37" i="1" s="1"/>
  <c r="CF37" i="1"/>
  <c r="CG37" i="1"/>
  <c r="CJ37" i="1"/>
  <c r="CK37" i="1"/>
  <c r="CC38" i="1"/>
  <c r="CD38" i="1" s="1"/>
  <c r="CE38" i="1"/>
  <c r="CF38" i="1"/>
  <c r="CG38" i="1"/>
  <c r="CI38" i="1"/>
  <c r="CJ38" i="1"/>
  <c r="CK38" i="1"/>
  <c r="CC39" i="1"/>
  <c r="CD39" i="1"/>
  <c r="CE39" i="1"/>
  <c r="CF39" i="1"/>
  <c r="CG39" i="1"/>
  <c r="CH39" i="1"/>
  <c r="CI39" i="1"/>
  <c r="CJ39" i="1"/>
  <c r="CK39" i="1"/>
  <c r="CC40" i="1"/>
  <c r="CD40" i="1" s="1"/>
  <c r="CC41" i="1"/>
  <c r="CD41" i="1" s="1"/>
  <c r="CF41" i="1"/>
  <c r="CG41" i="1"/>
  <c r="CJ41" i="1"/>
  <c r="CK41" i="1"/>
  <c r="BZ41" i="1"/>
  <c r="BX41" i="1"/>
  <c r="BN41" i="1"/>
  <c r="BO41" i="1" s="1"/>
  <c r="BQ41" i="1"/>
  <c r="BR41" i="1"/>
  <c r="BU41" i="1"/>
  <c r="BV41" i="1"/>
  <c r="BC41" i="1"/>
  <c r="BD41" i="1" s="1"/>
  <c r="BE41" i="1"/>
  <c r="BF41" i="1"/>
  <c r="BG41" i="1"/>
  <c r="BI41" i="1"/>
  <c r="BJ41" i="1"/>
  <c r="BK41" i="1"/>
  <c r="BA41" i="1"/>
  <c r="AA41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N29" i="1"/>
  <c r="BO29" i="1" s="1"/>
  <c r="BQ29" i="1"/>
  <c r="BR29" i="1"/>
  <c r="BU29" i="1"/>
  <c r="BV29" i="1"/>
  <c r="BN30" i="1"/>
  <c r="BO30" i="1" s="1"/>
  <c r="BP30" i="1"/>
  <c r="BQ30" i="1"/>
  <c r="BR30" i="1"/>
  <c r="BT30" i="1"/>
  <c r="BU30" i="1"/>
  <c r="BV30" i="1"/>
  <c r="BN31" i="1"/>
  <c r="BO31" i="1"/>
  <c r="BP31" i="1"/>
  <c r="BQ31" i="1"/>
  <c r="BR31" i="1"/>
  <c r="BS31" i="1"/>
  <c r="BT31" i="1"/>
  <c r="BU31" i="1"/>
  <c r="BV31" i="1"/>
  <c r="BN32" i="1"/>
  <c r="BO32" i="1" s="1"/>
  <c r="BR32" i="1"/>
  <c r="BV32" i="1"/>
  <c r="BN33" i="1"/>
  <c r="BO33" i="1" s="1"/>
  <c r="BQ33" i="1"/>
  <c r="BR33" i="1"/>
  <c r="BU33" i="1"/>
  <c r="BV33" i="1"/>
  <c r="BN34" i="1"/>
  <c r="BO34" i="1" s="1"/>
  <c r="BP34" i="1"/>
  <c r="BQ34" i="1"/>
  <c r="BR34" i="1"/>
  <c r="BT34" i="1"/>
  <c r="BU34" i="1"/>
  <c r="BV34" i="1"/>
  <c r="BN35" i="1"/>
  <c r="BO35" i="1"/>
  <c r="BP35" i="1"/>
  <c r="BQ35" i="1"/>
  <c r="BR35" i="1"/>
  <c r="BS35" i="1"/>
  <c r="BT35" i="1"/>
  <c r="BU35" i="1"/>
  <c r="BV35" i="1"/>
  <c r="BN36" i="1"/>
  <c r="BO36" i="1" s="1"/>
  <c r="BR36" i="1"/>
  <c r="BV36" i="1"/>
  <c r="BN37" i="1"/>
  <c r="BO37" i="1" s="1"/>
  <c r="BQ37" i="1"/>
  <c r="BR37" i="1"/>
  <c r="BU37" i="1"/>
  <c r="BV37" i="1"/>
  <c r="BN38" i="1"/>
  <c r="BO38" i="1" s="1"/>
  <c r="BP38" i="1"/>
  <c r="BQ38" i="1"/>
  <c r="BR38" i="1"/>
  <c r="BT38" i="1"/>
  <c r="BU38" i="1"/>
  <c r="BV38" i="1"/>
  <c r="BN39" i="1"/>
  <c r="BO39" i="1"/>
  <c r="BP39" i="1"/>
  <c r="BQ39" i="1"/>
  <c r="BR39" i="1"/>
  <c r="BS39" i="1"/>
  <c r="BT39" i="1"/>
  <c r="BU39" i="1"/>
  <c r="BV39" i="1"/>
  <c r="BN40" i="1"/>
  <c r="BO40" i="1" s="1"/>
  <c r="BR40" i="1"/>
  <c r="BV40" i="1"/>
  <c r="BC29" i="1"/>
  <c r="BD29" i="1" s="1"/>
  <c r="BG29" i="1"/>
  <c r="BK29" i="1"/>
  <c r="BC30" i="1"/>
  <c r="BD30" i="1" s="1"/>
  <c r="BF30" i="1"/>
  <c r="BG30" i="1"/>
  <c r="BJ30" i="1"/>
  <c r="BK30" i="1"/>
  <c r="BC31" i="1"/>
  <c r="BD31" i="1" s="1"/>
  <c r="BE31" i="1"/>
  <c r="BF31" i="1"/>
  <c r="BG31" i="1"/>
  <c r="BI31" i="1"/>
  <c r="BJ31" i="1"/>
  <c r="BK31" i="1"/>
  <c r="BC32" i="1"/>
  <c r="BD32" i="1"/>
  <c r="BE32" i="1"/>
  <c r="BF32" i="1"/>
  <c r="BG32" i="1"/>
  <c r="BH32" i="1"/>
  <c r="BI32" i="1"/>
  <c r="BJ32" i="1"/>
  <c r="BK32" i="1"/>
  <c r="BC33" i="1"/>
  <c r="BD33" i="1" s="1"/>
  <c r="BG33" i="1"/>
  <c r="BK33" i="1"/>
  <c r="BC34" i="1"/>
  <c r="BF34" i="1" s="1"/>
  <c r="BG34" i="1"/>
  <c r="BK34" i="1"/>
  <c r="BC35" i="1"/>
  <c r="BD35" i="1" s="1"/>
  <c r="BE35" i="1"/>
  <c r="BF35" i="1"/>
  <c r="BG35" i="1"/>
  <c r="BI35" i="1"/>
  <c r="BJ35" i="1"/>
  <c r="BK35" i="1"/>
  <c r="BC36" i="1"/>
  <c r="BD36" i="1"/>
  <c r="BE36" i="1"/>
  <c r="BF36" i="1"/>
  <c r="BG36" i="1"/>
  <c r="BH36" i="1"/>
  <c r="BI36" i="1"/>
  <c r="BJ36" i="1"/>
  <c r="BK36" i="1"/>
  <c r="BC37" i="1"/>
  <c r="BD37" i="1" s="1"/>
  <c r="BG37" i="1"/>
  <c r="BK37" i="1"/>
  <c r="BC38" i="1"/>
  <c r="BD38" i="1" s="1"/>
  <c r="BF38" i="1"/>
  <c r="BG38" i="1"/>
  <c r="BJ38" i="1"/>
  <c r="BK38" i="1"/>
  <c r="BC39" i="1"/>
  <c r="BD39" i="1" s="1"/>
  <c r="BE39" i="1"/>
  <c r="BF39" i="1"/>
  <c r="BG39" i="1"/>
  <c r="BI39" i="1"/>
  <c r="BJ39" i="1"/>
  <c r="BK39" i="1"/>
  <c r="BC40" i="1"/>
  <c r="BE40" i="1" s="1"/>
  <c r="BD40" i="1"/>
  <c r="BG40" i="1"/>
  <c r="BH40" i="1"/>
  <c r="BK40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AN29" i="1"/>
  <c r="AO29" i="1" s="1"/>
  <c r="AR29" i="1"/>
  <c r="AV29" i="1"/>
  <c r="AC29" i="1"/>
  <c r="AD29" i="1" s="1"/>
  <c r="AG29" i="1"/>
  <c r="AK29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O29" i="1"/>
  <c r="P29" i="1"/>
  <c r="Q29" i="1" s="1"/>
  <c r="R29" i="1"/>
  <c r="S29" i="1"/>
  <c r="T29" i="1"/>
  <c r="V29" i="1"/>
  <c r="W29" i="1"/>
  <c r="X29" i="1"/>
  <c r="L29" i="1"/>
  <c r="L30" i="1"/>
  <c r="L31" i="1"/>
  <c r="L33" i="1"/>
  <c r="L34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A18" i="1"/>
  <c r="A2" i="15"/>
  <c r="B2" i="15"/>
  <c r="C2" i="15"/>
  <c r="A3" i="15"/>
  <c r="B3" i="15"/>
  <c r="C3" i="15"/>
  <c r="A4" i="15"/>
  <c r="B4" i="15"/>
  <c r="C4" i="15"/>
  <c r="A5" i="15"/>
  <c r="B5" i="15"/>
  <c r="C5" i="15"/>
  <c r="A6" i="15"/>
  <c r="B6" i="15"/>
  <c r="C6" i="15"/>
  <c r="A7" i="15"/>
  <c r="B7" i="15"/>
  <c r="C7" i="15"/>
  <c r="A8" i="15"/>
  <c r="B8" i="15"/>
  <c r="C8" i="15"/>
  <c r="A9" i="15"/>
  <c r="B9" i="15"/>
  <c r="C9" i="15"/>
  <c r="A10" i="15"/>
  <c r="B10" i="15"/>
  <c r="C10" i="15"/>
  <c r="A11" i="15"/>
  <c r="B11" i="15"/>
  <c r="C11" i="15"/>
  <c r="A12" i="15"/>
  <c r="B12" i="15"/>
  <c r="C12" i="15"/>
  <c r="A13" i="15"/>
  <c r="B13" i="15"/>
  <c r="C13" i="15"/>
  <c r="A14" i="15"/>
  <c r="B14" i="15"/>
  <c r="C14" i="15"/>
  <c r="A15" i="15"/>
  <c r="B15" i="15"/>
  <c r="C15" i="15"/>
  <c r="A16" i="15"/>
  <c r="B16" i="15"/>
  <c r="C16" i="15"/>
  <c r="A17" i="15"/>
  <c r="B17" i="15"/>
  <c r="C17" i="15"/>
  <c r="A18" i="15"/>
  <c r="B18" i="15"/>
  <c r="C18" i="15"/>
  <c r="A19" i="15"/>
  <c r="B19" i="15"/>
  <c r="C19" i="15"/>
  <c r="A20" i="15"/>
  <c r="B20" i="15"/>
  <c r="C20" i="15"/>
  <c r="A21" i="15"/>
  <c r="B21" i="15"/>
  <c r="C21" i="15"/>
  <c r="D6" i="15"/>
  <c r="E6" i="15"/>
  <c r="F6" i="15"/>
  <c r="G6" i="15"/>
  <c r="H6" i="15"/>
  <c r="D7" i="15"/>
  <c r="E7" i="15"/>
  <c r="F7" i="15"/>
  <c r="G7" i="15"/>
  <c r="H7" i="15"/>
  <c r="D8" i="15"/>
  <c r="E8" i="15"/>
  <c r="F8" i="15"/>
  <c r="G8" i="15"/>
  <c r="H8" i="15"/>
  <c r="D9" i="15"/>
  <c r="E9" i="15"/>
  <c r="F9" i="15"/>
  <c r="G9" i="15"/>
  <c r="H9" i="15"/>
  <c r="D10" i="15"/>
  <c r="E10" i="15"/>
  <c r="F10" i="15"/>
  <c r="G10" i="15"/>
  <c r="H10" i="15"/>
  <c r="D11" i="15"/>
  <c r="E11" i="15"/>
  <c r="F11" i="15"/>
  <c r="G11" i="15"/>
  <c r="H11" i="15"/>
  <c r="D12" i="15"/>
  <c r="E12" i="15"/>
  <c r="F12" i="15"/>
  <c r="G12" i="15"/>
  <c r="H12" i="15"/>
  <c r="D13" i="15"/>
  <c r="E13" i="15"/>
  <c r="F13" i="15"/>
  <c r="G13" i="15"/>
  <c r="H13" i="15"/>
  <c r="D14" i="15"/>
  <c r="E14" i="15"/>
  <c r="F14" i="15"/>
  <c r="G14" i="15"/>
  <c r="H14" i="15"/>
  <c r="D15" i="15"/>
  <c r="E15" i="15"/>
  <c r="F15" i="15"/>
  <c r="G15" i="15"/>
  <c r="H15" i="15"/>
  <c r="D16" i="15"/>
  <c r="E16" i="15"/>
  <c r="F16" i="15"/>
  <c r="G16" i="15"/>
  <c r="H16" i="15"/>
  <c r="I16" i="15"/>
  <c r="D17" i="15"/>
  <c r="E17" i="15"/>
  <c r="F17" i="15"/>
  <c r="G17" i="15"/>
  <c r="H17" i="15"/>
  <c r="D18" i="15"/>
  <c r="E18" i="15"/>
  <c r="F18" i="15"/>
  <c r="G18" i="15"/>
  <c r="H18" i="15"/>
  <c r="D19" i="15"/>
  <c r="E19" i="15"/>
  <c r="F19" i="15"/>
  <c r="G19" i="15"/>
  <c r="H19" i="15"/>
  <c r="D20" i="15"/>
  <c r="E20" i="15"/>
  <c r="F20" i="15"/>
  <c r="G20" i="15"/>
  <c r="H20" i="15"/>
  <c r="D21" i="15"/>
  <c r="E21" i="15"/>
  <c r="F21" i="15"/>
  <c r="G21" i="15"/>
  <c r="H21" i="15"/>
  <c r="D2" i="15"/>
  <c r="E2" i="15"/>
  <c r="F2" i="15"/>
  <c r="G2" i="15"/>
  <c r="H2" i="15"/>
  <c r="I2" i="15"/>
  <c r="D3" i="15"/>
  <c r="E3" i="15"/>
  <c r="F3" i="15"/>
  <c r="G3" i="15"/>
  <c r="H3" i="15"/>
  <c r="D4" i="15"/>
  <c r="E4" i="15"/>
  <c r="F4" i="15"/>
  <c r="G4" i="15"/>
  <c r="H4" i="15"/>
  <c r="D5" i="15"/>
  <c r="E5" i="15"/>
  <c r="F5" i="15"/>
  <c r="G5" i="15"/>
  <c r="H5" i="15"/>
  <c r="CY9" i="1"/>
  <c r="CZ9" i="1" s="1"/>
  <c r="CY10" i="1"/>
  <c r="CZ10" i="1"/>
  <c r="DA10" i="1" s="1"/>
  <c r="CY11" i="1"/>
  <c r="CZ11" i="1" s="1"/>
  <c r="CY12" i="1"/>
  <c r="CZ12" i="1"/>
  <c r="DA12" i="1" s="1"/>
  <c r="DD12" i="1"/>
  <c r="DH12" i="1"/>
  <c r="CY13" i="1"/>
  <c r="CZ13" i="1" s="1"/>
  <c r="CY14" i="1"/>
  <c r="CZ14" i="1"/>
  <c r="DA14" i="1" s="1"/>
  <c r="CY15" i="1"/>
  <c r="CZ15" i="1" s="1"/>
  <c r="CY16" i="1"/>
  <c r="CZ16" i="1"/>
  <c r="DA16" i="1" s="1"/>
  <c r="DD16" i="1"/>
  <c r="DH16" i="1"/>
  <c r="CY17" i="1"/>
  <c r="CZ17" i="1" s="1"/>
  <c r="CY18" i="1"/>
  <c r="CZ18" i="1"/>
  <c r="DA18" i="1" s="1"/>
  <c r="CY19" i="1"/>
  <c r="CZ19" i="1" s="1"/>
  <c r="CY20" i="1"/>
  <c r="CZ20" i="1"/>
  <c r="DA20" i="1" s="1"/>
  <c r="CY21" i="1"/>
  <c r="CZ21" i="1" s="1"/>
  <c r="CY22" i="1"/>
  <c r="CZ22" i="1"/>
  <c r="DA22" i="1" s="1"/>
  <c r="CY23" i="1"/>
  <c r="CZ23" i="1" s="1"/>
  <c r="CY24" i="1"/>
  <c r="CZ24" i="1"/>
  <c r="DA24" i="1" s="1"/>
  <c r="CY25" i="1"/>
  <c r="CZ25" i="1" s="1"/>
  <c r="CY26" i="1"/>
  <c r="CZ26" i="1"/>
  <c r="DA26" i="1" s="1"/>
  <c r="CY27" i="1"/>
  <c r="CZ27" i="1" s="1"/>
  <c r="CY28" i="1"/>
  <c r="CZ28" i="1"/>
  <c r="DA28" i="1" s="1"/>
  <c r="CN9" i="1"/>
  <c r="CO9" i="1" s="1"/>
  <c r="CR9" i="1"/>
  <c r="CV9" i="1"/>
  <c r="CN10" i="1"/>
  <c r="CO10" i="1" s="1"/>
  <c r="CQ10" i="1"/>
  <c r="CR10" i="1"/>
  <c r="CU10" i="1"/>
  <c r="CV10" i="1"/>
  <c r="CN11" i="1"/>
  <c r="CO11" i="1" s="1"/>
  <c r="CP11" i="1"/>
  <c r="CQ11" i="1"/>
  <c r="CR11" i="1"/>
  <c r="CT11" i="1"/>
  <c r="CU11" i="1"/>
  <c r="CV11" i="1"/>
  <c r="CN12" i="1"/>
  <c r="CO12" i="1"/>
  <c r="CP12" i="1"/>
  <c r="CQ12" i="1"/>
  <c r="CR12" i="1"/>
  <c r="CS12" i="1"/>
  <c r="CT12" i="1"/>
  <c r="CU12" i="1"/>
  <c r="CV12" i="1"/>
  <c r="CN13" i="1"/>
  <c r="CO13" i="1" s="1"/>
  <c r="CR13" i="1"/>
  <c r="CV13" i="1"/>
  <c r="CN14" i="1"/>
  <c r="CO14" i="1" s="1"/>
  <c r="CQ14" i="1"/>
  <c r="CR14" i="1"/>
  <c r="CU14" i="1"/>
  <c r="CV14" i="1"/>
  <c r="CN15" i="1"/>
  <c r="CO15" i="1" s="1"/>
  <c r="CP15" i="1"/>
  <c r="CQ15" i="1"/>
  <c r="CR15" i="1"/>
  <c r="CT15" i="1"/>
  <c r="CU15" i="1"/>
  <c r="CV15" i="1"/>
  <c r="CN16" i="1"/>
  <c r="CO16" i="1"/>
  <c r="CP16" i="1"/>
  <c r="CQ16" i="1"/>
  <c r="CR16" i="1"/>
  <c r="CS16" i="1"/>
  <c r="CT16" i="1"/>
  <c r="CU16" i="1"/>
  <c r="CV16" i="1"/>
  <c r="CN17" i="1"/>
  <c r="CO17" i="1" s="1"/>
  <c r="CR17" i="1"/>
  <c r="CV17" i="1"/>
  <c r="CN18" i="1"/>
  <c r="CO18" i="1" s="1"/>
  <c r="CQ18" i="1"/>
  <c r="CR18" i="1"/>
  <c r="CU18" i="1"/>
  <c r="CV18" i="1"/>
  <c r="CN19" i="1"/>
  <c r="CO19" i="1" s="1"/>
  <c r="CP19" i="1"/>
  <c r="CQ19" i="1"/>
  <c r="CR19" i="1"/>
  <c r="CT19" i="1"/>
  <c r="CU19" i="1"/>
  <c r="CV19" i="1"/>
  <c r="CN20" i="1"/>
  <c r="CO20" i="1"/>
  <c r="CP20" i="1"/>
  <c r="CQ20" i="1"/>
  <c r="CR20" i="1"/>
  <c r="CS20" i="1"/>
  <c r="CT20" i="1"/>
  <c r="CU20" i="1"/>
  <c r="CV20" i="1"/>
  <c r="CN21" i="1"/>
  <c r="CO21" i="1" s="1"/>
  <c r="CR21" i="1"/>
  <c r="CV21" i="1"/>
  <c r="CN22" i="1"/>
  <c r="CO22" i="1" s="1"/>
  <c r="CQ22" i="1"/>
  <c r="CR22" i="1"/>
  <c r="CU22" i="1"/>
  <c r="CV22" i="1"/>
  <c r="CN23" i="1"/>
  <c r="CO23" i="1" s="1"/>
  <c r="CP23" i="1"/>
  <c r="CQ23" i="1"/>
  <c r="CR23" i="1"/>
  <c r="CT23" i="1"/>
  <c r="CU23" i="1"/>
  <c r="CV23" i="1"/>
  <c r="CN24" i="1"/>
  <c r="CO24" i="1"/>
  <c r="CP24" i="1"/>
  <c r="CQ24" i="1"/>
  <c r="CR24" i="1"/>
  <c r="CS24" i="1"/>
  <c r="CT24" i="1"/>
  <c r="CU24" i="1"/>
  <c r="CV24" i="1"/>
  <c r="CN25" i="1"/>
  <c r="CO25" i="1" s="1"/>
  <c r="CR25" i="1"/>
  <c r="CV25" i="1"/>
  <c r="CN26" i="1"/>
  <c r="CO26" i="1" s="1"/>
  <c r="CQ26" i="1"/>
  <c r="CR26" i="1"/>
  <c r="CU26" i="1"/>
  <c r="CV26" i="1"/>
  <c r="CN27" i="1"/>
  <c r="CO27" i="1" s="1"/>
  <c r="CP27" i="1"/>
  <c r="CQ27" i="1"/>
  <c r="CR27" i="1"/>
  <c r="CT27" i="1"/>
  <c r="CU27" i="1"/>
  <c r="CV27" i="1"/>
  <c r="CN28" i="1"/>
  <c r="CO28" i="1"/>
  <c r="CP28" i="1"/>
  <c r="CQ28" i="1"/>
  <c r="CR28" i="1"/>
  <c r="CS28" i="1"/>
  <c r="CT28" i="1"/>
  <c r="CU28" i="1"/>
  <c r="CV28" i="1"/>
  <c r="CC9" i="1"/>
  <c r="CD9" i="1" s="1"/>
  <c r="CF9" i="1"/>
  <c r="CG9" i="1"/>
  <c r="CJ9" i="1"/>
  <c r="CK9" i="1"/>
  <c r="CC10" i="1"/>
  <c r="CD10" i="1" s="1"/>
  <c r="CE10" i="1"/>
  <c r="CF10" i="1"/>
  <c r="CG10" i="1"/>
  <c r="CI10" i="1"/>
  <c r="CJ10" i="1"/>
  <c r="CK10" i="1"/>
  <c r="CC11" i="1"/>
  <c r="CD11" i="1"/>
  <c r="CE11" i="1"/>
  <c r="CF11" i="1"/>
  <c r="CG11" i="1"/>
  <c r="CH11" i="1"/>
  <c r="CI11" i="1"/>
  <c r="CJ11" i="1"/>
  <c r="CK11" i="1"/>
  <c r="CC12" i="1"/>
  <c r="CD12" i="1" s="1"/>
  <c r="CC13" i="1"/>
  <c r="CD13" i="1" s="1"/>
  <c r="CF13" i="1"/>
  <c r="CG13" i="1"/>
  <c r="CJ13" i="1"/>
  <c r="CK13" i="1"/>
  <c r="CC14" i="1"/>
  <c r="CD14" i="1" s="1"/>
  <c r="CE14" i="1"/>
  <c r="CF14" i="1"/>
  <c r="CG14" i="1"/>
  <c r="CI14" i="1"/>
  <c r="CJ14" i="1"/>
  <c r="CK14" i="1"/>
  <c r="CC15" i="1"/>
  <c r="CD15" i="1"/>
  <c r="CE15" i="1"/>
  <c r="CF15" i="1"/>
  <c r="CG15" i="1"/>
  <c r="CH15" i="1"/>
  <c r="CI15" i="1"/>
  <c r="CJ15" i="1"/>
  <c r="CK15" i="1"/>
  <c r="CC16" i="1"/>
  <c r="CD16" i="1" s="1"/>
  <c r="CC17" i="1"/>
  <c r="CD17" i="1" s="1"/>
  <c r="CF17" i="1"/>
  <c r="CG17" i="1"/>
  <c r="CJ17" i="1"/>
  <c r="CK17" i="1"/>
  <c r="CC18" i="1"/>
  <c r="CD18" i="1" s="1"/>
  <c r="CE18" i="1"/>
  <c r="CF18" i="1"/>
  <c r="CG18" i="1"/>
  <c r="CI18" i="1"/>
  <c r="CJ18" i="1"/>
  <c r="CK18" i="1"/>
  <c r="CC19" i="1"/>
  <c r="CD19" i="1"/>
  <c r="CE19" i="1"/>
  <c r="CF19" i="1"/>
  <c r="CG19" i="1"/>
  <c r="CH19" i="1"/>
  <c r="CI19" i="1"/>
  <c r="CJ19" i="1"/>
  <c r="CK19" i="1"/>
  <c r="CC20" i="1"/>
  <c r="CD20" i="1" s="1"/>
  <c r="CC21" i="1"/>
  <c r="CD21" i="1" s="1"/>
  <c r="CF21" i="1"/>
  <c r="CG21" i="1"/>
  <c r="CJ21" i="1"/>
  <c r="CK21" i="1"/>
  <c r="CC22" i="1"/>
  <c r="CD22" i="1" s="1"/>
  <c r="CE22" i="1"/>
  <c r="CF22" i="1"/>
  <c r="CG22" i="1"/>
  <c r="CI22" i="1"/>
  <c r="CJ22" i="1"/>
  <c r="CK22" i="1"/>
  <c r="CC23" i="1"/>
  <c r="CD23" i="1"/>
  <c r="CE23" i="1"/>
  <c r="CF23" i="1"/>
  <c r="CG23" i="1"/>
  <c r="CH23" i="1"/>
  <c r="CI23" i="1"/>
  <c r="CJ23" i="1"/>
  <c r="CK23" i="1"/>
  <c r="CC24" i="1"/>
  <c r="CD24" i="1" s="1"/>
  <c r="CC25" i="1"/>
  <c r="CD25" i="1" s="1"/>
  <c r="CF25" i="1"/>
  <c r="CG25" i="1"/>
  <c r="CJ25" i="1"/>
  <c r="CK25" i="1"/>
  <c r="CC26" i="1"/>
  <c r="CD26" i="1" s="1"/>
  <c r="CE26" i="1"/>
  <c r="CF26" i="1"/>
  <c r="CG26" i="1"/>
  <c r="CI26" i="1"/>
  <c r="CJ26" i="1"/>
  <c r="CK26" i="1"/>
  <c r="CC27" i="1"/>
  <c r="CD27" i="1"/>
  <c r="CE27" i="1"/>
  <c r="CF27" i="1"/>
  <c r="CG27" i="1"/>
  <c r="CH27" i="1"/>
  <c r="CI27" i="1"/>
  <c r="CJ27" i="1"/>
  <c r="CK27" i="1"/>
  <c r="CC28" i="1"/>
  <c r="CD28" i="1" s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N9" i="1"/>
  <c r="BO9" i="1" s="1"/>
  <c r="BQ9" i="1"/>
  <c r="BR9" i="1"/>
  <c r="BU9" i="1"/>
  <c r="BV9" i="1"/>
  <c r="BN10" i="1"/>
  <c r="BO10" i="1" s="1"/>
  <c r="BP10" i="1"/>
  <c r="BQ10" i="1"/>
  <c r="BR10" i="1"/>
  <c r="BT10" i="1"/>
  <c r="BU10" i="1"/>
  <c r="BV10" i="1"/>
  <c r="BN11" i="1"/>
  <c r="BO11" i="1"/>
  <c r="BP11" i="1"/>
  <c r="BQ11" i="1"/>
  <c r="BR11" i="1"/>
  <c r="BS11" i="1"/>
  <c r="BT11" i="1"/>
  <c r="BU11" i="1"/>
  <c r="BV11" i="1"/>
  <c r="BN12" i="1"/>
  <c r="BO12" i="1" s="1"/>
  <c r="BR12" i="1"/>
  <c r="BV12" i="1"/>
  <c r="BN13" i="1"/>
  <c r="BO13" i="1" s="1"/>
  <c r="BQ13" i="1"/>
  <c r="BR13" i="1"/>
  <c r="BU13" i="1"/>
  <c r="BV13" i="1"/>
  <c r="BN14" i="1"/>
  <c r="BQ14" i="1" s="1"/>
  <c r="BP14" i="1"/>
  <c r="BR14" i="1"/>
  <c r="BT14" i="1"/>
  <c r="BV14" i="1"/>
  <c r="BN15" i="1"/>
  <c r="BO15" i="1"/>
  <c r="BP15" i="1"/>
  <c r="BQ15" i="1"/>
  <c r="BR15" i="1"/>
  <c r="BS15" i="1"/>
  <c r="BT15" i="1"/>
  <c r="BU15" i="1"/>
  <c r="BV15" i="1"/>
  <c r="BN16" i="1"/>
  <c r="BO16" i="1" s="1"/>
  <c r="BR16" i="1"/>
  <c r="BV16" i="1"/>
  <c r="BN17" i="1"/>
  <c r="BO17" i="1" s="1"/>
  <c r="BQ17" i="1"/>
  <c r="BR17" i="1"/>
  <c r="BU17" i="1"/>
  <c r="BV17" i="1"/>
  <c r="BN18" i="1"/>
  <c r="BQ18" i="1" s="1"/>
  <c r="BP18" i="1"/>
  <c r="BR18" i="1"/>
  <c r="BT18" i="1"/>
  <c r="BV18" i="1"/>
  <c r="BN19" i="1"/>
  <c r="BO19" i="1"/>
  <c r="BP19" i="1"/>
  <c r="BQ19" i="1"/>
  <c r="BR19" i="1"/>
  <c r="BS19" i="1"/>
  <c r="BT19" i="1"/>
  <c r="BU19" i="1"/>
  <c r="BV19" i="1"/>
  <c r="BN20" i="1"/>
  <c r="BO20" i="1" s="1"/>
  <c r="BR20" i="1"/>
  <c r="BV20" i="1"/>
  <c r="BN21" i="1"/>
  <c r="BO21" i="1" s="1"/>
  <c r="BQ21" i="1"/>
  <c r="BR21" i="1"/>
  <c r="BU21" i="1"/>
  <c r="BV21" i="1"/>
  <c r="BN22" i="1"/>
  <c r="BQ22" i="1" s="1"/>
  <c r="BP22" i="1"/>
  <c r="BR22" i="1"/>
  <c r="BT22" i="1"/>
  <c r="BV22" i="1"/>
  <c r="BN23" i="1"/>
  <c r="BO23" i="1"/>
  <c r="BP23" i="1"/>
  <c r="BQ23" i="1"/>
  <c r="BR23" i="1"/>
  <c r="BS23" i="1"/>
  <c r="BT23" i="1"/>
  <c r="BU23" i="1"/>
  <c r="BV23" i="1"/>
  <c r="BN24" i="1"/>
  <c r="BO24" i="1" s="1"/>
  <c r="BR24" i="1"/>
  <c r="BV24" i="1"/>
  <c r="BN25" i="1"/>
  <c r="BO25" i="1" s="1"/>
  <c r="BQ25" i="1"/>
  <c r="BR25" i="1"/>
  <c r="BU25" i="1"/>
  <c r="BV25" i="1"/>
  <c r="BN26" i="1"/>
  <c r="BQ26" i="1" s="1"/>
  <c r="BP26" i="1"/>
  <c r="BR26" i="1"/>
  <c r="BT26" i="1"/>
  <c r="BV26" i="1"/>
  <c r="BN27" i="1"/>
  <c r="BO27" i="1"/>
  <c r="BP27" i="1"/>
  <c r="BQ27" i="1"/>
  <c r="BR27" i="1"/>
  <c r="BS27" i="1"/>
  <c r="BT27" i="1"/>
  <c r="BU27" i="1"/>
  <c r="BV27" i="1"/>
  <c r="BN28" i="1"/>
  <c r="BO28" i="1" s="1"/>
  <c r="BR28" i="1"/>
  <c r="BV28" i="1"/>
  <c r="BC9" i="1"/>
  <c r="BD9" i="1" s="1"/>
  <c r="BF9" i="1"/>
  <c r="BG9" i="1"/>
  <c r="BJ9" i="1"/>
  <c r="BK9" i="1"/>
  <c r="BC10" i="1"/>
  <c r="BD10" i="1" s="1"/>
  <c r="BE10" i="1"/>
  <c r="BF10" i="1"/>
  <c r="BG10" i="1"/>
  <c r="BI10" i="1"/>
  <c r="BJ10" i="1"/>
  <c r="BK10" i="1"/>
  <c r="BC11" i="1"/>
  <c r="BD11" i="1"/>
  <c r="BE11" i="1"/>
  <c r="BF11" i="1"/>
  <c r="BG11" i="1"/>
  <c r="BH11" i="1"/>
  <c r="BI11" i="1"/>
  <c r="BJ11" i="1"/>
  <c r="BK11" i="1"/>
  <c r="BC12" i="1"/>
  <c r="BD12" i="1" s="1"/>
  <c r="BC13" i="1"/>
  <c r="BD13" i="1" s="1"/>
  <c r="BF13" i="1"/>
  <c r="BG13" i="1"/>
  <c r="BJ13" i="1"/>
  <c r="BK13" i="1"/>
  <c r="BC14" i="1"/>
  <c r="BD14" i="1" s="1"/>
  <c r="BE14" i="1"/>
  <c r="BF14" i="1"/>
  <c r="BG14" i="1"/>
  <c r="BI14" i="1"/>
  <c r="BJ14" i="1"/>
  <c r="BK14" i="1"/>
  <c r="BC15" i="1"/>
  <c r="BD15" i="1"/>
  <c r="BE15" i="1"/>
  <c r="BF15" i="1"/>
  <c r="BG15" i="1"/>
  <c r="BH15" i="1"/>
  <c r="BI15" i="1"/>
  <c r="BJ15" i="1"/>
  <c r="BK15" i="1"/>
  <c r="BC16" i="1"/>
  <c r="BD16" i="1" s="1"/>
  <c r="BC17" i="1"/>
  <c r="BD17" i="1" s="1"/>
  <c r="BF17" i="1"/>
  <c r="BG17" i="1"/>
  <c r="BJ17" i="1"/>
  <c r="BK17" i="1"/>
  <c r="BC18" i="1"/>
  <c r="BD18" i="1" s="1"/>
  <c r="BE18" i="1"/>
  <c r="BF18" i="1"/>
  <c r="BG18" i="1"/>
  <c r="BI18" i="1"/>
  <c r="BJ18" i="1"/>
  <c r="BK18" i="1"/>
  <c r="BC19" i="1"/>
  <c r="BD19" i="1"/>
  <c r="BE19" i="1"/>
  <c r="BF19" i="1"/>
  <c r="BG19" i="1"/>
  <c r="BH19" i="1"/>
  <c r="BI19" i="1"/>
  <c r="BJ19" i="1"/>
  <c r="BK19" i="1"/>
  <c r="BC20" i="1"/>
  <c r="BD20" i="1" s="1"/>
  <c r="BC21" i="1"/>
  <c r="BD21" i="1" s="1"/>
  <c r="BF21" i="1"/>
  <c r="BG21" i="1"/>
  <c r="BJ21" i="1"/>
  <c r="BK21" i="1"/>
  <c r="BC22" i="1"/>
  <c r="BD22" i="1" s="1"/>
  <c r="BE22" i="1"/>
  <c r="BF22" i="1"/>
  <c r="BG22" i="1"/>
  <c r="BI22" i="1"/>
  <c r="BJ22" i="1"/>
  <c r="BK22" i="1"/>
  <c r="BC23" i="1"/>
  <c r="BD23" i="1"/>
  <c r="BE23" i="1"/>
  <c r="BF23" i="1"/>
  <c r="BG23" i="1"/>
  <c r="BH23" i="1"/>
  <c r="BI23" i="1"/>
  <c r="BJ23" i="1"/>
  <c r="BK23" i="1"/>
  <c r="BC24" i="1"/>
  <c r="BD24" i="1" s="1"/>
  <c r="BC25" i="1"/>
  <c r="BD25" i="1" s="1"/>
  <c r="BF25" i="1"/>
  <c r="BG25" i="1"/>
  <c r="BJ25" i="1"/>
  <c r="BK25" i="1"/>
  <c r="BC26" i="1"/>
  <c r="BD26" i="1" s="1"/>
  <c r="BE26" i="1"/>
  <c r="BF26" i="1"/>
  <c r="BG26" i="1"/>
  <c r="BI26" i="1"/>
  <c r="BJ26" i="1"/>
  <c r="BK26" i="1"/>
  <c r="BC27" i="1"/>
  <c r="BD27" i="1"/>
  <c r="BE27" i="1"/>
  <c r="BF27" i="1"/>
  <c r="BG27" i="1"/>
  <c r="BH27" i="1"/>
  <c r="BI27" i="1"/>
  <c r="BJ27" i="1"/>
  <c r="BK27" i="1"/>
  <c r="BC28" i="1"/>
  <c r="BD28" i="1" s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AN9" i="1"/>
  <c r="AO9" i="1" s="1"/>
  <c r="AQ9" i="1"/>
  <c r="AR9" i="1"/>
  <c r="AU9" i="1"/>
  <c r="AV9" i="1"/>
  <c r="AN10" i="1"/>
  <c r="AO10" i="1" s="1"/>
  <c r="AN11" i="1"/>
  <c r="I4" i="15" s="1"/>
  <c r="AR11" i="1"/>
  <c r="AV11" i="1"/>
  <c r="AN12" i="1"/>
  <c r="AO12" i="1" s="1"/>
  <c r="AN13" i="1"/>
  <c r="AO13" i="1" s="1"/>
  <c r="AQ13" i="1"/>
  <c r="AR13" i="1"/>
  <c r="AV13" i="1"/>
  <c r="AN14" i="1"/>
  <c r="AO14" i="1" s="1"/>
  <c r="AR14" i="1"/>
  <c r="AT14" i="1"/>
  <c r="AN15" i="1"/>
  <c r="AP15" i="1" s="1"/>
  <c r="AN16" i="1"/>
  <c r="AO16" i="1" s="1"/>
  <c r="AN17" i="1"/>
  <c r="AO17" i="1" s="1"/>
  <c r="AQ17" i="1"/>
  <c r="AN18" i="1"/>
  <c r="AO18" i="1" s="1"/>
  <c r="AT18" i="1"/>
  <c r="AN19" i="1"/>
  <c r="AO19" i="1" s="1"/>
  <c r="AR19" i="1"/>
  <c r="AV19" i="1"/>
  <c r="AN20" i="1"/>
  <c r="AO20" i="1" s="1"/>
  <c r="AN21" i="1"/>
  <c r="AO21" i="1" s="1"/>
  <c r="AQ21" i="1"/>
  <c r="AV21" i="1"/>
  <c r="AN22" i="1"/>
  <c r="AO22" i="1" s="1"/>
  <c r="AR22" i="1"/>
  <c r="AT22" i="1"/>
  <c r="AN23" i="1"/>
  <c r="AP23" i="1" s="1"/>
  <c r="AO23" i="1"/>
  <c r="AR23" i="1"/>
  <c r="AS23" i="1"/>
  <c r="AV23" i="1"/>
  <c r="AN24" i="1"/>
  <c r="AO24" i="1" s="1"/>
  <c r="AN25" i="1"/>
  <c r="AO25" i="1" s="1"/>
  <c r="AV25" i="1"/>
  <c r="AN26" i="1"/>
  <c r="AO26" i="1" s="1"/>
  <c r="AT26" i="1"/>
  <c r="AN27" i="1"/>
  <c r="I20" i="15" s="1"/>
  <c r="AO27" i="1"/>
  <c r="AP27" i="1"/>
  <c r="AS27" i="1"/>
  <c r="AT27" i="1"/>
  <c r="AN28" i="1"/>
  <c r="AO28" i="1" s="1"/>
  <c r="AN8" i="1"/>
  <c r="AC9" i="1"/>
  <c r="AD9" i="1" s="1"/>
  <c r="AF9" i="1"/>
  <c r="AG9" i="1"/>
  <c r="AJ9" i="1"/>
  <c r="AK9" i="1"/>
  <c r="AC10" i="1"/>
  <c r="AD10" i="1" s="1"/>
  <c r="AI10" i="1"/>
  <c r="AC11" i="1"/>
  <c r="AF11" i="1" s="1"/>
  <c r="AC12" i="1"/>
  <c r="AD12" i="1" s="1"/>
  <c r="AC13" i="1"/>
  <c r="AD13" i="1" s="1"/>
  <c r="AK13" i="1"/>
  <c r="AC14" i="1"/>
  <c r="AD14" i="1" s="1"/>
  <c r="AC15" i="1"/>
  <c r="AD15" i="1" s="1"/>
  <c r="AC16" i="1"/>
  <c r="AD16" i="1" s="1"/>
  <c r="AC17" i="1"/>
  <c r="AD17" i="1" s="1"/>
  <c r="AK17" i="1"/>
  <c r="AC18" i="1"/>
  <c r="AD18" i="1" s="1"/>
  <c r="AF18" i="1"/>
  <c r="AI18" i="1"/>
  <c r="AK18" i="1"/>
  <c r="AC19" i="1"/>
  <c r="AD19" i="1" s="1"/>
  <c r="AG19" i="1"/>
  <c r="AK19" i="1"/>
  <c r="AC20" i="1"/>
  <c r="AD20" i="1" s="1"/>
  <c r="AC21" i="1"/>
  <c r="AD21" i="1" s="1"/>
  <c r="AK21" i="1"/>
  <c r="AC22" i="1"/>
  <c r="AD22" i="1" s="1"/>
  <c r="AE22" i="1"/>
  <c r="AI22" i="1"/>
  <c r="AJ22" i="1"/>
  <c r="AC23" i="1"/>
  <c r="AF23" i="1" s="1"/>
  <c r="AC24" i="1"/>
  <c r="AD24" i="1" s="1"/>
  <c r="AC25" i="1"/>
  <c r="AD25" i="1" s="1"/>
  <c r="AF25" i="1"/>
  <c r="AK25" i="1"/>
  <c r="AC26" i="1"/>
  <c r="AD26" i="1" s="1"/>
  <c r="AC27" i="1"/>
  <c r="AD27" i="1" s="1"/>
  <c r="AG27" i="1"/>
  <c r="AK27" i="1"/>
  <c r="AC28" i="1"/>
  <c r="AD28" i="1" s="1"/>
  <c r="AA9" i="1"/>
  <c r="AA10" i="1"/>
  <c r="AA11" i="1"/>
  <c r="AA13" i="1"/>
  <c r="AA14" i="1"/>
  <c r="AA16" i="1"/>
  <c r="AA17" i="1"/>
  <c r="AA20" i="1"/>
  <c r="AA21" i="1"/>
  <c r="AA22" i="1"/>
  <c r="AA23" i="1"/>
  <c r="AA24" i="1"/>
  <c r="AA25" i="1"/>
  <c r="AA26" i="1"/>
  <c r="AA28" i="1"/>
  <c r="O9" i="1"/>
  <c r="P9" i="1"/>
  <c r="Q9" i="1" s="1"/>
  <c r="R9" i="1"/>
  <c r="S9" i="1"/>
  <c r="T9" i="1"/>
  <c r="U9" i="1"/>
  <c r="V9" i="1"/>
  <c r="W9" i="1"/>
  <c r="X9" i="1"/>
  <c r="O10" i="1"/>
  <c r="P10" i="1"/>
  <c r="Q10" i="1" s="1"/>
  <c r="U10" i="1"/>
  <c r="V10" i="1"/>
  <c r="X10" i="1"/>
  <c r="O11" i="1"/>
  <c r="P11" i="1"/>
  <c r="S11" i="1" s="1"/>
  <c r="O12" i="1"/>
  <c r="P12" i="1"/>
  <c r="S12" i="1" s="1"/>
  <c r="R12" i="1"/>
  <c r="T12" i="1"/>
  <c r="U12" i="1"/>
  <c r="X12" i="1"/>
  <c r="O13" i="1"/>
  <c r="P13" i="1"/>
  <c r="S13" i="1" s="1"/>
  <c r="O14" i="1"/>
  <c r="P14" i="1"/>
  <c r="S14" i="1" s="1"/>
  <c r="R14" i="1"/>
  <c r="T14" i="1"/>
  <c r="U14" i="1"/>
  <c r="X14" i="1"/>
  <c r="O15" i="1"/>
  <c r="P15" i="1"/>
  <c r="S15" i="1" s="1"/>
  <c r="O16" i="1"/>
  <c r="P16" i="1"/>
  <c r="S16" i="1" s="1"/>
  <c r="R16" i="1"/>
  <c r="T16" i="1"/>
  <c r="U16" i="1"/>
  <c r="X16" i="1"/>
  <c r="O17" i="1"/>
  <c r="P17" i="1"/>
  <c r="S17" i="1" s="1"/>
  <c r="O18" i="1"/>
  <c r="P18" i="1"/>
  <c r="S18" i="1" s="1"/>
  <c r="O19" i="1"/>
  <c r="P19" i="1"/>
  <c r="S19" i="1" s="1"/>
  <c r="O20" i="1"/>
  <c r="P20" i="1"/>
  <c r="S20" i="1" s="1"/>
  <c r="R20" i="1"/>
  <c r="T20" i="1"/>
  <c r="U20" i="1"/>
  <c r="X20" i="1"/>
  <c r="O21" i="1"/>
  <c r="P21" i="1"/>
  <c r="S21" i="1" s="1"/>
  <c r="O22" i="1"/>
  <c r="P22" i="1"/>
  <c r="S22" i="1" s="1"/>
  <c r="T22" i="1"/>
  <c r="U22" i="1"/>
  <c r="O23" i="1"/>
  <c r="P23" i="1"/>
  <c r="S23" i="1" s="1"/>
  <c r="O24" i="1"/>
  <c r="P24" i="1"/>
  <c r="S24" i="1" s="1"/>
  <c r="Q24" i="1"/>
  <c r="U24" i="1"/>
  <c r="V24" i="1"/>
  <c r="O25" i="1"/>
  <c r="P25" i="1"/>
  <c r="S25" i="1" s="1"/>
  <c r="O26" i="1"/>
  <c r="P26" i="1"/>
  <c r="S26" i="1" s="1"/>
  <c r="T26" i="1"/>
  <c r="U26" i="1"/>
  <c r="O27" i="1"/>
  <c r="P27" i="1"/>
  <c r="S27" i="1" s="1"/>
  <c r="O28" i="1"/>
  <c r="P28" i="1"/>
  <c r="S28" i="1" s="1"/>
  <c r="DO9" i="1"/>
  <c r="DP9" i="1"/>
  <c r="DO10" i="1"/>
  <c r="DP10" i="1"/>
  <c r="DO11" i="1"/>
  <c r="DP11" i="1"/>
  <c r="DO12" i="1"/>
  <c r="DP12" i="1"/>
  <c r="DO13" i="1"/>
  <c r="DP13" i="1"/>
  <c r="DO14" i="1"/>
  <c r="DP14" i="1"/>
  <c r="DO15" i="1"/>
  <c r="DP15" i="1"/>
  <c r="DO16" i="1"/>
  <c r="DP16" i="1"/>
  <c r="DO17" i="1"/>
  <c r="DP17" i="1"/>
  <c r="DO18" i="1"/>
  <c r="DP18" i="1"/>
  <c r="DO19" i="1"/>
  <c r="DP19" i="1"/>
  <c r="DO20" i="1"/>
  <c r="DP20" i="1"/>
  <c r="DO21" i="1"/>
  <c r="DP21" i="1"/>
  <c r="DO22" i="1"/>
  <c r="DP22" i="1"/>
  <c r="DO23" i="1"/>
  <c r="DP23" i="1"/>
  <c r="DO24" i="1"/>
  <c r="DP24" i="1"/>
  <c r="DO25" i="1"/>
  <c r="DP25" i="1"/>
  <c r="DO26" i="1"/>
  <c r="DP26" i="1"/>
  <c r="DO27" i="1"/>
  <c r="DP27" i="1"/>
  <c r="DO28" i="1"/>
  <c r="DP2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V28" i="1"/>
  <c r="EV27" i="1"/>
  <c r="EV26" i="1"/>
  <c r="EV25" i="1"/>
  <c r="EV24" i="1"/>
  <c r="EV23" i="1"/>
  <c r="EV22" i="1"/>
  <c r="EV21" i="1"/>
  <c r="EV20" i="1"/>
  <c r="EV19" i="1"/>
  <c r="EV18" i="1"/>
  <c r="EV17" i="1"/>
  <c r="EV16" i="1"/>
  <c r="EV15" i="1"/>
  <c r="EV14" i="1"/>
  <c r="EV13" i="1"/>
  <c r="EV12" i="1"/>
  <c r="EV11" i="1"/>
  <c r="EV10" i="1"/>
  <c r="EV9" i="1"/>
  <c r="EP28" i="1"/>
  <c r="EP27" i="1"/>
  <c r="EP26" i="1"/>
  <c r="EP25" i="1"/>
  <c r="EP24" i="1"/>
  <c r="EP23" i="1"/>
  <c r="EP22" i="1"/>
  <c r="EP21" i="1"/>
  <c r="EP20" i="1"/>
  <c r="EP19" i="1"/>
  <c r="EP18" i="1"/>
  <c r="EP17" i="1"/>
  <c r="EP16" i="1"/>
  <c r="EP15" i="1"/>
  <c r="EP14" i="1"/>
  <c r="EP13" i="1"/>
  <c r="EP12" i="1"/>
  <c r="EP11" i="1"/>
  <c r="EP10" i="1"/>
  <c r="EP9" i="1"/>
  <c r="EM9" i="1"/>
  <c r="EM28" i="1"/>
  <c r="EM27" i="1"/>
  <c r="EM26" i="1"/>
  <c r="EM25" i="1"/>
  <c r="EM24" i="1"/>
  <c r="EM23" i="1"/>
  <c r="EM22" i="1"/>
  <c r="EM21" i="1"/>
  <c r="EM20" i="1"/>
  <c r="EM19" i="1"/>
  <c r="EM18" i="1"/>
  <c r="EM17" i="1"/>
  <c r="EM16" i="1"/>
  <c r="EM15" i="1"/>
  <c r="EM14" i="1"/>
  <c r="EM13" i="1"/>
  <c r="EM12" i="1"/>
  <c r="EM11" i="1"/>
  <c r="EM10" i="1"/>
  <c r="EK9" i="1"/>
  <c r="EL9" i="1"/>
  <c r="EK10" i="1"/>
  <c r="EL10" i="1"/>
  <c r="EK11" i="1"/>
  <c r="EL11" i="1"/>
  <c r="EK12" i="1"/>
  <c r="EL12" i="1"/>
  <c r="EK13" i="1"/>
  <c r="EL13" i="1"/>
  <c r="EK14" i="1"/>
  <c r="EL14" i="1"/>
  <c r="EK15" i="1"/>
  <c r="EL15" i="1"/>
  <c r="EK16" i="1"/>
  <c r="EL16" i="1"/>
  <c r="EK17" i="1"/>
  <c r="EL17" i="1"/>
  <c r="EK18" i="1"/>
  <c r="EL18" i="1"/>
  <c r="EK19" i="1"/>
  <c r="EL19" i="1"/>
  <c r="EK20" i="1"/>
  <c r="EL20" i="1"/>
  <c r="EK21" i="1"/>
  <c r="EL21" i="1"/>
  <c r="EK22" i="1"/>
  <c r="EL22" i="1"/>
  <c r="EK23" i="1"/>
  <c r="EL23" i="1"/>
  <c r="EK24" i="1"/>
  <c r="EL24" i="1"/>
  <c r="EK25" i="1"/>
  <c r="EL25" i="1"/>
  <c r="EK26" i="1"/>
  <c r="EL26" i="1"/>
  <c r="EK27" i="1"/>
  <c r="EL27" i="1"/>
  <c r="EK28" i="1"/>
  <c r="EL2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8" i="1"/>
  <c r="BX8" i="1"/>
  <c r="BX7" i="1"/>
  <c r="L41" i="1" l="1"/>
  <c r="L37" i="1"/>
  <c r="L40" i="1"/>
  <c r="L36" i="1"/>
  <c r="L32" i="1"/>
  <c r="L39" i="1"/>
  <c r="L35" i="1"/>
  <c r="AT40" i="1"/>
  <c r="AP40" i="1"/>
  <c r="I33" i="15"/>
  <c r="AS40" i="1"/>
  <c r="AJ40" i="1"/>
  <c r="AF40" i="1"/>
  <c r="AI40" i="1"/>
  <c r="AE40" i="1"/>
  <c r="AH40" i="1"/>
  <c r="V40" i="1"/>
  <c r="R40" i="1"/>
  <c r="U40" i="1"/>
  <c r="I32" i="15"/>
  <c r="AU39" i="1"/>
  <c r="AQ39" i="1"/>
  <c r="AS39" i="1"/>
  <c r="AJ39" i="1"/>
  <c r="AF39" i="1"/>
  <c r="AI39" i="1"/>
  <c r="AE39" i="1"/>
  <c r="AH39" i="1"/>
  <c r="V39" i="1"/>
  <c r="R39" i="1"/>
  <c r="U39" i="1"/>
  <c r="AT38" i="1"/>
  <c r="AP38" i="1"/>
  <c r="I31" i="15"/>
  <c r="AS38" i="1"/>
  <c r="AH38" i="1"/>
  <c r="U38" i="1"/>
  <c r="I30" i="15"/>
  <c r="AU37" i="1"/>
  <c r="AQ37" i="1"/>
  <c r="AT37" i="1"/>
  <c r="AP37" i="1"/>
  <c r="AS37" i="1"/>
  <c r="AJ37" i="1"/>
  <c r="AF37" i="1"/>
  <c r="AI37" i="1"/>
  <c r="AE37" i="1"/>
  <c r="AH37" i="1"/>
  <c r="U37" i="1"/>
  <c r="I29" i="15"/>
  <c r="AS36" i="1"/>
  <c r="AJ36" i="1"/>
  <c r="AF36" i="1"/>
  <c r="AI36" i="1"/>
  <c r="AE36" i="1"/>
  <c r="AH36" i="1"/>
  <c r="V36" i="1"/>
  <c r="R36" i="1"/>
  <c r="U36" i="1"/>
  <c r="AU35" i="1"/>
  <c r="AQ35" i="1"/>
  <c r="AT35" i="1"/>
  <c r="AP35" i="1"/>
  <c r="AS35" i="1"/>
  <c r="AF35" i="1"/>
  <c r="S35" i="1"/>
  <c r="T35" i="1"/>
  <c r="AI35" i="1"/>
  <c r="AE35" i="1"/>
  <c r="AH35" i="1"/>
  <c r="V35" i="1"/>
  <c r="R35" i="1"/>
  <c r="U35" i="1"/>
  <c r="AU34" i="1"/>
  <c r="AQ34" i="1"/>
  <c r="AT34" i="1"/>
  <c r="AP34" i="1"/>
  <c r="I27" i="15"/>
  <c r="AS34" i="1"/>
  <c r="AJ34" i="1"/>
  <c r="AF34" i="1"/>
  <c r="AI34" i="1"/>
  <c r="AE34" i="1"/>
  <c r="AH34" i="1"/>
  <c r="V34" i="1"/>
  <c r="R34" i="1"/>
  <c r="U34" i="1"/>
  <c r="AU33" i="1"/>
  <c r="AQ33" i="1"/>
  <c r="AT33" i="1"/>
  <c r="AP33" i="1"/>
  <c r="I26" i="15"/>
  <c r="AS33" i="1"/>
  <c r="AI33" i="1"/>
  <c r="AE33" i="1"/>
  <c r="AH33" i="1"/>
  <c r="U33" i="1"/>
  <c r="AT32" i="1"/>
  <c r="AP32" i="1"/>
  <c r="AS32" i="1"/>
  <c r="AJ32" i="1"/>
  <c r="AF32" i="1"/>
  <c r="AI32" i="1"/>
  <c r="AE32" i="1"/>
  <c r="AH32" i="1"/>
  <c r="V32" i="1"/>
  <c r="R32" i="1"/>
  <c r="U32" i="1"/>
  <c r="AT31" i="1"/>
  <c r="AP31" i="1"/>
  <c r="AS31" i="1"/>
  <c r="AJ31" i="1"/>
  <c r="AF31" i="1"/>
  <c r="AI31" i="1"/>
  <c r="AE31" i="1"/>
  <c r="AH31" i="1"/>
  <c r="V31" i="1"/>
  <c r="R31" i="1"/>
  <c r="U31" i="1"/>
  <c r="Q31" i="1"/>
  <c r="W31" i="1"/>
  <c r="AU30" i="1"/>
  <c r="AQ30" i="1"/>
  <c r="AT30" i="1"/>
  <c r="AP30" i="1"/>
  <c r="AS30" i="1"/>
  <c r="AJ30" i="1"/>
  <c r="AF30" i="1"/>
  <c r="AI30" i="1"/>
  <c r="AE30" i="1"/>
  <c r="AH30" i="1"/>
  <c r="U30" i="1"/>
  <c r="DF41" i="1"/>
  <c r="DB41" i="1"/>
  <c r="DG40" i="1"/>
  <c r="DC40" i="1"/>
  <c r="DE38" i="1"/>
  <c r="DA38" i="1"/>
  <c r="DF37" i="1"/>
  <c r="DB37" i="1"/>
  <c r="DG36" i="1"/>
  <c r="DC36" i="1"/>
  <c r="DE34" i="1"/>
  <c r="DA34" i="1"/>
  <c r="DF33" i="1"/>
  <c r="DB33" i="1"/>
  <c r="DG32" i="1"/>
  <c r="DC32" i="1"/>
  <c r="DE30" i="1"/>
  <c r="DF29" i="1"/>
  <c r="DB29" i="1"/>
  <c r="DE41" i="1"/>
  <c r="DF40" i="1"/>
  <c r="DB40" i="1"/>
  <c r="DE37" i="1"/>
  <c r="DF36" i="1"/>
  <c r="DB36" i="1"/>
  <c r="DE33" i="1"/>
  <c r="DF32" i="1"/>
  <c r="DB32" i="1"/>
  <c r="DE29" i="1"/>
  <c r="DE40" i="1"/>
  <c r="DG38" i="1"/>
  <c r="DE36" i="1"/>
  <c r="DG34" i="1"/>
  <c r="DE32" i="1"/>
  <c r="CU41" i="1"/>
  <c r="CQ41" i="1"/>
  <c r="CS39" i="1"/>
  <c r="CO39" i="1"/>
  <c r="CT38" i="1"/>
  <c r="CP38" i="1"/>
  <c r="CU37" i="1"/>
  <c r="CQ37" i="1"/>
  <c r="CS35" i="1"/>
  <c r="CO35" i="1"/>
  <c r="CT34" i="1"/>
  <c r="CP34" i="1"/>
  <c r="CU33" i="1"/>
  <c r="CQ33" i="1"/>
  <c r="CS31" i="1"/>
  <c r="CT30" i="1"/>
  <c r="CP30" i="1"/>
  <c r="CT41" i="1"/>
  <c r="CP41" i="1"/>
  <c r="CS38" i="1"/>
  <c r="CT37" i="1"/>
  <c r="CP37" i="1"/>
  <c r="CS34" i="1"/>
  <c r="CT33" i="1"/>
  <c r="CP33" i="1"/>
  <c r="CS30" i="1"/>
  <c r="CS41" i="1"/>
  <c r="CU39" i="1"/>
  <c r="CS37" i="1"/>
  <c r="CU35" i="1"/>
  <c r="CS33" i="1"/>
  <c r="CU29" i="1"/>
  <c r="CQ29" i="1"/>
  <c r="CT29" i="1"/>
  <c r="CP29" i="1"/>
  <c r="CS29" i="1"/>
  <c r="CK36" i="1"/>
  <c r="CG36" i="1"/>
  <c r="CI41" i="1"/>
  <c r="CE41" i="1"/>
  <c r="CJ40" i="1"/>
  <c r="CF40" i="1"/>
  <c r="CH38" i="1"/>
  <c r="CI37" i="1"/>
  <c r="CE37" i="1"/>
  <c r="CJ36" i="1"/>
  <c r="CF36" i="1"/>
  <c r="CH34" i="1"/>
  <c r="CI33" i="1"/>
  <c r="CE33" i="1"/>
  <c r="CJ32" i="1"/>
  <c r="CF32" i="1"/>
  <c r="CH30" i="1"/>
  <c r="CI29" i="1"/>
  <c r="CE29" i="1"/>
  <c r="CK40" i="1"/>
  <c r="CG40" i="1"/>
  <c r="CK32" i="1"/>
  <c r="CG32" i="1"/>
  <c r="CH41" i="1"/>
  <c r="CI40" i="1"/>
  <c r="CE40" i="1"/>
  <c r="CH37" i="1"/>
  <c r="CI36" i="1"/>
  <c r="CE36" i="1"/>
  <c r="CH33" i="1"/>
  <c r="CI32" i="1"/>
  <c r="CE32" i="1"/>
  <c r="CH29" i="1"/>
  <c r="CH40" i="1"/>
  <c r="CH36" i="1"/>
  <c r="CH32" i="1"/>
  <c r="BT41" i="1"/>
  <c r="BP41" i="1"/>
  <c r="BS41" i="1"/>
  <c r="BH41" i="1"/>
  <c r="BU40" i="1"/>
  <c r="BQ40" i="1"/>
  <c r="BS38" i="1"/>
  <c r="BT37" i="1"/>
  <c r="BP37" i="1"/>
  <c r="BU36" i="1"/>
  <c r="BQ36" i="1"/>
  <c r="BS34" i="1"/>
  <c r="BT33" i="1"/>
  <c r="BP33" i="1"/>
  <c r="BU32" i="1"/>
  <c r="BQ32" i="1"/>
  <c r="BS30" i="1"/>
  <c r="BT29" i="1"/>
  <c r="BP29" i="1"/>
  <c r="BT40" i="1"/>
  <c r="BP40" i="1"/>
  <c r="BS37" i="1"/>
  <c r="BT36" i="1"/>
  <c r="BP36" i="1"/>
  <c r="BS33" i="1"/>
  <c r="BT32" i="1"/>
  <c r="BP32" i="1"/>
  <c r="BS29" i="1"/>
  <c r="BS40" i="1"/>
  <c r="BS36" i="1"/>
  <c r="BS32" i="1"/>
  <c r="BH39" i="1"/>
  <c r="BI38" i="1"/>
  <c r="BE38" i="1"/>
  <c r="BJ37" i="1"/>
  <c r="BF37" i="1"/>
  <c r="BH35" i="1"/>
  <c r="BI34" i="1"/>
  <c r="BE34" i="1"/>
  <c r="BJ33" i="1"/>
  <c r="BF33" i="1"/>
  <c r="BH31" i="1"/>
  <c r="BI30" i="1"/>
  <c r="BE30" i="1"/>
  <c r="BJ29" i="1"/>
  <c r="BF29" i="1"/>
  <c r="BJ40" i="1"/>
  <c r="BF40" i="1"/>
  <c r="BH38" i="1"/>
  <c r="BI37" i="1"/>
  <c r="BE37" i="1"/>
  <c r="BH34" i="1"/>
  <c r="BD34" i="1"/>
  <c r="BI33" i="1"/>
  <c r="BE33" i="1"/>
  <c r="BH30" i="1"/>
  <c r="BI29" i="1"/>
  <c r="BE29" i="1"/>
  <c r="BI40" i="1"/>
  <c r="BH37" i="1"/>
  <c r="BH33" i="1"/>
  <c r="BH29" i="1"/>
  <c r="BJ34" i="1"/>
  <c r="AU29" i="1"/>
  <c r="AQ29" i="1"/>
  <c r="AT29" i="1"/>
  <c r="AP29" i="1"/>
  <c r="AS29" i="1"/>
  <c r="AJ29" i="1"/>
  <c r="AF29" i="1"/>
  <c r="AI29" i="1"/>
  <c r="AE29" i="1"/>
  <c r="AH29" i="1"/>
  <c r="U29" i="1"/>
  <c r="AA12" i="1"/>
  <c r="AA27" i="1"/>
  <c r="AA19" i="1"/>
  <c r="AA15" i="1"/>
  <c r="I21" i="15"/>
  <c r="U28" i="1"/>
  <c r="T28" i="1"/>
  <c r="X28" i="1"/>
  <c r="R28" i="1"/>
  <c r="V28" i="1"/>
  <c r="Q28" i="1"/>
  <c r="AV27" i="1"/>
  <c r="AR27" i="1"/>
  <c r="AU27" i="1"/>
  <c r="AQ27" i="1"/>
  <c r="AJ27" i="1"/>
  <c r="AF27" i="1"/>
  <c r="AI27" i="1"/>
  <c r="AE27" i="1"/>
  <c r="AH27" i="1"/>
  <c r="AR26" i="1"/>
  <c r="I19" i="15"/>
  <c r="AV26" i="1"/>
  <c r="AQ26" i="1"/>
  <c r="AU26" i="1"/>
  <c r="AP26" i="1"/>
  <c r="AK26" i="1"/>
  <c r="AF26" i="1"/>
  <c r="AJ26" i="1"/>
  <c r="AE26" i="1"/>
  <c r="AI26" i="1"/>
  <c r="AG26" i="1"/>
  <c r="X26" i="1"/>
  <c r="R26" i="1"/>
  <c r="V26" i="1"/>
  <c r="Q26" i="1"/>
  <c r="AU25" i="1"/>
  <c r="I18" i="15"/>
  <c r="AR25" i="1"/>
  <c r="AQ25" i="1"/>
  <c r="AJ25" i="1"/>
  <c r="AG25" i="1"/>
  <c r="AG24" i="1"/>
  <c r="I17" i="15"/>
  <c r="AK24" i="1"/>
  <c r="T24" i="1"/>
  <c r="X24" i="1"/>
  <c r="R24" i="1"/>
  <c r="AU23" i="1"/>
  <c r="AQ23" i="1"/>
  <c r="AT23" i="1"/>
  <c r="AI23" i="1"/>
  <c r="AE23" i="1"/>
  <c r="AH23" i="1"/>
  <c r="AD23" i="1"/>
  <c r="AK23" i="1"/>
  <c r="AG23" i="1"/>
  <c r="AJ23" i="1"/>
  <c r="AV22" i="1"/>
  <c r="AQ22" i="1"/>
  <c r="I15" i="15"/>
  <c r="AU22" i="1"/>
  <c r="AP22" i="1"/>
  <c r="AG22" i="1"/>
  <c r="AK22" i="1"/>
  <c r="AF22" i="1"/>
  <c r="X22" i="1"/>
  <c r="R22" i="1"/>
  <c r="V22" i="1"/>
  <c r="Q22" i="1"/>
  <c r="AU21" i="1"/>
  <c r="I14" i="15"/>
  <c r="AR21" i="1"/>
  <c r="AJ21" i="1"/>
  <c r="AG21" i="1"/>
  <c r="AF21" i="1"/>
  <c r="I13" i="15"/>
  <c r="AK20" i="1"/>
  <c r="AG20" i="1"/>
  <c r="V20" i="1"/>
  <c r="Q20" i="1"/>
  <c r="AU19" i="1"/>
  <c r="AQ19" i="1"/>
  <c r="I12" i="15"/>
  <c r="AT19" i="1"/>
  <c r="AP19" i="1"/>
  <c r="AS19" i="1"/>
  <c r="AJ19" i="1"/>
  <c r="AF19" i="1"/>
  <c r="AI19" i="1"/>
  <c r="AE19" i="1"/>
  <c r="AH19" i="1"/>
  <c r="AR18" i="1"/>
  <c r="I11" i="15"/>
  <c r="AV18" i="1"/>
  <c r="AQ18" i="1"/>
  <c r="AU18" i="1"/>
  <c r="AP18" i="1"/>
  <c r="AJ18" i="1"/>
  <c r="AE18" i="1"/>
  <c r="AG18" i="1"/>
  <c r="U18" i="1"/>
  <c r="T18" i="1"/>
  <c r="X18" i="1"/>
  <c r="R18" i="1"/>
  <c r="V18" i="1"/>
  <c r="Q18" i="1"/>
  <c r="AV17" i="1"/>
  <c r="AU17" i="1"/>
  <c r="I10" i="15"/>
  <c r="AR17" i="1"/>
  <c r="AJ17" i="1"/>
  <c r="AG17" i="1"/>
  <c r="AF17" i="1"/>
  <c r="I9" i="15"/>
  <c r="AK16" i="1"/>
  <c r="AG16" i="1"/>
  <c r="V16" i="1"/>
  <c r="Q16" i="1"/>
  <c r="I8" i="15"/>
  <c r="AS15" i="1"/>
  <c r="AO15" i="1"/>
  <c r="AV15" i="1"/>
  <c r="AR15" i="1"/>
  <c r="AU15" i="1"/>
  <c r="AQ15" i="1"/>
  <c r="AT15" i="1"/>
  <c r="AK15" i="1"/>
  <c r="AG15" i="1"/>
  <c r="AJ15" i="1"/>
  <c r="AF15" i="1"/>
  <c r="AI15" i="1"/>
  <c r="AE15" i="1"/>
  <c r="AH15" i="1"/>
  <c r="AV14" i="1"/>
  <c r="AQ14" i="1"/>
  <c r="I7" i="15"/>
  <c r="AU14" i="1"/>
  <c r="AP14" i="1"/>
  <c r="AI14" i="1"/>
  <c r="AG14" i="1"/>
  <c r="AK14" i="1"/>
  <c r="AF14" i="1"/>
  <c r="AJ14" i="1"/>
  <c r="AE14" i="1"/>
  <c r="V14" i="1"/>
  <c r="Q14" i="1"/>
  <c r="I6" i="15"/>
  <c r="AU13" i="1"/>
  <c r="AJ13" i="1"/>
  <c r="AG13" i="1"/>
  <c r="AF13" i="1"/>
  <c r="I5" i="15"/>
  <c r="AK12" i="1"/>
  <c r="AG12" i="1"/>
  <c r="V12" i="1"/>
  <c r="Q12" i="1"/>
  <c r="AU11" i="1"/>
  <c r="AQ11" i="1"/>
  <c r="AT11" i="1"/>
  <c r="AP11" i="1"/>
  <c r="AS11" i="1"/>
  <c r="AO11" i="1"/>
  <c r="AI11" i="1"/>
  <c r="AE11" i="1"/>
  <c r="AH11" i="1"/>
  <c r="AD11" i="1"/>
  <c r="AK11" i="1"/>
  <c r="AG11" i="1"/>
  <c r="AJ11" i="1"/>
  <c r="AT10" i="1"/>
  <c r="AR10" i="1"/>
  <c r="I3" i="15"/>
  <c r="AV10" i="1"/>
  <c r="AQ10" i="1"/>
  <c r="AU10" i="1"/>
  <c r="AP10" i="1"/>
  <c r="AJ10" i="1"/>
  <c r="AE10" i="1"/>
  <c r="AG10" i="1"/>
  <c r="AK10" i="1"/>
  <c r="AF10" i="1"/>
  <c r="T10" i="1"/>
  <c r="DC27" i="1"/>
  <c r="DG27" i="1"/>
  <c r="DD27" i="1"/>
  <c r="DH27" i="1"/>
  <c r="DB27" i="1"/>
  <c r="DA27" i="1"/>
  <c r="DE27" i="1"/>
  <c r="DF27" i="1"/>
  <c r="DC11" i="1"/>
  <c r="DG11" i="1"/>
  <c r="DD11" i="1"/>
  <c r="DH11" i="1"/>
  <c r="DB11" i="1"/>
  <c r="DF11" i="1"/>
  <c r="DA11" i="1"/>
  <c r="DE11" i="1"/>
  <c r="DC21" i="1"/>
  <c r="DG21" i="1"/>
  <c r="DD21" i="1"/>
  <c r="DH21" i="1"/>
  <c r="DF21" i="1"/>
  <c r="DA21" i="1"/>
  <c r="DE21" i="1"/>
  <c r="DB21" i="1"/>
  <c r="DC19" i="1"/>
  <c r="DG19" i="1"/>
  <c r="DD19" i="1"/>
  <c r="DH19" i="1"/>
  <c r="DB19" i="1"/>
  <c r="DF19" i="1"/>
  <c r="DA19" i="1"/>
  <c r="DE19" i="1"/>
  <c r="DC15" i="1"/>
  <c r="DG15" i="1"/>
  <c r="DD15" i="1"/>
  <c r="DH15" i="1"/>
  <c r="DB15" i="1"/>
  <c r="DF15" i="1"/>
  <c r="DA15" i="1"/>
  <c r="DE15" i="1"/>
  <c r="DC23" i="1"/>
  <c r="DG23" i="1"/>
  <c r="DD23" i="1"/>
  <c r="DH23" i="1"/>
  <c r="DB23" i="1"/>
  <c r="DF23" i="1"/>
  <c r="DA23" i="1"/>
  <c r="DE23" i="1"/>
  <c r="DC25" i="1"/>
  <c r="DG25" i="1"/>
  <c r="DB25" i="1"/>
  <c r="DF25" i="1"/>
  <c r="DD25" i="1"/>
  <c r="DH25" i="1"/>
  <c r="DA25" i="1"/>
  <c r="DE25" i="1"/>
  <c r="DC17" i="1"/>
  <c r="DG17" i="1"/>
  <c r="DD17" i="1"/>
  <c r="DH17" i="1"/>
  <c r="DF17" i="1"/>
  <c r="DA17" i="1"/>
  <c r="DE17" i="1"/>
  <c r="DB17" i="1"/>
  <c r="DC13" i="1"/>
  <c r="DG13" i="1"/>
  <c r="DD13" i="1"/>
  <c r="DH13" i="1"/>
  <c r="DF13" i="1"/>
  <c r="DA13" i="1"/>
  <c r="DE13" i="1"/>
  <c r="DB13" i="1"/>
  <c r="DC9" i="1"/>
  <c r="DG9" i="1"/>
  <c r="DD9" i="1"/>
  <c r="DH9" i="1"/>
  <c r="DF9" i="1"/>
  <c r="DA9" i="1"/>
  <c r="DE9" i="1"/>
  <c r="DB9" i="1"/>
  <c r="DH26" i="1"/>
  <c r="DD26" i="1"/>
  <c r="DH20" i="1"/>
  <c r="DD20" i="1"/>
  <c r="DG28" i="1"/>
  <c r="DC28" i="1"/>
  <c r="DG26" i="1"/>
  <c r="DC26" i="1"/>
  <c r="DG24" i="1"/>
  <c r="DC24" i="1"/>
  <c r="DG22" i="1"/>
  <c r="DC22" i="1"/>
  <c r="DG20" i="1"/>
  <c r="DC20" i="1"/>
  <c r="DG18" i="1"/>
  <c r="DC18" i="1"/>
  <c r="DG16" i="1"/>
  <c r="DC16" i="1"/>
  <c r="DG14" i="1"/>
  <c r="DC14" i="1"/>
  <c r="DG12" i="1"/>
  <c r="DC12" i="1"/>
  <c r="DG10" i="1"/>
  <c r="DC10" i="1"/>
  <c r="DH28" i="1"/>
  <c r="DD28" i="1"/>
  <c r="DH22" i="1"/>
  <c r="DD22" i="1"/>
  <c r="DH18" i="1"/>
  <c r="DD18" i="1"/>
  <c r="DH14" i="1"/>
  <c r="DD14" i="1"/>
  <c r="DH10" i="1"/>
  <c r="DD10" i="1"/>
  <c r="DF28" i="1"/>
  <c r="DB28" i="1"/>
  <c r="DF26" i="1"/>
  <c r="DB26" i="1"/>
  <c r="DF24" i="1"/>
  <c r="DB24" i="1"/>
  <c r="DF22" i="1"/>
  <c r="DB22" i="1"/>
  <c r="DF20" i="1"/>
  <c r="DB20" i="1"/>
  <c r="DF18" i="1"/>
  <c r="DB18" i="1"/>
  <c r="DF16" i="1"/>
  <c r="DB16" i="1"/>
  <c r="DF14" i="1"/>
  <c r="DB14" i="1"/>
  <c r="DF12" i="1"/>
  <c r="DB12" i="1"/>
  <c r="DF10" i="1"/>
  <c r="DB10" i="1"/>
  <c r="DH24" i="1"/>
  <c r="DD24" i="1"/>
  <c r="DE28" i="1"/>
  <c r="DE26" i="1"/>
  <c r="DE24" i="1"/>
  <c r="DE22" i="1"/>
  <c r="DE20" i="1"/>
  <c r="DE18" i="1"/>
  <c r="DE16" i="1"/>
  <c r="DE14" i="1"/>
  <c r="DE12" i="1"/>
  <c r="DE10" i="1"/>
  <c r="CS27" i="1"/>
  <c r="CT26" i="1"/>
  <c r="CP26" i="1"/>
  <c r="CU25" i="1"/>
  <c r="CQ25" i="1"/>
  <c r="CS23" i="1"/>
  <c r="CT22" i="1"/>
  <c r="CP22" i="1"/>
  <c r="CU21" i="1"/>
  <c r="CQ21" i="1"/>
  <c r="CS19" i="1"/>
  <c r="CT18" i="1"/>
  <c r="CP18" i="1"/>
  <c r="CU17" i="1"/>
  <c r="CQ17" i="1"/>
  <c r="CS15" i="1"/>
  <c r="CT14" i="1"/>
  <c r="CP14" i="1"/>
  <c r="CU13" i="1"/>
  <c r="CQ13" i="1"/>
  <c r="CS11" i="1"/>
  <c r="CT10" i="1"/>
  <c r="CP10" i="1"/>
  <c r="CU9" i="1"/>
  <c r="CQ9" i="1"/>
  <c r="CS26" i="1"/>
  <c r="CT25" i="1"/>
  <c r="CP25" i="1"/>
  <c r="CS22" i="1"/>
  <c r="CT21" i="1"/>
  <c r="CP21" i="1"/>
  <c r="CS18" i="1"/>
  <c r="CT17" i="1"/>
  <c r="CP17" i="1"/>
  <c r="CS14" i="1"/>
  <c r="CT13" i="1"/>
  <c r="CP13" i="1"/>
  <c r="CS10" i="1"/>
  <c r="CT9" i="1"/>
  <c r="CP9" i="1"/>
  <c r="CS25" i="1"/>
  <c r="CS21" i="1"/>
  <c r="CS17" i="1"/>
  <c r="CS13" i="1"/>
  <c r="CS9" i="1"/>
  <c r="CK28" i="1"/>
  <c r="CG28" i="1"/>
  <c r="CK20" i="1"/>
  <c r="CG20" i="1"/>
  <c r="CK16" i="1"/>
  <c r="CG16" i="1"/>
  <c r="CJ28" i="1"/>
  <c r="CF28" i="1"/>
  <c r="CH26" i="1"/>
  <c r="CI25" i="1"/>
  <c r="CE25" i="1"/>
  <c r="CJ24" i="1"/>
  <c r="CF24" i="1"/>
  <c r="CH22" i="1"/>
  <c r="CI21" i="1"/>
  <c r="CE21" i="1"/>
  <c r="CJ20" i="1"/>
  <c r="CF20" i="1"/>
  <c r="CH18" i="1"/>
  <c r="CI17" i="1"/>
  <c r="CE17" i="1"/>
  <c r="CJ16" i="1"/>
  <c r="CF16" i="1"/>
  <c r="CH14" i="1"/>
  <c r="CI13" i="1"/>
  <c r="CE13" i="1"/>
  <c r="CJ12" i="1"/>
  <c r="CF12" i="1"/>
  <c r="CH10" i="1"/>
  <c r="CI9" i="1"/>
  <c r="CE9" i="1"/>
  <c r="CK24" i="1"/>
  <c r="CG24" i="1"/>
  <c r="CK12" i="1"/>
  <c r="CG12" i="1"/>
  <c r="CI28" i="1"/>
  <c r="CE28" i="1"/>
  <c r="CH25" i="1"/>
  <c r="CI24" i="1"/>
  <c r="CE24" i="1"/>
  <c r="CH21" i="1"/>
  <c r="CI20" i="1"/>
  <c r="CE20" i="1"/>
  <c r="CH17" i="1"/>
  <c r="CI16" i="1"/>
  <c r="CE16" i="1"/>
  <c r="CH13" i="1"/>
  <c r="CI12" i="1"/>
  <c r="CE12" i="1"/>
  <c r="CH9" i="1"/>
  <c r="CH28" i="1"/>
  <c r="CH24" i="1"/>
  <c r="CH20" i="1"/>
  <c r="CH16" i="1"/>
  <c r="CH12" i="1"/>
  <c r="BU28" i="1"/>
  <c r="BQ28" i="1"/>
  <c r="BS26" i="1"/>
  <c r="BO26" i="1"/>
  <c r="BT25" i="1"/>
  <c r="BP25" i="1"/>
  <c r="BU24" i="1"/>
  <c r="BQ24" i="1"/>
  <c r="BS22" i="1"/>
  <c r="BO22" i="1"/>
  <c r="BT21" i="1"/>
  <c r="BP21" i="1"/>
  <c r="BU20" i="1"/>
  <c r="BQ20" i="1"/>
  <c r="BS18" i="1"/>
  <c r="BO18" i="1"/>
  <c r="BT17" i="1"/>
  <c r="BP17" i="1"/>
  <c r="BU16" i="1"/>
  <c r="BQ16" i="1"/>
  <c r="BS14" i="1"/>
  <c r="BO14" i="1"/>
  <c r="BT13" i="1"/>
  <c r="BP13" i="1"/>
  <c r="BU12" i="1"/>
  <c r="BQ12" i="1"/>
  <c r="BS10" i="1"/>
  <c r="BT9" i="1"/>
  <c r="BP9" i="1"/>
  <c r="BT28" i="1"/>
  <c r="BP28" i="1"/>
  <c r="BS25" i="1"/>
  <c r="BT24" i="1"/>
  <c r="BP24" i="1"/>
  <c r="BS21" i="1"/>
  <c r="BT20" i="1"/>
  <c r="BP20" i="1"/>
  <c r="BS17" i="1"/>
  <c r="BT16" i="1"/>
  <c r="BP16" i="1"/>
  <c r="BS13" i="1"/>
  <c r="BT12" i="1"/>
  <c r="BP12" i="1"/>
  <c r="BS9" i="1"/>
  <c r="BS28" i="1"/>
  <c r="BU26" i="1"/>
  <c r="BS24" i="1"/>
  <c r="BU22" i="1"/>
  <c r="BS20" i="1"/>
  <c r="BU18" i="1"/>
  <c r="BS16" i="1"/>
  <c r="BU14" i="1"/>
  <c r="BS12" i="1"/>
  <c r="BK28" i="1"/>
  <c r="BG28" i="1"/>
  <c r="BK20" i="1"/>
  <c r="BG20" i="1"/>
  <c r="BK12" i="1"/>
  <c r="BG12" i="1"/>
  <c r="BJ28" i="1"/>
  <c r="BF28" i="1"/>
  <c r="BH26" i="1"/>
  <c r="BI25" i="1"/>
  <c r="BE25" i="1"/>
  <c r="BJ24" i="1"/>
  <c r="BF24" i="1"/>
  <c r="BH22" i="1"/>
  <c r="BI21" i="1"/>
  <c r="BE21" i="1"/>
  <c r="BJ20" i="1"/>
  <c r="BF20" i="1"/>
  <c r="BH18" i="1"/>
  <c r="BI17" i="1"/>
  <c r="BE17" i="1"/>
  <c r="BJ16" i="1"/>
  <c r="BF16" i="1"/>
  <c r="BH14" i="1"/>
  <c r="BI13" i="1"/>
  <c r="BE13" i="1"/>
  <c r="BJ12" i="1"/>
  <c r="BF12" i="1"/>
  <c r="BH10" i="1"/>
  <c r="BI9" i="1"/>
  <c r="BE9" i="1"/>
  <c r="BK24" i="1"/>
  <c r="BG24" i="1"/>
  <c r="BK16" i="1"/>
  <c r="BG16" i="1"/>
  <c r="BI28" i="1"/>
  <c r="BE28" i="1"/>
  <c r="BH25" i="1"/>
  <c r="BI24" i="1"/>
  <c r="BE24" i="1"/>
  <c r="BH21" i="1"/>
  <c r="BI20" i="1"/>
  <c r="BE20" i="1"/>
  <c r="BH17" i="1"/>
  <c r="BI16" i="1"/>
  <c r="BE16" i="1"/>
  <c r="BH13" i="1"/>
  <c r="BI12" i="1"/>
  <c r="BE12" i="1"/>
  <c r="BH9" i="1"/>
  <c r="BH28" i="1"/>
  <c r="BH24" i="1"/>
  <c r="BH20" i="1"/>
  <c r="BH16" i="1"/>
  <c r="BH12" i="1"/>
  <c r="AV28" i="1"/>
  <c r="AR28" i="1"/>
  <c r="AV20" i="1"/>
  <c r="AR20" i="1"/>
  <c r="AV12" i="1"/>
  <c r="AR12" i="1"/>
  <c r="AU28" i="1"/>
  <c r="AQ28" i="1"/>
  <c r="AS26" i="1"/>
  <c r="AT25" i="1"/>
  <c r="AP25" i="1"/>
  <c r="AU24" i="1"/>
  <c r="AQ24" i="1"/>
  <c r="AS22" i="1"/>
  <c r="AT21" i="1"/>
  <c r="AP21" i="1"/>
  <c r="AU20" i="1"/>
  <c r="AQ20" i="1"/>
  <c r="AS18" i="1"/>
  <c r="AT17" i="1"/>
  <c r="AP17" i="1"/>
  <c r="AU16" i="1"/>
  <c r="AQ16" i="1"/>
  <c r="AS14" i="1"/>
  <c r="AT13" i="1"/>
  <c r="AP13" i="1"/>
  <c r="AU12" i="1"/>
  <c r="AQ12" i="1"/>
  <c r="AS10" i="1"/>
  <c r="AT9" i="1"/>
  <c r="AP9" i="1"/>
  <c r="AV24" i="1"/>
  <c r="AR24" i="1"/>
  <c r="AV16" i="1"/>
  <c r="AR16" i="1"/>
  <c r="AT28" i="1"/>
  <c r="AP28" i="1"/>
  <c r="AS25" i="1"/>
  <c r="AT24" i="1"/>
  <c r="AP24" i="1"/>
  <c r="AS21" i="1"/>
  <c r="AT20" i="1"/>
  <c r="AP20" i="1"/>
  <c r="AS17" i="1"/>
  <c r="AT16" i="1"/>
  <c r="AP16" i="1"/>
  <c r="AS13" i="1"/>
  <c r="AT12" i="1"/>
  <c r="AP12" i="1"/>
  <c r="AS9" i="1"/>
  <c r="AS28" i="1"/>
  <c r="AS24" i="1"/>
  <c r="AS20" i="1"/>
  <c r="AS16" i="1"/>
  <c r="AS12" i="1"/>
  <c r="AJ28" i="1"/>
  <c r="AF28" i="1"/>
  <c r="AH26" i="1"/>
  <c r="AI25" i="1"/>
  <c r="AE25" i="1"/>
  <c r="AJ24" i="1"/>
  <c r="AF24" i="1"/>
  <c r="AH22" i="1"/>
  <c r="AI21" i="1"/>
  <c r="AE21" i="1"/>
  <c r="AJ20" i="1"/>
  <c r="AF20" i="1"/>
  <c r="AH18" i="1"/>
  <c r="AI17" i="1"/>
  <c r="AE17" i="1"/>
  <c r="AJ16" i="1"/>
  <c r="AF16" i="1"/>
  <c r="AH14" i="1"/>
  <c r="AI13" i="1"/>
  <c r="AE13" i="1"/>
  <c r="AJ12" i="1"/>
  <c r="AF12" i="1"/>
  <c r="AH10" i="1"/>
  <c r="AI9" i="1"/>
  <c r="AE9" i="1"/>
  <c r="AG28" i="1"/>
  <c r="AI28" i="1"/>
  <c r="AE28" i="1"/>
  <c r="AH25" i="1"/>
  <c r="AI24" i="1"/>
  <c r="AE24" i="1"/>
  <c r="AH21" i="1"/>
  <c r="AI20" i="1"/>
  <c r="AE20" i="1"/>
  <c r="AH17" i="1"/>
  <c r="AI16" i="1"/>
  <c r="AE16" i="1"/>
  <c r="AH13" i="1"/>
  <c r="AI12" i="1"/>
  <c r="AE12" i="1"/>
  <c r="AH9" i="1"/>
  <c r="AK28" i="1"/>
  <c r="AH28" i="1"/>
  <c r="AH24" i="1"/>
  <c r="AH20" i="1"/>
  <c r="AH16" i="1"/>
  <c r="AH12" i="1"/>
  <c r="X21" i="1"/>
  <c r="T21" i="1"/>
  <c r="X15" i="1"/>
  <c r="T15" i="1"/>
  <c r="X11" i="1"/>
  <c r="T11" i="1"/>
  <c r="V27" i="1"/>
  <c r="R27" i="1"/>
  <c r="V25" i="1"/>
  <c r="R25" i="1"/>
  <c r="V23" i="1"/>
  <c r="R23" i="1"/>
  <c r="V21" i="1"/>
  <c r="R21" i="1"/>
  <c r="V19" i="1"/>
  <c r="R19" i="1"/>
  <c r="V17" i="1"/>
  <c r="R17" i="1"/>
  <c r="V15" i="1"/>
  <c r="R15" i="1"/>
  <c r="V13" i="1"/>
  <c r="R13" i="1"/>
  <c r="V11" i="1"/>
  <c r="R11" i="1"/>
  <c r="X25" i="1"/>
  <c r="T25" i="1"/>
  <c r="X19" i="1"/>
  <c r="T19" i="1"/>
  <c r="W28" i="1"/>
  <c r="U27" i="1"/>
  <c r="Q27" i="1"/>
  <c r="W26" i="1"/>
  <c r="U25" i="1"/>
  <c r="Q25" i="1"/>
  <c r="W24" i="1"/>
  <c r="U23" i="1"/>
  <c r="Q23" i="1"/>
  <c r="W22" i="1"/>
  <c r="U21" i="1"/>
  <c r="Q21" i="1"/>
  <c r="W20" i="1"/>
  <c r="U19" i="1"/>
  <c r="Q19" i="1"/>
  <c r="W18" i="1"/>
  <c r="U17" i="1"/>
  <c r="Q17" i="1"/>
  <c r="W16" i="1"/>
  <c r="U15" i="1"/>
  <c r="Q15" i="1"/>
  <c r="W14" i="1"/>
  <c r="U13" i="1"/>
  <c r="Q13" i="1"/>
  <c r="W12" i="1"/>
  <c r="U11" i="1"/>
  <c r="Q11" i="1"/>
  <c r="W10" i="1"/>
  <c r="S10" i="1"/>
  <c r="R10" i="1"/>
  <c r="X27" i="1"/>
  <c r="T27" i="1"/>
  <c r="X23" i="1"/>
  <c r="T23" i="1"/>
  <c r="X17" i="1"/>
  <c r="T17" i="1"/>
  <c r="X13" i="1"/>
  <c r="T13" i="1"/>
  <c r="W27" i="1"/>
  <c r="W25" i="1"/>
  <c r="W23" i="1"/>
  <c r="W21" i="1"/>
  <c r="W19" i="1"/>
  <c r="W17" i="1"/>
  <c r="W15" i="1"/>
  <c r="W13" i="1"/>
  <c r="W11" i="1"/>
  <c r="A70" i="15" l="1"/>
  <c r="B70" i="15"/>
  <c r="C70" i="15"/>
  <c r="D70" i="15"/>
  <c r="E70" i="15"/>
  <c r="F70" i="15"/>
  <c r="G70" i="15"/>
  <c r="H70" i="15"/>
  <c r="I70" i="15"/>
  <c r="A42" i="15" l="1"/>
  <c r="B42" i="15"/>
  <c r="C42" i="15"/>
  <c r="D42" i="15"/>
  <c r="E42" i="15"/>
  <c r="F42" i="15"/>
  <c r="G42" i="15"/>
  <c r="H42" i="15"/>
  <c r="A43" i="15"/>
  <c r="B43" i="15"/>
  <c r="C43" i="15"/>
  <c r="D43" i="15"/>
  <c r="E43" i="15"/>
  <c r="F43" i="15"/>
  <c r="G43" i="15"/>
  <c r="H43" i="15"/>
  <c r="I43" i="15"/>
  <c r="A44" i="15"/>
  <c r="B44" i="15"/>
  <c r="C44" i="15"/>
  <c r="D44" i="15"/>
  <c r="E44" i="15"/>
  <c r="F44" i="15"/>
  <c r="G44" i="15"/>
  <c r="H44" i="15"/>
  <c r="I44" i="15"/>
  <c r="A45" i="15"/>
  <c r="B45" i="15"/>
  <c r="C45" i="15"/>
  <c r="D45" i="15"/>
  <c r="E45" i="15"/>
  <c r="F45" i="15"/>
  <c r="G45" i="15"/>
  <c r="H45" i="15"/>
  <c r="I45" i="15"/>
  <c r="A46" i="15"/>
  <c r="B46" i="15"/>
  <c r="C46" i="15"/>
  <c r="D46" i="15"/>
  <c r="E46" i="15"/>
  <c r="F46" i="15"/>
  <c r="G46" i="15"/>
  <c r="H46" i="15"/>
  <c r="A47" i="15"/>
  <c r="B47" i="15"/>
  <c r="C47" i="15"/>
  <c r="D47" i="15"/>
  <c r="E47" i="15"/>
  <c r="F47" i="15"/>
  <c r="G47" i="15"/>
  <c r="H47" i="15"/>
  <c r="I47" i="15"/>
  <c r="A48" i="15"/>
  <c r="B48" i="15"/>
  <c r="C48" i="15"/>
  <c r="D48" i="15"/>
  <c r="E48" i="15"/>
  <c r="F48" i="15"/>
  <c r="G48" i="15"/>
  <c r="H48" i="15"/>
  <c r="I48" i="15"/>
  <c r="A49" i="15"/>
  <c r="B49" i="15"/>
  <c r="C49" i="15"/>
  <c r="D49" i="15"/>
  <c r="E49" i="15"/>
  <c r="F49" i="15"/>
  <c r="G49" i="15"/>
  <c r="H49" i="15"/>
  <c r="I49" i="15"/>
  <c r="A50" i="15"/>
  <c r="B50" i="15"/>
  <c r="C50" i="15"/>
  <c r="D50" i="15"/>
  <c r="E50" i="15"/>
  <c r="F50" i="15"/>
  <c r="G50" i="15"/>
  <c r="H50" i="15"/>
  <c r="A51" i="15"/>
  <c r="B51" i="15"/>
  <c r="C51" i="15"/>
  <c r="D51" i="15"/>
  <c r="E51" i="15"/>
  <c r="F51" i="15"/>
  <c r="G51" i="15"/>
  <c r="H51" i="15"/>
  <c r="I51" i="15"/>
  <c r="A52" i="15"/>
  <c r="B52" i="15"/>
  <c r="C52" i="15"/>
  <c r="D52" i="15"/>
  <c r="E52" i="15"/>
  <c r="F52" i="15"/>
  <c r="G52" i="15"/>
  <c r="H52" i="15"/>
  <c r="I52" i="15"/>
  <c r="A53" i="15"/>
  <c r="B53" i="15"/>
  <c r="C53" i="15"/>
  <c r="D53" i="15"/>
  <c r="E53" i="15"/>
  <c r="F53" i="15"/>
  <c r="G53" i="15"/>
  <c r="H53" i="15"/>
  <c r="I53" i="15"/>
  <c r="A54" i="15"/>
  <c r="B54" i="15"/>
  <c r="C54" i="15"/>
  <c r="D54" i="15"/>
  <c r="E54" i="15"/>
  <c r="F54" i="15"/>
  <c r="G54" i="15"/>
  <c r="H54" i="15"/>
  <c r="A55" i="15"/>
  <c r="B55" i="15"/>
  <c r="C55" i="15"/>
  <c r="D55" i="15"/>
  <c r="E55" i="15"/>
  <c r="F55" i="15"/>
  <c r="G55" i="15"/>
  <c r="H55" i="15"/>
  <c r="I55" i="15"/>
  <c r="A56" i="15"/>
  <c r="B56" i="15"/>
  <c r="C56" i="15"/>
  <c r="D56" i="15"/>
  <c r="E56" i="15"/>
  <c r="F56" i="15"/>
  <c r="G56" i="15"/>
  <c r="H56" i="15"/>
  <c r="I56" i="15"/>
  <c r="A57" i="15"/>
  <c r="B57" i="15"/>
  <c r="C57" i="15"/>
  <c r="D57" i="15"/>
  <c r="E57" i="15"/>
  <c r="F57" i="15"/>
  <c r="G57" i="15"/>
  <c r="H57" i="15"/>
  <c r="A58" i="15"/>
  <c r="B58" i="15"/>
  <c r="C58" i="15"/>
  <c r="D58" i="15"/>
  <c r="E58" i="15"/>
  <c r="F58" i="15"/>
  <c r="G58" i="15"/>
  <c r="H58" i="15"/>
  <c r="A59" i="15"/>
  <c r="B59" i="15"/>
  <c r="C59" i="15"/>
  <c r="D59" i="15"/>
  <c r="E59" i="15"/>
  <c r="F59" i="15"/>
  <c r="G59" i="15"/>
  <c r="H59" i="15"/>
  <c r="I59" i="15"/>
  <c r="A60" i="15"/>
  <c r="B60" i="15"/>
  <c r="C60" i="15"/>
  <c r="D60" i="15"/>
  <c r="E60" i="15"/>
  <c r="F60" i="15"/>
  <c r="G60" i="15"/>
  <c r="H60" i="15"/>
  <c r="I60" i="15"/>
  <c r="A61" i="15"/>
  <c r="B61" i="15"/>
  <c r="C61" i="15"/>
  <c r="D61" i="15"/>
  <c r="E61" i="15"/>
  <c r="F61" i="15"/>
  <c r="G61" i="15"/>
  <c r="H61" i="15"/>
  <c r="I61" i="15"/>
  <c r="A62" i="15"/>
  <c r="B62" i="15"/>
  <c r="C62" i="15"/>
  <c r="D62" i="15"/>
  <c r="E62" i="15"/>
  <c r="F62" i="15"/>
  <c r="G62" i="15"/>
  <c r="H62" i="15"/>
  <c r="A63" i="15"/>
  <c r="B63" i="15"/>
  <c r="C63" i="15"/>
  <c r="D63" i="15"/>
  <c r="E63" i="15"/>
  <c r="F63" i="15"/>
  <c r="G63" i="15"/>
  <c r="H63" i="15"/>
  <c r="I63" i="15"/>
  <c r="A64" i="15"/>
  <c r="B64" i="15"/>
  <c r="C64" i="15"/>
  <c r="D64" i="15"/>
  <c r="E64" i="15"/>
  <c r="F64" i="15"/>
  <c r="G64" i="15"/>
  <c r="H64" i="15"/>
  <c r="I64" i="15"/>
  <c r="A65" i="15"/>
  <c r="B65" i="15"/>
  <c r="C65" i="15"/>
  <c r="D65" i="15"/>
  <c r="E65" i="15"/>
  <c r="F65" i="15"/>
  <c r="G65" i="15"/>
  <c r="H65" i="15"/>
  <c r="A66" i="15"/>
  <c r="B66" i="15"/>
  <c r="C66" i="15"/>
  <c r="D66" i="15"/>
  <c r="E66" i="15"/>
  <c r="F66" i="15"/>
  <c r="G66" i="15"/>
  <c r="H66" i="15"/>
  <c r="A67" i="15"/>
  <c r="B67" i="15"/>
  <c r="C67" i="15"/>
  <c r="D67" i="15"/>
  <c r="E67" i="15"/>
  <c r="F67" i="15"/>
  <c r="G67" i="15"/>
  <c r="H67" i="15"/>
  <c r="I67" i="15"/>
  <c r="A68" i="15"/>
  <c r="B68" i="15"/>
  <c r="C68" i="15"/>
  <c r="D68" i="15"/>
  <c r="E68" i="15"/>
  <c r="F68" i="15"/>
  <c r="G68" i="15"/>
  <c r="H68" i="15"/>
  <c r="I68" i="15"/>
  <c r="A69" i="15"/>
  <c r="B69" i="15"/>
  <c r="C69" i="15"/>
  <c r="D69" i="15"/>
  <c r="E69" i="15"/>
  <c r="F69" i="15"/>
  <c r="G69" i="15"/>
  <c r="H69" i="15"/>
  <c r="I69" i="15" l="1"/>
  <c r="I66" i="15"/>
  <c r="I62" i="15"/>
  <c r="I58" i="15"/>
  <c r="I54" i="15"/>
  <c r="I50" i="15"/>
  <c r="I46" i="15"/>
  <c r="I42" i="15"/>
  <c r="I65" i="15"/>
  <c r="I57" i="15"/>
  <c r="EB8" i="1" l="1"/>
  <c r="CY8" i="1"/>
  <c r="B19" i="2" l="1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C18" i="2"/>
  <c r="B18" i="2"/>
  <c r="AA8" i="1" l="1"/>
  <c r="L8" i="1" l="1"/>
  <c r="H3" i="12"/>
  <c r="E8" i="12" l="1"/>
  <c r="E12" i="12"/>
  <c r="E16" i="12"/>
  <c r="E20" i="12"/>
  <c r="E24" i="12"/>
  <c r="E9" i="12"/>
  <c r="E13" i="12"/>
  <c r="E17" i="12"/>
  <c r="E21" i="12"/>
  <c r="E25" i="12"/>
  <c r="E10" i="12"/>
  <c r="E14" i="12"/>
  <c r="E18" i="12"/>
  <c r="E22" i="12"/>
  <c r="E26" i="12"/>
  <c r="E7" i="12"/>
  <c r="E11" i="12"/>
  <c r="E15" i="12"/>
  <c r="E19" i="12"/>
  <c r="E23" i="12"/>
  <c r="E49" i="12"/>
  <c r="E71" i="12"/>
  <c r="E61" i="12"/>
  <c r="E43" i="12"/>
  <c r="E47" i="12"/>
  <c r="E51" i="12"/>
  <c r="E55" i="12"/>
  <c r="E59" i="12"/>
  <c r="E63" i="12"/>
  <c r="E67" i="12"/>
  <c r="E44" i="12"/>
  <c r="E56" i="12"/>
  <c r="E68" i="12"/>
  <c r="E45" i="12"/>
  <c r="E53" i="12"/>
  <c r="E57" i="12"/>
  <c r="E65" i="12"/>
  <c r="E69" i="12"/>
  <c r="E73" i="12"/>
  <c r="E46" i="12"/>
  <c r="E54" i="12"/>
  <c r="E62" i="12"/>
  <c r="E70" i="12"/>
  <c r="E48" i="12"/>
  <c r="E64" i="12"/>
  <c r="E42" i="12"/>
  <c r="E50" i="12"/>
  <c r="E58" i="12"/>
  <c r="E66" i="12"/>
  <c r="E74" i="12"/>
  <c r="E52" i="12"/>
  <c r="E60" i="12"/>
  <c r="E72" i="12"/>
  <c r="E80" i="12"/>
  <c r="E84" i="12"/>
  <c r="E77" i="12"/>
  <c r="E83" i="12"/>
  <c r="E76" i="12"/>
  <c r="E81" i="12"/>
  <c r="E79" i="12"/>
  <c r="E78" i="12"/>
  <c r="E82" i="12"/>
  <c r="E75" i="12"/>
  <c r="E6" i="12"/>
  <c r="A71" i="15"/>
  <c r="B71" i="15"/>
  <c r="C71" i="15"/>
  <c r="D71" i="15"/>
  <c r="E71" i="15"/>
  <c r="F71" i="15"/>
  <c r="G71" i="15"/>
  <c r="H71" i="15"/>
  <c r="A72" i="15"/>
  <c r="B72" i="15"/>
  <c r="C72" i="15"/>
  <c r="D72" i="15"/>
  <c r="E72" i="15"/>
  <c r="F72" i="15"/>
  <c r="G72" i="15"/>
  <c r="H72" i="15"/>
  <c r="A73" i="15"/>
  <c r="B73" i="15"/>
  <c r="C73" i="15"/>
  <c r="D73" i="15"/>
  <c r="E73" i="15"/>
  <c r="F73" i="15"/>
  <c r="G73" i="15"/>
  <c r="H73" i="15"/>
  <c r="A74" i="15"/>
  <c r="B74" i="15"/>
  <c r="C74" i="15"/>
  <c r="D74" i="15"/>
  <c r="E74" i="15"/>
  <c r="F74" i="15"/>
  <c r="G74" i="15"/>
  <c r="H74" i="15"/>
  <c r="A75" i="15"/>
  <c r="B75" i="15"/>
  <c r="C75" i="15"/>
  <c r="D75" i="15"/>
  <c r="E75" i="15"/>
  <c r="F75" i="15"/>
  <c r="G75" i="15"/>
  <c r="H75" i="15"/>
  <c r="A76" i="15"/>
  <c r="B76" i="15"/>
  <c r="C76" i="15"/>
  <c r="D76" i="15"/>
  <c r="E76" i="15"/>
  <c r="F76" i="15"/>
  <c r="G76" i="15"/>
  <c r="H76" i="15"/>
  <c r="A77" i="15"/>
  <c r="B77" i="15"/>
  <c r="C77" i="15"/>
  <c r="D77" i="15"/>
  <c r="E77" i="15"/>
  <c r="F77" i="15"/>
  <c r="G77" i="15"/>
  <c r="H77" i="15"/>
  <c r="A78" i="15"/>
  <c r="B78" i="15"/>
  <c r="C78" i="15"/>
  <c r="D78" i="15"/>
  <c r="E78" i="15"/>
  <c r="F78" i="15"/>
  <c r="G78" i="15"/>
  <c r="H78" i="15"/>
  <c r="A79" i="15"/>
  <c r="B79" i="15"/>
  <c r="C79" i="15"/>
  <c r="D79" i="15"/>
  <c r="E79" i="15"/>
  <c r="F79" i="15"/>
  <c r="G79" i="15"/>
  <c r="H79" i="15"/>
  <c r="A80" i="15"/>
  <c r="B80" i="15"/>
  <c r="C80" i="15"/>
  <c r="D80" i="15"/>
  <c r="E80" i="15"/>
  <c r="F80" i="15"/>
  <c r="G80" i="15"/>
  <c r="H80" i="15"/>
  <c r="A81" i="15"/>
  <c r="B81" i="15"/>
  <c r="C81" i="15"/>
  <c r="D81" i="15"/>
  <c r="E81" i="15"/>
  <c r="F81" i="15"/>
  <c r="G81" i="15"/>
  <c r="H81" i="15"/>
  <c r="A82" i="15"/>
  <c r="B82" i="15"/>
  <c r="C82" i="15"/>
  <c r="D82" i="15"/>
  <c r="E82" i="15"/>
  <c r="F82" i="15"/>
  <c r="G82" i="15"/>
  <c r="H82" i="15"/>
  <c r="A83" i="15"/>
  <c r="B83" i="15"/>
  <c r="C83" i="15"/>
  <c r="D83" i="15"/>
  <c r="E83" i="15"/>
  <c r="F83" i="15"/>
  <c r="G83" i="15"/>
  <c r="H83" i="15"/>
  <c r="A84" i="15"/>
  <c r="B84" i="15"/>
  <c r="C84" i="15"/>
  <c r="D84" i="15"/>
  <c r="E84" i="15"/>
  <c r="F84" i="15"/>
  <c r="G84" i="15"/>
  <c r="H84" i="15"/>
  <c r="A85" i="15"/>
  <c r="B85" i="15"/>
  <c r="C85" i="15"/>
  <c r="D85" i="15"/>
  <c r="E85" i="15"/>
  <c r="F85" i="15"/>
  <c r="G85" i="15"/>
  <c r="H85" i="15"/>
  <c r="A86" i="15"/>
  <c r="B86" i="15"/>
  <c r="C86" i="15"/>
  <c r="D86" i="15"/>
  <c r="E86" i="15"/>
  <c r="F86" i="15"/>
  <c r="G86" i="15"/>
  <c r="H86" i="15"/>
  <c r="A87" i="15"/>
  <c r="B87" i="15"/>
  <c r="C87" i="15"/>
  <c r="D87" i="15"/>
  <c r="E87" i="15"/>
  <c r="F87" i="15"/>
  <c r="G87" i="15"/>
  <c r="H87" i="15"/>
  <c r="A88" i="15"/>
  <c r="B88" i="15"/>
  <c r="C88" i="15"/>
  <c r="D88" i="15"/>
  <c r="E88" i="15"/>
  <c r="F88" i="15"/>
  <c r="G88" i="15"/>
  <c r="H88" i="15"/>
  <c r="A89" i="15"/>
  <c r="B89" i="15"/>
  <c r="C89" i="15"/>
  <c r="D89" i="15"/>
  <c r="E89" i="15"/>
  <c r="F89" i="15"/>
  <c r="G89" i="15"/>
  <c r="H89" i="15"/>
  <c r="A90" i="15"/>
  <c r="B90" i="15"/>
  <c r="C90" i="15"/>
  <c r="D90" i="15"/>
  <c r="E90" i="15"/>
  <c r="F90" i="15"/>
  <c r="G90" i="15"/>
  <c r="H90" i="15"/>
  <c r="A91" i="15"/>
  <c r="B91" i="15"/>
  <c r="C91" i="15"/>
  <c r="D91" i="15"/>
  <c r="E91" i="15"/>
  <c r="F91" i="15"/>
  <c r="G91" i="15"/>
  <c r="H91" i="15"/>
  <c r="A92" i="15"/>
  <c r="B92" i="15"/>
  <c r="C92" i="15"/>
  <c r="D92" i="15"/>
  <c r="E92" i="15"/>
  <c r="F92" i="15"/>
  <c r="G92" i="15"/>
  <c r="H92" i="15"/>
  <c r="A93" i="15"/>
  <c r="B93" i="15"/>
  <c r="C93" i="15"/>
  <c r="D93" i="15"/>
  <c r="E93" i="15"/>
  <c r="F93" i="15"/>
  <c r="G93" i="15"/>
  <c r="H93" i="15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I71" i="15"/>
  <c r="I75" i="15"/>
  <c r="I76" i="15"/>
  <c r="I80" i="15"/>
  <c r="I84" i="15"/>
  <c r="I92" i="15"/>
  <c r="EJ8" i="1"/>
  <c r="EZ8" i="1"/>
  <c r="EX8" i="1"/>
  <c r="EM8" i="1"/>
  <c r="EF8" i="1"/>
  <c r="BN8" i="1"/>
  <c r="BZ8" i="1"/>
  <c r="BA8" i="1"/>
  <c r="H1" i="15"/>
  <c r="G1" i="15"/>
  <c r="F1" i="15"/>
  <c r="E1" i="15"/>
  <c r="D1" i="15"/>
  <c r="C1" i="15"/>
  <c r="B1" i="15"/>
  <c r="A1" i="15"/>
  <c r="EK8" i="1"/>
  <c r="EL8" i="1"/>
  <c r="DR8" i="1"/>
  <c r="DT8" i="1"/>
  <c r="DN8" i="1"/>
  <c r="DO8" i="1"/>
  <c r="DP8" i="1"/>
  <c r="CZ8" i="1"/>
  <c r="DA8" i="1" s="1"/>
  <c r="CN8" i="1"/>
  <c r="CO8" i="1" s="1"/>
  <c r="CC8" i="1"/>
  <c r="CD8" i="1" s="1"/>
  <c r="BC8" i="1"/>
  <c r="BD8" i="1" s="1"/>
  <c r="AO8" i="1"/>
  <c r="AC8" i="1"/>
  <c r="AD8" i="1" s="1"/>
  <c r="O8" i="1"/>
  <c r="P8" i="1"/>
  <c r="Q8" i="1" s="1"/>
  <c r="D18" i="2"/>
  <c r="D8" i="1"/>
  <c r="B8" i="1"/>
  <c r="EV8" i="1"/>
  <c r="EU8" i="1"/>
  <c r="EQ8" i="1"/>
  <c r="EP8" i="1"/>
  <c r="D19" i="2" l="1"/>
  <c r="D23" i="2"/>
  <c r="D26" i="2"/>
  <c r="D22" i="2"/>
  <c r="I91" i="15"/>
  <c r="D27" i="2"/>
  <c r="D20" i="2"/>
  <c r="D21" i="2"/>
  <c r="D24" i="2"/>
  <c r="D25" i="2"/>
  <c r="D28" i="2"/>
  <c r="D29" i="2"/>
  <c r="I79" i="15"/>
  <c r="I85" i="15"/>
  <c r="I88" i="15"/>
  <c r="I86" i="15"/>
  <c r="I87" i="15"/>
  <c r="I83" i="15"/>
  <c r="I81" i="15"/>
  <c r="I90" i="15"/>
  <c r="I72" i="15"/>
  <c r="I74" i="15"/>
  <c r="I89" i="15"/>
  <c r="I78" i="15"/>
  <c r="I73" i="15"/>
  <c r="I93" i="15"/>
  <c r="I82" i="15"/>
  <c r="I77" i="15"/>
  <c r="BQ8" i="1"/>
  <c r="BU8" i="1"/>
  <c r="BR8" i="1"/>
  <c r="BV8" i="1"/>
  <c r="BO8" i="1"/>
  <c r="BS8" i="1"/>
  <c r="BP8" i="1"/>
  <c r="BT8" i="1"/>
  <c r="I1" i="15"/>
  <c r="DH8" i="1"/>
  <c r="DD8" i="1"/>
  <c r="DG8" i="1"/>
  <c r="DC8" i="1"/>
  <c r="DF8" i="1"/>
  <c r="DB8" i="1"/>
  <c r="DE8" i="1"/>
  <c r="CR8" i="1"/>
  <c r="CQ8" i="1"/>
  <c r="CT8" i="1"/>
  <c r="CP8" i="1"/>
  <c r="CV8" i="1"/>
  <c r="CU8" i="1"/>
  <c r="CS8" i="1"/>
  <c r="CG8" i="1"/>
  <c r="CF8" i="1"/>
  <c r="CI8" i="1"/>
  <c r="CE8" i="1"/>
  <c r="CK8" i="1"/>
  <c r="CJ8" i="1"/>
  <c r="CH8" i="1"/>
  <c r="BK8" i="1"/>
  <c r="BF8" i="1"/>
  <c r="BI8" i="1"/>
  <c r="BE8" i="1"/>
  <c r="BG8" i="1"/>
  <c r="BJ8" i="1"/>
  <c r="BH8" i="1"/>
  <c r="AR8" i="1"/>
  <c r="AQ8" i="1"/>
  <c r="AT8" i="1"/>
  <c r="AP8" i="1"/>
  <c r="AV8" i="1"/>
  <c r="AU8" i="1"/>
  <c r="AS8" i="1"/>
  <c r="AH8" i="1"/>
  <c r="AK8" i="1"/>
  <c r="AG8" i="1"/>
  <c r="AJ8" i="1"/>
  <c r="AF8" i="1"/>
  <c r="AI8" i="1"/>
  <c r="AE8" i="1"/>
  <c r="X8" i="1"/>
  <c r="T8" i="1"/>
  <c r="W8" i="1"/>
  <c r="S8" i="1"/>
  <c r="V8" i="1"/>
  <c r="R8" i="1"/>
  <c r="U8" i="1"/>
  <c r="J7" i="12" l="1"/>
  <c r="J8" i="12"/>
  <c r="J9" i="12"/>
  <c r="I9" i="12" l="1"/>
  <c r="I8" i="12"/>
  <c r="I7" i="12"/>
  <c r="CY7" i="1" l="1"/>
  <c r="A1" i="21" l="1"/>
  <c r="B1" i="21"/>
  <c r="I1" i="21"/>
  <c r="G1" i="21"/>
  <c r="F1" i="21"/>
  <c r="C1" i="21"/>
  <c r="B1" i="18"/>
  <c r="E1" i="18"/>
  <c r="F1" i="18"/>
  <c r="H1" i="18"/>
  <c r="A1" i="18"/>
  <c r="EL7" i="1" l="1"/>
  <c r="EK7" i="1"/>
  <c r="K2" i="16"/>
  <c r="L2" i="16"/>
  <c r="L1" i="16"/>
  <c r="K1" i="16"/>
  <c r="DP7" i="1"/>
  <c r="A1" i="16"/>
  <c r="B1" i="16"/>
  <c r="B2" i="16"/>
  <c r="A2" i="16"/>
  <c r="W1" i="14"/>
  <c r="AQ1" i="14"/>
  <c r="U1" i="14"/>
  <c r="K1" i="21" l="1"/>
  <c r="J1" i="18"/>
  <c r="L1" i="21"/>
  <c r="K1" i="18"/>
  <c r="DR7" i="1" l="1"/>
  <c r="E1" i="14" l="1"/>
  <c r="I2" i="16"/>
  <c r="C2" i="16"/>
  <c r="F2" i="16"/>
  <c r="DU1" i="14"/>
  <c r="DS1" i="14"/>
  <c r="EZ7" i="1"/>
  <c r="EU7" i="1"/>
  <c r="DT1" i="14"/>
  <c r="EX7" i="1"/>
  <c r="O7" i="1" l="1"/>
  <c r="B6" i="12"/>
  <c r="H7" i="12" l="1"/>
  <c r="H8" i="12"/>
  <c r="H9" i="12"/>
  <c r="I6" i="12"/>
  <c r="J6" i="12"/>
  <c r="H6" i="12"/>
  <c r="CY1" i="14"/>
  <c r="DH1" i="14"/>
  <c r="DJ1" i="14" l="1"/>
  <c r="DI1" i="14"/>
  <c r="DF1" i="14"/>
  <c r="DP1" i="14"/>
  <c r="DQ1" i="14"/>
  <c r="DR1" i="14"/>
  <c r="DM1" i="14"/>
  <c r="DO1" i="14"/>
  <c r="DK1" i="14"/>
  <c r="DL1" i="14"/>
  <c r="DC1" i="14"/>
  <c r="DD1" i="14"/>
  <c r="DE1" i="14"/>
  <c r="DB1" i="14"/>
  <c r="DA1" i="14"/>
  <c r="CZ1" i="14"/>
  <c r="CU1" i="14"/>
  <c r="CK1" i="14"/>
  <c r="CJ1" i="14"/>
  <c r="BZ1" i="14"/>
  <c r="BP1" i="14"/>
  <c r="BO1" i="14"/>
  <c r="BM1" i="14"/>
  <c r="AS1" i="14"/>
  <c r="AG1" i="14"/>
  <c r="K1" i="14"/>
  <c r="J1" i="14"/>
  <c r="G1" i="14"/>
  <c r="F1" i="14"/>
  <c r="EW7" i="1"/>
  <c r="EV7" i="1"/>
  <c r="EQ7" i="1"/>
  <c r="EO7" i="1"/>
  <c r="EP7" i="1"/>
  <c r="DZ7" i="1"/>
  <c r="DW7" i="1"/>
  <c r="DX7" i="1"/>
  <c r="DV7" i="1"/>
  <c r="EJ7" i="1"/>
  <c r="CX1" i="14"/>
  <c r="EM7" i="1"/>
  <c r="DG1" i="14"/>
  <c r="EF7" i="1"/>
  <c r="EB7" i="1"/>
  <c r="DT7" i="1"/>
  <c r="DO7" i="1"/>
  <c r="BZ7" i="1"/>
  <c r="DL7" i="1"/>
  <c r="DM7" i="1" s="1"/>
  <c r="D7" i="1"/>
  <c r="D1" i="14"/>
  <c r="D6" i="1"/>
  <c r="B6" i="1"/>
  <c r="B7" i="1"/>
  <c r="C1" i="14"/>
  <c r="CT1" i="14"/>
  <c r="CZ7" i="1"/>
  <c r="DH7" i="1" s="1"/>
  <c r="CB1" i="14"/>
  <c r="CN7" i="1"/>
  <c r="CV7" i="1" s="1"/>
  <c r="CC7" i="1"/>
  <c r="CK7" i="1" s="1"/>
  <c r="BR1" i="14"/>
  <c r="CW1" i="14"/>
  <c r="DN7" i="1"/>
  <c r="F3" i="12"/>
  <c r="BD1" i="14"/>
  <c r="BM7" i="1"/>
  <c r="BN7" i="1" s="1"/>
  <c r="BU7" i="1" s="1"/>
  <c r="BA1" i="14"/>
  <c r="BC7" i="1"/>
  <c r="BI7" i="1" s="1"/>
  <c r="AN7" i="1"/>
  <c r="AO7" i="1" s="1"/>
  <c r="BN1" i="14"/>
  <c r="AR1" i="14"/>
  <c r="X1" i="14"/>
  <c r="AC7" i="1"/>
  <c r="AH7" i="1" s="1"/>
  <c r="P7" i="1"/>
  <c r="V7" i="1" s="1"/>
  <c r="L7" i="1"/>
  <c r="BA7" i="1"/>
  <c r="AA7" i="1"/>
  <c r="K7" i="1"/>
  <c r="D3" i="12"/>
  <c r="G3" i="12" l="1"/>
  <c r="M1" i="14"/>
  <c r="N1" i="14"/>
  <c r="R1" i="14"/>
  <c r="O1" i="14"/>
  <c r="S1" i="14"/>
  <c r="P1" i="14"/>
  <c r="T1" i="14"/>
  <c r="AM1" i="14"/>
  <c r="AH1" i="14"/>
  <c r="I1" i="14"/>
  <c r="E1" i="21"/>
  <c r="D1" i="18"/>
  <c r="V1" i="14"/>
  <c r="H1" i="21"/>
  <c r="G1" i="18"/>
  <c r="DN1" i="14"/>
  <c r="J1" i="21"/>
  <c r="I1" i="18"/>
  <c r="H1" i="14"/>
  <c r="D1" i="21"/>
  <c r="C1" i="18"/>
  <c r="CV1" i="14"/>
  <c r="E3" i="12"/>
  <c r="CA1" i="14"/>
  <c r="AJ1" i="14"/>
  <c r="BQ1" i="14"/>
  <c r="AK1" i="14"/>
  <c r="L1" i="14"/>
  <c r="AT1" i="14"/>
  <c r="CL1" i="14"/>
  <c r="BC1" i="14"/>
  <c r="CC1" i="14"/>
  <c r="AP7" i="1"/>
  <c r="CH1" i="14"/>
  <c r="DA7" i="1"/>
  <c r="CI1" i="14"/>
  <c r="AS7" i="1"/>
  <c r="BE7" i="1"/>
  <c r="CD1" i="14"/>
  <c r="BJ1" i="14"/>
  <c r="BF1" i="14"/>
  <c r="BG1" i="14"/>
  <c r="BK1" i="14"/>
  <c r="BH1" i="14"/>
  <c r="DF7" i="1"/>
  <c r="CG1" i="14"/>
  <c r="DB7" i="1"/>
  <c r="Q1" i="14"/>
  <c r="BJ7" i="1"/>
  <c r="CE1" i="14"/>
  <c r="DE7" i="1"/>
  <c r="CU7" i="1"/>
  <c r="CQ7" i="1"/>
  <c r="CT7" i="1"/>
  <c r="CP7" i="1"/>
  <c r="CS7" i="1"/>
  <c r="CO7" i="1"/>
  <c r="CR7" i="1"/>
  <c r="CF1" i="14"/>
  <c r="DC7" i="1"/>
  <c r="DG7" i="1"/>
  <c r="DD7" i="1"/>
  <c r="CM1" i="14"/>
  <c r="CQ1" i="14"/>
  <c r="CN1" i="14"/>
  <c r="CR1" i="14"/>
  <c r="CO1" i="14"/>
  <c r="CS1" i="14"/>
  <c r="CP1" i="14"/>
  <c r="BY1" i="14"/>
  <c r="BU1" i="14"/>
  <c r="CD7" i="1"/>
  <c r="CH7" i="1"/>
  <c r="CE7" i="1"/>
  <c r="CI7" i="1"/>
  <c r="BX1" i="14"/>
  <c r="BT1" i="14"/>
  <c r="CF7" i="1"/>
  <c r="CJ7" i="1"/>
  <c r="BW1" i="14"/>
  <c r="BS1" i="14"/>
  <c r="CG7" i="1"/>
  <c r="BV1" i="14"/>
  <c r="W7" i="1"/>
  <c r="X7" i="1"/>
  <c r="BV7" i="1"/>
  <c r="AE7" i="1"/>
  <c r="AD7" i="1"/>
  <c r="AB1" i="14"/>
  <c r="AF1" i="14"/>
  <c r="Z1" i="14"/>
  <c r="AC1" i="14"/>
  <c r="AA1" i="14"/>
  <c r="Y1" i="14"/>
  <c r="AD1" i="14"/>
  <c r="AU1" i="14"/>
  <c r="AW1" i="14"/>
  <c r="AV1" i="14"/>
  <c r="AX1" i="14"/>
  <c r="AY1" i="14"/>
  <c r="AZ1" i="14"/>
  <c r="BB1" i="14"/>
  <c r="AE1" i="14"/>
  <c r="AR7" i="1"/>
  <c r="AT7" i="1"/>
  <c r="AV7" i="1"/>
  <c r="AQ7" i="1"/>
  <c r="AU7" i="1"/>
  <c r="BQ7" i="1"/>
  <c r="BL1" i="14"/>
  <c r="BI1" i="14"/>
  <c r="AL1" i="14"/>
  <c r="AO1" i="14"/>
  <c r="BF7" i="1"/>
  <c r="BG7" i="1"/>
  <c r="AJ7" i="1"/>
  <c r="BP7" i="1"/>
  <c r="AI1" i="14"/>
  <c r="BE1" i="14"/>
  <c r="AP1" i="14"/>
  <c r="AF7" i="1"/>
  <c r="AI7" i="1"/>
  <c r="BS7" i="1"/>
  <c r="BD7" i="1"/>
  <c r="AN1" i="14"/>
  <c r="AG7" i="1"/>
  <c r="AK7" i="1"/>
  <c r="Q7" i="1"/>
  <c r="R7" i="1"/>
  <c r="U7" i="1"/>
  <c r="S7" i="1"/>
  <c r="BO7" i="1"/>
  <c r="BT7" i="1"/>
  <c r="T7" i="1"/>
  <c r="BR7" i="1"/>
  <c r="BH7" i="1"/>
  <c r="BK7" i="1"/>
  <c r="F6" i="12" l="1"/>
  <c r="F7" i="12"/>
  <c r="F11" i="12"/>
  <c r="F15" i="12"/>
  <c r="F19" i="12"/>
  <c r="F23" i="12"/>
  <c r="F27" i="12"/>
  <c r="F31" i="12"/>
  <c r="F35" i="12"/>
  <c r="F39" i="12"/>
  <c r="F43" i="12"/>
  <c r="F47" i="12"/>
  <c r="F51" i="12"/>
  <c r="F55" i="12"/>
  <c r="F59" i="12"/>
  <c r="F63" i="12"/>
  <c r="F67" i="12"/>
  <c r="F71" i="12"/>
  <c r="F75" i="12"/>
  <c r="F79" i="12"/>
  <c r="F8" i="12"/>
  <c r="F12" i="12"/>
  <c r="F16" i="12"/>
  <c r="F20" i="12"/>
  <c r="F24" i="12"/>
  <c r="F28" i="12"/>
  <c r="F32" i="12"/>
  <c r="F36" i="12"/>
  <c r="F40" i="12"/>
  <c r="F44" i="12"/>
  <c r="F48" i="12"/>
  <c r="F52" i="12"/>
  <c r="F56" i="12"/>
  <c r="F60" i="12"/>
  <c r="F64" i="12"/>
  <c r="F68" i="12"/>
  <c r="F72" i="12"/>
  <c r="F76" i="12"/>
  <c r="F9" i="12"/>
  <c r="F13" i="12"/>
  <c r="F17" i="12"/>
  <c r="F21" i="12"/>
  <c r="F25" i="12"/>
  <c r="F29" i="12"/>
  <c r="F33" i="12"/>
  <c r="F37" i="12"/>
  <c r="F41" i="12"/>
  <c r="F45" i="12"/>
  <c r="F49" i="12"/>
  <c r="F53" i="12"/>
  <c r="F57" i="12"/>
  <c r="F61" i="12"/>
  <c r="F65" i="12"/>
  <c r="F69" i="12"/>
  <c r="F73" i="12"/>
  <c r="F77" i="12"/>
  <c r="F10" i="12"/>
  <c r="F14" i="12"/>
  <c r="F18" i="12"/>
  <c r="F22" i="12"/>
  <c r="F26" i="12"/>
  <c r="F30" i="12"/>
  <c r="F34" i="12"/>
  <c r="F38" i="12"/>
  <c r="F42" i="12"/>
  <c r="F46" i="12"/>
  <c r="F50" i="12"/>
  <c r="F54" i="12"/>
  <c r="F58" i="12"/>
  <c r="F62" i="12"/>
  <c r="F66" i="12"/>
  <c r="F70" i="12"/>
  <c r="F74" i="12"/>
  <c r="F78" i="12"/>
  <c r="D27" i="12"/>
  <c r="D31" i="12"/>
  <c r="D35" i="12"/>
  <c r="D33" i="12"/>
  <c r="D37" i="12"/>
  <c r="D28" i="12"/>
  <c r="D32" i="12"/>
  <c r="D36" i="12"/>
  <c r="D29" i="12"/>
  <c r="D30" i="12"/>
  <c r="D34" i="12"/>
  <c r="D38" i="12"/>
  <c r="D7" i="12"/>
  <c r="D9" i="12"/>
  <c r="D11" i="12"/>
  <c r="D13" i="12"/>
  <c r="D15" i="12"/>
  <c r="D17" i="12"/>
  <c r="D19" i="12"/>
  <c r="D21" i="12"/>
  <c r="D23" i="12"/>
  <c r="D25" i="12"/>
  <c r="D8" i="12"/>
  <c r="D10" i="12"/>
  <c r="D12" i="12"/>
  <c r="D14" i="12"/>
  <c r="D16" i="12"/>
  <c r="D18" i="12"/>
  <c r="D20" i="12"/>
  <c r="D22" i="12"/>
  <c r="D24" i="12"/>
  <c r="D26" i="12"/>
  <c r="D75" i="12"/>
  <c r="D39" i="12"/>
  <c r="D43" i="12"/>
  <c r="D47" i="12"/>
  <c r="D51" i="12"/>
  <c r="D55" i="12"/>
  <c r="D59" i="12"/>
  <c r="D63" i="12"/>
  <c r="D67" i="12"/>
  <c r="D71" i="12"/>
  <c r="D42" i="12"/>
  <c r="D50" i="12"/>
  <c r="D62" i="12"/>
  <c r="D70" i="12"/>
  <c r="D40" i="12"/>
  <c r="D44" i="12"/>
  <c r="D48" i="12"/>
  <c r="D52" i="12"/>
  <c r="D56" i="12"/>
  <c r="D60" i="12"/>
  <c r="D64" i="12"/>
  <c r="D68" i="12"/>
  <c r="D72" i="12"/>
  <c r="D58" i="12"/>
  <c r="D41" i="12"/>
  <c r="D45" i="12"/>
  <c r="D49" i="12"/>
  <c r="D53" i="12"/>
  <c r="D57" i="12"/>
  <c r="D61" i="12"/>
  <c r="D65" i="12"/>
  <c r="D69" i="12"/>
  <c r="D73" i="12"/>
  <c r="D46" i="12"/>
  <c r="D54" i="12"/>
  <c r="D66" i="12"/>
  <c r="D74" i="12"/>
  <c r="D79" i="12"/>
  <c r="D83" i="12"/>
  <c r="D82" i="12"/>
  <c r="D76" i="12"/>
  <c r="D80" i="12"/>
  <c r="D84" i="12"/>
  <c r="D78" i="12"/>
  <c r="D77" i="12"/>
  <c r="D81" i="12"/>
  <c r="D6" i="12"/>
</calcChain>
</file>

<file path=xl/sharedStrings.xml><?xml version="1.0" encoding="utf-8"?>
<sst xmlns="http://schemas.openxmlformats.org/spreadsheetml/2006/main" count="8350" uniqueCount="5191">
  <si>
    <t>1NMONTH_DB</t>
  </si>
  <si>
    <t>SURNAME_RUS</t>
  </si>
  <si>
    <t>NAME_RUS</t>
  </si>
  <si>
    <t>1DAY_DB</t>
  </si>
  <si>
    <t>2DAY_DB</t>
  </si>
  <si>
    <t>2NMONTH_DB</t>
  </si>
  <si>
    <t>1NYEAR_DB</t>
  </si>
  <si>
    <t>2NYEAR_DB</t>
  </si>
  <si>
    <t>3NYEAR_DB</t>
  </si>
  <si>
    <t>4NYEAR_DB</t>
  </si>
  <si>
    <t>N_PASSPORT</t>
  </si>
  <si>
    <t>4NYEAR_P_IS</t>
  </si>
  <si>
    <t>3NYEAR_P_IS</t>
  </si>
  <si>
    <t>2NYEAR_P_IS</t>
  </si>
  <si>
    <t>1NYEAR_P_IS</t>
  </si>
  <si>
    <t>2NMONTH_P_IS</t>
  </si>
  <si>
    <t>1NMONTH_P_IS</t>
  </si>
  <si>
    <t>2DAY_P_IS</t>
  </si>
  <si>
    <t>1DAY_P_IS</t>
  </si>
  <si>
    <t>PLACE_B</t>
  </si>
  <si>
    <t>2NMONTH_P_VL</t>
  </si>
  <si>
    <t>1NYEAR_P_VL</t>
  </si>
  <si>
    <t>2NYEAR_P_VL</t>
  </si>
  <si>
    <t>3NYEAR_P_VL</t>
  </si>
  <si>
    <t>4NYEAR_P_VL</t>
  </si>
  <si>
    <t>1NMONTH_P_VL</t>
  </si>
  <si>
    <t>2DAY_P_VL</t>
  </si>
  <si>
    <t>1DAY_P_VL</t>
  </si>
  <si>
    <t>1DAY_EN</t>
  </si>
  <si>
    <t>2DAY_EN</t>
  </si>
  <si>
    <t>1NMONTH_EN</t>
  </si>
  <si>
    <t>2NMONTH_EN</t>
  </si>
  <si>
    <t>1NYEAR_EN</t>
  </si>
  <si>
    <t>2NYEAR_EN</t>
  </si>
  <si>
    <t>3NYEAR_EN</t>
  </si>
  <si>
    <t>4NYEAR_EN</t>
  </si>
  <si>
    <t>1DAY_EX</t>
  </si>
  <si>
    <t>2DAY_EX</t>
  </si>
  <si>
    <t>1NMONTH_EX</t>
  </si>
  <si>
    <t>2NMONTH_EX</t>
  </si>
  <si>
    <t>1NYEAR_EX</t>
  </si>
  <si>
    <t>2NYEAR_EX</t>
  </si>
  <si>
    <t>3NYEAR_EX</t>
  </si>
  <si>
    <t>4NYEAR_EX</t>
  </si>
  <si>
    <t>PLACE_R</t>
  </si>
  <si>
    <t>PLACE_V_IS</t>
  </si>
  <si>
    <t>REF_N1</t>
  </si>
  <si>
    <t>1DAY_H</t>
  </si>
  <si>
    <t>2DAY_H</t>
  </si>
  <si>
    <t>1NMONTH_H</t>
  </si>
  <si>
    <t>2NMONTH_H</t>
  </si>
  <si>
    <t>1NYEAR_H</t>
  </si>
  <si>
    <t>2NYEAR_H</t>
  </si>
  <si>
    <t>3NYEAR_H</t>
  </si>
  <si>
    <t>4NYEAR_H</t>
  </si>
  <si>
    <t>1DAY_IS</t>
  </si>
  <si>
    <t>2DAY_IS</t>
  </si>
  <si>
    <t>1NMONTH_IS</t>
  </si>
  <si>
    <t>2NMONTH_IS</t>
  </si>
  <si>
    <t>1NYEAR_IS</t>
  </si>
  <si>
    <t>2NYEAR_IS</t>
  </si>
  <si>
    <t>3NYEAR_IS</t>
  </si>
  <si>
    <t>4NYEAR_IS</t>
  </si>
  <si>
    <t>1DAY_GL</t>
  </si>
  <si>
    <t>2DAY_GL</t>
  </si>
  <si>
    <t>1NMONTH_GL</t>
  </si>
  <si>
    <t>2NMONTH_GL</t>
  </si>
  <si>
    <t>1NYEAR_GL</t>
  </si>
  <si>
    <t>2NYEAR_GL</t>
  </si>
  <si>
    <t>3NYEAR_GL</t>
  </si>
  <si>
    <t>4NYEAR_GL</t>
  </si>
  <si>
    <t>REF_N2</t>
  </si>
  <si>
    <t>001-1</t>
  </si>
  <si>
    <t>SURNAME_ENG</t>
  </si>
  <si>
    <t>NAME_ENG</t>
  </si>
  <si>
    <t>Name (Eng)</t>
  </si>
  <si>
    <t>DATE OF ENTRY</t>
  </si>
  <si>
    <t>PASS DATE OF VALIDITY</t>
  </si>
  <si>
    <t>PASS DATE OF ISSUE</t>
  </si>
  <si>
    <t>DATE OF BIRTH</t>
  </si>
  <si>
    <t>PASSPORT №</t>
  </si>
  <si>
    <t>NAME (Rus)</t>
  </si>
  <si>
    <t>PL. OF BIRTH</t>
  </si>
  <si>
    <t>DATE OF EXIT</t>
  </si>
  <si>
    <t>PL. OF RESIDENCE</t>
  </si>
  <si>
    <t>APP №</t>
  </si>
  <si>
    <t>APP. DATE</t>
  </si>
  <si>
    <t>DATE OF LOI ISSUE</t>
  </si>
  <si>
    <t>DATE OF GUAR. LETTER</t>
  </si>
  <si>
    <t>№ OF GUARR. LETTER</t>
  </si>
  <si>
    <t>LAST NAME (Eng)</t>
  </si>
  <si>
    <t>Li</t>
  </si>
  <si>
    <t>Li</t>
    <phoneticPr fontId="0" type="noConversion"/>
  </si>
  <si>
    <t>Ronghui</t>
  </si>
  <si>
    <t>Hao</t>
    <phoneticPr fontId="0" type="noConversion"/>
  </si>
  <si>
    <t>Liye</t>
    <phoneticPr fontId="0" type="noConversion"/>
  </si>
  <si>
    <t>Haitao</t>
    <phoneticPr fontId="0" type="noConversion"/>
  </si>
  <si>
    <t>LAST NAME (Rus)</t>
  </si>
  <si>
    <t>Ли</t>
  </si>
  <si>
    <t>Сун</t>
  </si>
  <si>
    <t>Хао</t>
  </si>
  <si>
    <t>Лие</t>
  </si>
  <si>
    <t>У</t>
  </si>
  <si>
    <t>Хайтао</t>
  </si>
  <si>
    <t>EF8588308</t>
  </si>
  <si>
    <t>Хэбэй</t>
  </si>
  <si>
    <t>Сычуань</t>
  </si>
  <si>
    <t>Пекин</t>
  </si>
  <si>
    <t>№ п/п</t>
  </si>
  <si>
    <t>Гражданство</t>
  </si>
  <si>
    <t>ФИО</t>
  </si>
  <si>
    <t>Кратность</t>
  </si>
  <si>
    <t>Китай</t>
  </si>
  <si>
    <t>Фэн</t>
  </si>
  <si>
    <t>FOLDER NAME</t>
  </si>
  <si>
    <t>Sun</t>
  </si>
  <si>
    <t>Feng</t>
  </si>
  <si>
    <t>Hao</t>
  </si>
  <si>
    <t>Gong</t>
  </si>
  <si>
    <t>Fan</t>
  </si>
  <si>
    <t>Фан</t>
  </si>
  <si>
    <t>Zhang</t>
  </si>
  <si>
    <t>Чжан</t>
  </si>
  <si>
    <t>Ронхуэй</t>
  </si>
  <si>
    <t>Hubei</t>
  </si>
  <si>
    <t>Guangdong</t>
  </si>
  <si>
    <t>Sichuan</t>
  </si>
  <si>
    <t>Liaoning</t>
  </si>
  <si>
    <t>Hebei</t>
  </si>
  <si>
    <t>Tianjin</t>
  </si>
  <si>
    <t>Shanxi</t>
  </si>
  <si>
    <t>Shandong</t>
  </si>
  <si>
    <t>Шаньси</t>
  </si>
  <si>
    <t>Хубэй</t>
  </si>
  <si>
    <t>Гуандун</t>
  </si>
  <si>
    <t>Шаньдун</t>
  </si>
  <si>
    <t>Ляонин</t>
  </si>
  <si>
    <t>Тяньцзинь</t>
  </si>
  <si>
    <t>Beijing</t>
  </si>
  <si>
    <t>Yang</t>
  </si>
  <si>
    <t>Tang</t>
  </si>
  <si>
    <t>He</t>
    <phoneticPr fontId="3" type="noConversion"/>
  </si>
  <si>
    <t>Zhuang</t>
    <phoneticPr fontId="1" type="noConversion"/>
  </si>
  <si>
    <t>Lyu</t>
    <phoneticPr fontId="1" type="noConversion"/>
  </si>
  <si>
    <t>Zhu</t>
  </si>
  <si>
    <t>Zheng</t>
  </si>
  <si>
    <t>Biao</t>
  </si>
  <si>
    <t>Liuyang</t>
    <phoneticPr fontId="3" type="noConversion"/>
  </si>
  <si>
    <t>Xuguang</t>
    <phoneticPr fontId="1" type="noConversion"/>
  </si>
  <si>
    <t>Youshang</t>
    <phoneticPr fontId="1" type="noConversion"/>
  </si>
  <si>
    <t>Xi</t>
  </si>
  <si>
    <t>Liyuan</t>
  </si>
  <si>
    <t>Hunan</t>
  </si>
  <si>
    <t>Anhui</t>
  </si>
  <si>
    <t>Ян</t>
  </si>
  <si>
    <t>Тан</t>
  </si>
  <si>
    <t>Хе</t>
  </si>
  <si>
    <t>Чжуан</t>
  </si>
  <si>
    <t>Лю</t>
  </si>
  <si>
    <t>Жу</t>
  </si>
  <si>
    <t>Бяо</t>
  </si>
  <si>
    <t>Люян</t>
  </si>
  <si>
    <t>Сюгуан</t>
  </si>
  <si>
    <t>Юшанг</t>
  </si>
  <si>
    <t>Си</t>
  </si>
  <si>
    <t>Люань</t>
  </si>
  <si>
    <t>Хунань</t>
  </si>
  <si>
    <t>Аньхой</t>
  </si>
  <si>
    <t>Lin</t>
  </si>
  <si>
    <t>Wang</t>
  </si>
  <si>
    <t>Dai</t>
  </si>
  <si>
    <t>Han</t>
  </si>
  <si>
    <t>Jiang</t>
  </si>
  <si>
    <t>Chen</t>
  </si>
  <si>
    <t>Ma</t>
  </si>
  <si>
    <t>Liu</t>
  </si>
  <si>
    <t>Lu</t>
  </si>
  <si>
    <t>Yan</t>
  </si>
  <si>
    <t>Zhou</t>
  </si>
  <si>
    <t>Luo</t>
  </si>
  <si>
    <t>Dong</t>
  </si>
  <si>
    <t>Чжен</t>
  </si>
  <si>
    <t>Fuyu</t>
  </si>
  <si>
    <t>Faming</t>
  </si>
  <si>
    <t>Yanlong</t>
  </si>
  <si>
    <t>Jinyu</t>
  </si>
  <si>
    <t>Hu</t>
  </si>
  <si>
    <t>Haodong</t>
  </si>
  <si>
    <t>Kai</t>
  </si>
  <si>
    <t>Xinru</t>
  </si>
  <si>
    <t>Jinping</t>
  </si>
  <si>
    <t>Xianfa</t>
  </si>
  <si>
    <t>Dawei</t>
  </si>
  <si>
    <t>Shengqiang</t>
  </si>
  <si>
    <t>Shixiang</t>
  </si>
  <si>
    <t>Peng</t>
  </si>
  <si>
    <t>Zhangzhuang</t>
  </si>
  <si>
    <t>Wenzhi</t>
  </si>
  <si>
    <t>Zuo</t>
  </si>
  <si>
    <t>Liang</t>
  </si>
  <si>
    <t>Pan</t>
  </si>
  <si>
    <t>Qian</t>
  </si>
  <si>
    <t>Qiang</t>
  </si>
  <si>
    <t>Jin</t>
  </si>
  <si>
    <t>Chang</t>
  </si>
  <si>
    <t>Pu</t>
  </si>
  <si>
    <t>Dou</t>
  </si>
  <si>
    <t xml:space="preserve">Zhang </t>
  </si>
  <si>
    <t>Qi</t>
  </si>
  <si>
    <t>Huang</t>
  </si>
  <si>
    <t>An</t>
  </si>
  <si>
    <t>Cheng</t>
  </si>
  <si>
    <t>Ni</t>
  </si>
  <si>
    <t>Xu</t>
  </si>
  <si>
    <t>Xiao</t>
  </si>
  <si>
    <t>Fu</t>
  </si>
  <si>
    <t>Mao</t>
  </si>
  <si>
    <t>Lao</t>
  </si>
  <si>
    <t>Rui</t>
  </si>
  <si>
    <t>Guangyu</t>
  </si>
  <si>
    <t>Xiaoge</t>
  </si>
  <si>
    <t>Guanjie</t>
  </si>
  <si>
    <t>Changhai</t>
  </si>
  <si>
    <t>Wenzhu</t>
  </si>
  <si>
    <t>Yonghua</t>
  </si>
  <si>
    <t>Xiaoping</t>
  </si>
  <si>
    <t>Ziwang</t>
  </si>
  <si>
    <t>Lei</t>
  </si>
  <si>
    <t>Chaoyun</t>
  </si>
  <si>
    <t>Yongquan</t>
  </si>
  <si>
    <t>Xianxiang</t>
  </si>
  <si>
    <t>Kelei</t>
  </si>
  <si>
    <t>Zhilie</t>
  </si>
  <si>
    <t>Quanzhou</t>
  </si>
  <si>
    <t>Lifan</t>
  </si>
  <si>
    <t>Haibo</t>
  </si>
  <si>
    <t>Guanghui</t>
  </si>
  <si>
    <t>Zhi</t>
  </si>
  <si>
    <t>Wenjun</t>
  </si>
  <si>
    <t>Xiongwen</t>
  </si>
  <si>
    <t>Jianhong</t>
  </si>
  <si>
    <t>Dabing</t>
  </si>
  <si>
    <t>Mingliang</t>
  </si>
  <si>
    <t>Wuwen</t>
  </si>
  <si>
    <t>Heng</t>
  </si>
  <si>
    <t>Xiaobing</t>
  </si>
  <si>
    <t>Zixian</t>
  </si>
  <si>
    <t>Changming</t>
  </si>
  <si>
    <t>Yi</t>
  </si>
  <si>
    <t>Dongxiao</t>
  </si>
  <si>
    <t>Jinhua</t>
  </si>
  <si>
    <t>Jiangfeng</t>
  </si>
  <si>
    <t>Dongmin</t>
  </si>
  <si>
    <t>Junyu</t>
  </si>
  <si>
    <t>Ming</t>
  </si>
  <si>
    <t>Kang</t>
  </si>
  <si>
    <t>Xiaoli</t>
  </si>
  <si>
    <t>Dingchuang</t>
  </si>
  <si>
    <t>Shiyu</t>
  </si>
  <si>
    <t>Yu</t>
  </si>
  <si>
    <t>Xiangjun</t>
  </si>
  <si>
    <t>Fenggang</t>
  </si>
  <si>
    <t>Guoyang</t>
  </si>
  <si>
    <t>Hua</t>
  </si>
  <si>
    <t>Jun</t>
  </si>
  <si>
    <t>Jianxing</t>
  </si>
  <si>
    <t>Henan</t>
  </si>
  <si>
    <t>Chongqing</t>
  </si>
  <si>
    <t>Jiangxi</t>
  </si>
  <si>
    <t>Jiangsu</t>
    <phoneticPr fontId="2" type="noConversion"/>
  </si>
  <si>
    <t>Hainan</t>
  </si>
  <si>
    <t>Xinjiang</t>
  </si>
  <si>
    <t>Fujian</t>
  </si>
  <si>
    <t>Gansu</t>
  </si>
  <si>
    <t>Zhuang</t>
  </si>
  <si>
    <t>Liguo</t>
  </si>
  <si>
    <t>Fang</t>
  </si>
  <si>
    <t>Xing</t>
  </si>
  <si>
    <t>Minnan</t>
  </si>
  <si>
    <t>Deng</t>
  </si>
  <si>
    <t>Hongcheng</t>
  </si>
  <si>
    <t>Fangxing</t>
  </si>
  <si>
    <t>Tao</t>
  </si>
  <si>
    <t>Jianhui</t>
  </si>
  <si>
    <t>Xuhai</t>
  </si>
  <si>
    <t>Niu</t>
  </si>
  <si>
    <t>Ke</t>
  </si>
  <si>
    <t>Tan</t>
  </si>
  <si>
    <t>Wenfeng</t>
  </si>
  <si>
    <t>Maomeng</t>
  </si>
  <si>
    <t>Youwei</t>
  </si>
  <si>
    <t>Kailin</t>
  </si>
  <si>
    <t>Qing</t>
  </si>
  <si>
    <t>Ouyang</t>
  </si>
  <si>
    <t>Xiong</t>
  </si>
  <si>
    <t>Zhiliang</t>
  </si>
  <si>
    <t>Chaoliang</t>
  </si>
  <si>
    <t>Qizhong</t>
  </si>
  <si>
    <t>Xiaojiang</t>
  </si>
  <si>
    <t>Taoping</t>
  </si>
  <si>
    <t>Jian</t>
  </si>
  <si>
    <t>Shian</t>
  </si>
  <si>
    <t>Xiyong</t>
  </si>
  <si>
    <t>Gang</t>
  </si>
  <si>
    <t>Qidong</t>
  </si>
  <si>
    <t>Zongyao</t>
  </si>
  <si>
    <t>Yunwen</t>
  </si>
  <si>
    <t>Rufei</t>
  </si>
  <si>
    <t>Guanquan</t>
  </si>
  <si>
    <t>Huayu</t>
  </si>
  <si>
    <t>Hongmin</t>
  </si>
  <si>
    <t>Liangjie</t>
  </si>
  <si>
    <t>Guoxiang</t>
  </si>
  <si>
    <t>Jinglin</t>
  </si>
  <si>
    <t>Hai</t>
  </si>
  <si>
    <t>Yongchang</t>
  </si>
  <si>
    <t>Weifeng</t>
  </si>
  <si>
    <t>Jiankun</t>
  </si>
  <si>
    <t>Yunlong</t>
  </si>
  <si>
    <t>Bing</t>
  </si>
  <si>
    <t>Zhijiang</t>
  </si>
  <si>
    <t>Xingjiang</t>
  </si>
  <si>
    <t>Changye</t>
  </si>
  <si>
    <t>Yong</t>
  </si>
  <si>
    <t>Jinqiu</t>
  </si>
  <si>
    <t>Fei</t>
  </si>
  <si>
    <t>Chenchao</t>
  </si>
  <si>
    <t>Hongfei</t>
  </si>
  <si>
    <t>Dongbing</t>
  </si>
  <si>
    <t>Neng</t>
  </si>
  <si>
    <t>Yuxiang</t>
  </si>
  <si>
    <t>Bobin</t>
  </si>
  <si>
    <t>Jialin</t>
  </si>
  <si>
    <t>Tianxi</t>
  </si>
  <si>
    <t>Wen</t>
  </si>
  <si>
    <t>Qin</t>
  </si>
  <si>
    <t>Longxin</t>
  </si>
  <si>
    <t>Wenbin</t>
  </si>
  <si>
    <t>Bowen</t>
  </si>
  <si>
    <t>Yonghu</t>
  </si>
  <si>
    <t>Xiaobin</t>
  </si>
  <si>
    <t>Zhiyong</t>
  </si>
  <si>
    <t>Ai</t>
  </si>
  <si>
    <t>Xie</t>
  </si>
  <si>
    <t>Di</t>
  </si>
  <si>
    <t>Jiahao</t>
  </si>
  <si>
    <t>Yanxi</t>
  </si>
  <si>
    <t>Yujian</t>
  </si>
  <si>
    <t>Haijun</t>
  </si>
  <si>
    <t>Chenghong</t>
  </si>
  <si>
    <t>Huibo</t>
  </si>
  <si>
    <t>Nie</t>
  </si>
  <si>
    <t>Cao</t>
  </si>
  <si>
    <t>Cai</t>
  </si>
  <si>
    <t>Luan</t>
  </si>
  <si>
    <t>Hong</t>
  </si>
  <si>
    <t>Gou</t>
  </si>
  <si>
    <t>Guo</t>
  </si>
  <si>
    <t>Bao</t>
  </si>
  <si>
    <t>Tian</t>
  </si>
  <si>
    <t>Guidong</t>
  </si>
  <si>
    <t>Rongbo</t>
  </si>
  <si>
    <t>Xuejian</t>
  </si>
  <si>
    <t>Yongjin</t>
  </si>
  <si>
    <t>Xianjun</t>
  </si>
  <si>
    <t>Zhonghai</t>
  </si>
  <si>
    <t>Changsheng</t>
  </si>
  <si>
    <t>Jipeng</t>
  </si>
  <si>
    <t>Guoming</t>
  </si>
  <si>
    <t>Yongkun</t>
  </si>
  <si>
    <t>Youlin</t>
  </si>
  <si>
    <t>Shunhui</t>
  </si>
  <si>
    <t>Dongxing</t>
  </si>
  <si>
    <t>Baijun</t>
  </si>
  <si>
    <t>Shenlong</t>
  </si>
  <si>
    <t>Zhaoxia</t>
  </si>
  <si>
    <t>Xiaoya</t>
  </si>
  <si>
    <t>Qiangye</t>
  </si>
  <si>
    <t>Xiaofeng</t>
  </si>
  <si>
    <t>Yegang</t>
  </si>
  <si>
    <t>Yonggui</t>
  </si>
  <si>
    <t>Jianhua</t>
  </si>
  <si>
    <t>Shengluan</t>
  </si>
  <si>
    <t>Zehai</t>
  </si>
  <si>
    <t>Guangshuo</t>
  </si>
  <si>
    <t>Jia</t>
  </si>
  <si>
    <t>Fuyin</t>
  </si>
  <si>
    <t>Xiying</t>
  </si>
  <si>
    <t>Yuquan</t>
  </si>
  <si>
    <t>Liuyang</t>
  </si>
  <si>
    <t>Xuguang</t>
  </si>
  <si>
    <t>Youshang</t>
  </si>
  <si>
    <t>Xiaolong</t>
  </si>
  <si>
    <t>Jiayong</t>
  </si>
  <si>
    <t>Baozhu</t>
  </si>
  <si>
    <t>Jie</t>
  </si>
  <si>
    <t>Luosheng</t>
  </si>
  <si>
    <t>Jiangzi</t>
  </si>
  <si>
    <t>Chenming</t>
  </si>
  <si>
    <t>Ping</t>
  </si>
  <si>
    <t>Guangjin</t>
  </si>
  <si>
    <t>Zihao</t>
  </si>
  <si>
    <t>Yongqiang</t>
  </si>
  <si>
    <t>Gelong</t>
  </si>
  <si>
    <t>Guanchun</t>
  </si>
  <si>
    <t>Guanhong</t>
  </si>
  <si>
    <t>Liyao</t>
  </si>
  <si>
    <t>Shuangze</t>
  </si>
  <si>
    <t>Yutao</t>
  </si>
  <si>
    <t>Zhiqiang</t>
  </si>
  <si>
    <t>Luorui</t>
  </si>
  <si>
    <t>Guoguang</t>
  </si>
  <si>
    <t>Junming</t>
  </si>
  <si>
    <t>Junxian</t>
  </si>
  <si>
    <t>Tongzhu</t>
  </si>
  <si>
    <t>Hongbin</t>
  </si>
  <si>
    <t>Xuhe</t>
  </si>
  <si>
    <t>Tianfu</t>
  </si>
  <si>
    <t>Wutao</t>
  </si>
  <si>
    <t>Junhai</t>
  </si>
  <si>
    <t>Wei</t>
  </si>
  <si>
    <t>Fuxian</t>
  </si>
  <si>
    <t>Juhe</t>
  </si>
  <si>
    <t>Yuanqi</t>
  </si>
  <si>
    <t>Hailong</t>
  </si>
  <si>
    <t>Hui</t>
  </si>
  <si>
    <t>Zhian</t>
  </si>
  <si>
    <t>Bo</t>
  </si>
  <si>
    <t>Xiaoyun</t>
  </si>
  <si>
    <t>Zeshang</t>
  </si>
  <si>
    <t>Ding</t>
  </si>
  <si>
    <t>Xingquan</t>
  </si>
  <si>
    <t>Congjun</t>
  </si>
  <si>
    <t>Chengwei</t>
  </si>
  <si>
    <t>Qingbiao</t>
  </si>
  <si>
    <t>Yuanquan</t>
  </si>
  <si>
    <t>Chaohua</t>
  </si>
  <si>
    <t>Hongxing</t>
  </si>
  <si>
    <t>Caijin</t>
  </si>
  <si>
    <t>Yili</t>
  </si>
  <si>
    <t>Chun</t>
  </si>
  <si>
    <t>Gengbin</t>
  </si>
  <si>
    <t>Xiaoxiu</t>
  </si>
  <si>
    <t>Haibin</t>
  </si>
  <si>
    <t>Zhigang</t>
  </si>
  <si>
    <t>Mingfa</t>
  </si>
  <si>
    <t>Jinchao</t>
  </si>
  <si>
    <t>Jianyong</t>
  </si>
  <si>
    <t>Xiaonan</t>
  </si>
  <si>
    <t>Juncheng</t>
  </si>
  <si>
    <t>Guoxuan</t>
  </si>
  <si>
    <t>Shaofei</t>
  </si>
  <si>
    <t>Dapeng</t>
  </si>
  <si>
    <t>Rentang</t>
  </si>
  <si>
    <t>Shinian</t>
  </si>
  <si>
    <t>Donghai</t>
  </si>
  <si>
    <t>Kegang</t>
  </si>
  <si>
    <t>Jinfa</t>
  </si>
  <si>
    <t>Tianming</t>
  </si>
  <si>
    <t>Xiangzhe</t>
  </si>
  <si>
    <t>Haibao</t>
  </si>
  <si>
    <t>Hailin</t>
  </si>
  <si>
    <t>Shengqiu</t>
  </si>
  <si>
    <t>Zhijun</t>
  </si>
  <si>
    <t>Bingqun</t>
  </si>
  <si>
    <t>Feilong</t>
  </si>
  <si>
    <t>Guibing</t>
  </si>
  <si>
    <t>Haifeng</t>
  </si>
  <si>
    <t>Risen</t>
  </si>
  <si>
    <t>Rongmao</t>
  </si>
  <si>
    <t>Tuping</t>
  </si>
  <si>
    <t>Bosheng</t>
  </si>
  <si>
    <t>Dongwei</t>
  </si>
  <si>
    <t>Qiliang</t>
  </si>
  <si>
    <t>Yue</t>
  </si>
  <si>
    <t>Qilong</t>
  </si>
  <si>
    <t>Chao</t>
  </si>
  <si>
    <t>Guojing</t>
  </si>
  <si>
    <t>Fudong</t>
  </si>
  <si>
    <t>Huan</t>
  </si>
  <si>
    <t>Xuesong</t>
  </si>
  <si>
    <t>Haichun</t>
  </si>
  <si>
    <t>Xianfeng</t>
  </si>
  <si>
    <t>Kande</t>
  </si>
  <si>
    <t>Dexiang</t>
  </si>
  <si>
    <t>Julong</t>
  </si>
  <si>
    <t>Jundong</t>
  </si>
  <si>
    <t>Shijian</t>
  </si>
  <si>
    <t>Kangfeng</t>
  </si>
  <si>
    <t>Haifei</t>
  </si>
  <si>
    <t>Jing</t>
  </si>
  <si>
    <t>Miquan</t>
  </si>
  <si>
    <t>Chuanhai</t>
  </si>
  <si>
    <t>Yao</t>
  </si>
  <si>
    <t>Weili</t>
  </si>
  <si>
    <t>Guangjun</t>
  </si>
  <si>
    <t>Shuo</t>
  </si>
  <si>
    <t>Jianguo</t>
  </si>
  <si>
    <t>Weiqiong</t>
  </si>
  <si>
    <t>Youke</t>
  </si>
  <si>
    <t>Zhifeng</t>
  </si>
  <si>
    <t>Minlong</t>
  </si>
  <si>
    <t>Chenhong</t>
  </si>
  <si>
    <t>Zhenyi</t>
  </si>
  <si>
    <t>Huawei</t>
  </si>
  <si>
    <t>Huilin</t>
  </si>
  <si>
    <t>Shaoping</t>
  </si>
  <si>
    <t>Xiaowei</t>
  </si>
  <si>
    <t>Chensan</t>
  </si>
  <si>
    <t>Jinwei</t>
  </si>
  <si>
    <t>Jiqiang</t>
  </si>
  <si>
    <t>Tongjian</t>
  </si>
  <si>
    <t>Dianyang</t>
  </si>
  <si>
    <t>Mai</t>
  </si>
  <si>
    <t>Shen</t>
  </si>
  <si>
    <t>Song</t>
  </si>
  <si>
    <t>Tong</t>
  </si>
  <si>
    <t>Yuan</t>
  </si>
  <si>
    <t>Mo</t>
  </si>
  <si>
    <t>Shi</t>
  </si>
  <si>
    <t>Meng</t>
  </si>
  <si>
    <t>Miao</t>
  </si>
  <si>
    <t xml:space="preserve">Di </t>
  </si>
  <si>
    <t>Yin</t>
  </si>
  <si>
    <t>Guan</t>
  </si>
  <si>
    <t>Gui</t>
  </si>
  <si>
    <t>Liao</t>
  </si>
  <si>
    <t>Du</t>
  </si>
  <si>
    <t>Kong</t>
  </si>
  <si>
    <t>Xiang</t>
  </si>
  <si>
    <t>Bai</t>
  </si>
  <si>
    <t>Ji</t>
  </si>
  <si>
    <t>Ling</t>
  </si>
  <si>
    <t>Shu</t>
  </si>
  <si>
    <t>Xia</t>
  </si>
  <si>
    <t>Ye</t>
  </si>
  <si>
    <t>Gao</t>
  </si>
  <si>
    <t>Zhao</t>
  </si>
  <si>
    <t>Zeng</t>
  </si>
  <si>
    <t>Чжоу</t>
  </si>
  <si>
    <t>Лин</t>
  </si>
  <si>
    <t>Луо</t>
  </si>
  <si>
    <t>Даи</t>
  </si>
  <si>
    <t>Хан</t>
  </si>
  <si>
    <t>Донг</t>
  </si>
  <si>
    <t>Цзян</t>
  </si>
  <si>
    <t>Чен</t>
  </si>
  <si>
    <t>Ма</t>
  </si>
  <si>
    <t>Лу</t>
  </si>
  <si>
    <t>Чжо</t>
  </si>
  <si>
    <t>Лян</t>
  </si>
  <si>
    <t>Пан</t>
  </si>
  <si>
    <t>Цзинь</t>
  </si>
  <si>
    <t>Цянг</t>
  </si>
  <si>
    <t>Цян</t>
  </si>
  <si>
    <t>Чан</t>
  </si>
  <si>
    <t>Ванг</t>
  </si>
  <si>
    <t>Пу</t>
  </si>
  <si>
    <t>Ду</t>
  </si>
  <si>
    <t>Ци</t>
  </si>
  <si>
    <t>Хуанг</t>
  </si>
  <si>
    <t>Ан</t>
  </si>
  <si>
    <t>Ченг</t>
  </si>
  <si>
    <t>Ни</t>
  </si>
  <si>
    <t>Сяо</t>
  </si>
  <si>
    <t>Фу</t>
  </si>
  <si>
    <t>Мао</t>
  </si>
  <si>
    <t>Лао</t>
  </si>
  <si>
    <t>Гуан</t>
  </si>
  <si>
    <t>Син</t>
  </si>
  <si>
    <t>Сю</t>
  </si>
  <si>
    <t>Денг</t>
  </si>
  <si>
    <t>Ги</t>
  </si>
  <si>
    <t>Ню</t>
  </si>
  <si>
    <t>Ке</t>
  </si>
  <si>
    <t>Zhong</t>
  </si>
  <si>
    <t>Чжон</t>
  </si>
  <si>
    <t>Ляо</t>
  </si>
  <si>
    <t>Тянь</t>
  </si>
  <si>
    <t>Гонг</t>
  </si>
  <si>
    <t>Оуян</t>
  </si>
  <si>
    <t>Сие</t>
  </si>
  <si>
    <t>Конг</t>
  </si>
  <si>
    <t>Цао</t>
  </si>
  <si>
    <t>Сянг</t>
  </si>
  <si>
    <t>Баи</t>
  </si>
  <si>
    <t>Чжи</t>
  </si>
  <si>
    <t>Линг</t>
  </si>
  <si>
    <t>Сенг</t>
  </si>
  <si>
    <t>Го</t>
  </si>
  <si>
    <t>Шу</t>
  </si>
  <si>
    <t>Цаи</t>
  </si>
  <si>
    <t>Ся</t>
  </si>
  <si>
    <t>Е</t>
  </si>
  <si>
    <t>Гао</t>
  </si>
  <si>
    <t>Чжао</t>
  </si>
  <si>
    <t>Цзен</t>
  </si>
  <si>
    <t>Маи</t>
  </si>
  <si>
    <t>Вэй</t>
  </si>
  <si>
    <t>Цин</t>
  </si>
  <si>
    <t>Шен</t>
  </si>
  <si>
    <t>Сон</t>
  </si>
  <si>
    <t>Тонг</t>
  </si>
  <si>
    <t>Юань</t>
  </si>
  <si>
    <t>Мо</t>
  </si>
  <si>
    <t>Ю</t>
  </si>
  <si>
    <t>Ши</t>
  </si>
  <si>
    <t>Менг</t>
  </si>
  <si>
    <t>Мяо</t>
  </si>
  <si>
    <t>Ди</t>
  </si>
  <si>
    <t>Инь</t>
  </si>
  <si>
    <t>Хонг</t>
  </si>
  <si>
    <t>Вэнь</t>
  </si>
  <si>
    <t>Аи</t>
  </si>
  <si>
    <t>Оу</t>
  </si>
  <si>
    <t>Тао</t>
  </si>
  <si>
    <t>Яо</t>
  </si>
  <si>
    <t>Ou</t>
  </si>
  <si>
    <t>Канг</t>
  </si>
  <si>
    <t>Су</t>
  </si>
  <si>
    <t>Цзия</t>
  </si>
  <si>
    <t>Панг</t>
  </si>
  <si>
    <t>Su</t>
  </si>
  <si>
    <t>Pang</t>
  </si>
  <si>
    <t>Нье</t>
  </si>
  <si>
    <t>Луан</t>
  </si>
  <si>
    <t>Бао</t>
  </si>
  <si>
    <t>Енггуэй</t>
  </si>
  <si>
    <t>Гуангью</t>
  </si>
  <si>
    <t>Сяоге</t>
  </si>
  <si>
    <t>Цзянхуа</t>
  </si>
  <si>
    <t>Шенглуан</t>
  </si>
  <si>
    <t>Гуангцзе</t>
  </si>
  <si>
    <t>Чангхаи</t>
  </si>
  <si>
    <t>Вэньчжу</t>
  </si>
  <si>
    <t>Цзехаи</t>
  </si>
  <si>
    <t>Енгхуа</t>
  </si>
  <si>
    <t>Сяопин</t>
  </si>
  <si>
    <t>Цзиванг</t>
  </si>
  <si>
    <t>Лянг</t>
  </si>
  <si>
    <t>Гуангшо</t>
  </si>
  <si>
    <t>Лей</t>
  </si>
  <si>
    <t>Чаоюн</t>
  </si>
  <si>
    <t>Енгкуан</t>
  </si>
  <si>
    <t>Сяньсян</t>
  </si>
  <si>
    <t>Келей</t>
  </si>
  <si>
    <t>Чжилье</t>
  </si>
  <si>
    <t>Куанчжу</t>
  </si>
  <si>
    <t>Лифан</t>
  </si>
  <si>
    <t>Фуйин</t>
  </si>
  <si>
    <t>Хаибо</t>
  </si>
  <si>
    <t>Гуангхуэй</t>
  </si>
  <si>
    <t>Вэньчжун</t>
  </si>
  <si>
    <t>Сёнгвэн</t>
  </si>
  <si>
    <t>Цзянхонг</t>
  </si>
  <si>
    <t>Дабинг</t>
  </si>
  <si>
    <t>Минлян</t>
  </si>
  <si>
    <t>Вувэн</t>
  </si>
  <si>
    <t>Хэнг</t>
  </si>
  <si>
    <t>Руи</t>
  </si>
  <si>
    <t>Чанг</t>
  </si>
  <si>
    <t>Сяобин</t>
  </si>
  <si>
    <t>Цзисян</t>
  </si>
  <si>
    <t>Чанминг</t>
  </si>
  <si>
    <t>Йи</t>
  </si>
  <si>
    <t>Донгсяо</t>
  </si>
  <si>
    <t>Цзихуа</t>
  </si>
  <si>
    <t>Цзянфэнг</t>
  </si>
  <si>
    <t>Донгмин</t>
  </si>
  <si>
    <t>Цзюнью</t>
  </si>
  <si>
    <t>Минг</t>
  </si>
  <si>
    <t>Сийинг</t>
  </si>
  <si>
    <t>Сяоли</t>
  </si>
  <si>
    <t>Дингчуанг</t>
  </si>
  <si>
    <t>Юкуань</t>
  </si>
  <si>
    <t>Шию</t>
  </si>
  <si>
    <t>Сянгцзун</t>
  </si>
  <si>
    <t>Фэнганг</t>
  </si>
  <si>
    <t>Гоянг</t>
  </si>
  <si>
    <t>Хуа</t>
  </si>
  <si>
    <t>Цзянсинг</t>
  </si>
  <si>
    <t>Лиго</t>
  </si>
  <si>
    <t>Лиюанг</t>
  </si>
  <si>
    <t>Йошанг</t>
  </si>
  <si>
    <t>Лиюань</t>
  </si>
  <si>
    <t>Фую</t>
  </si>
  <si>
    <t>Фаминг</t>
  </si>
  <si>
    <t>Янлонг</t>
  </si>
  <si>
    <t>Цзинью</t>
  </si>
  <si>
    <t>Ху</t>
  </si>
  <si>
    <t>Хаодонг</t>
  </si>
  <si>
    <t>Синру</t>
  </si>
  <si>
    <t>Цзинпинг</t>
  </si>
  <si>
    <t>Сяньфа</t>
  </si>
  <si>
    <t>Давэй</t>
  </si>
  <si>
    <t>Шенчянг</t>
  </si>
  <si>
    <t>Шисян</t>
  </si>
  <si>
    <t>Кай</t>
  </si>
  <si>
    <t>Пенг</t>
  </si>
  <si>
    <t>Чжанжуанг</t>
  </si>
  <si>
    <t>Вэньчжи</t>
  </si>
  <si>
    <t>Сяолонг</t>
  </si>
  <si>
    <t>Цзяйонг</t>
  </si>
  <si>
    <t>Миннань</t>
  </si>
  <si>
    <t>Баочжу</t>
  </si>
  <si>
    <t>Цзие</t>
  </si>
  <si>
    <t>Лошенг</t>
  </si>
  <si>
    <t>Цзянзи</t>
  </si>
  <si>
    <t>Ченминг</t>
  </si>
  <si>
    <t>Пинг</t>
  </si>
  <si>
    <t>Йонг</t>
  </si>
  <si>
    <t>Гуангцзин</t>
  </si>
  <si>
    <t>Цзихао</t>
  </si>
  <si>
    <t>Йонгчянг</t>
  </si>
  <si>
    <t>Гелонг</t>
  </si>
  <si>
    <t>Цзун</t>
  </si>
  <si>
    <t>Хонгченг</t>
  </si>
  <si>
    <t>Хансинг</t>
  </si>
  <si>
    <t>Цзянхуэй</t>
  </si>
  <si>
    <t>Сюхаи</t>
  </si>
  <si>
    <t>Вэньфенг</t>
  </si>
  <si>
    <t>Маоменг</t>
  </si>
  <si>
    <t>Ювэй</t>
  </si>
  <si>
    <t>Кайлин</t>
  </si>
  <si>
    <t>Чин</t>
  </si>
  <si>
    <t>Гуанчун</t>
  </si>
  <si>
    <t>Гуанхонг</t>
  </si>
  <si>
    <t>Лияо</t>
  </si>
  <si>
    <t>Шуангцзе</t>
  </si>
  <si>
    <t>Ютао</t>
  </si>
  <si>
    <t>Чжичанг</t>
  </si>
  <si>
    <t>Хонгпинг</t>
  </si>
  <si>
    <t>Hongping</t>
  </si>
  <si>
    <t>Лоруи</t>
  </si>
  <si>
    <t>Гогуанг</t>
  </si>
  <si>
    <t>Цзунминг</t>
  </si>
  <si>
    <t>Цзунсян</t>
  </si>
  <si>
    <t>Тонгчжу</t>
  </si>
  <si>
    <t>Хонгбин</t>
  </si>
  <si>
    <t>Сюхе</t>
  </si>
  <si>
    <t>Чжилянг</t>
  </si>
  <si>
    <t>Чаолянг</t>
  </si>
  <si>
    <t>Тяньфу</t>
  </si>
  <si>
    <t>Цичжонг</t>
  </si>
  <si>
    <t>Сяоцзян</t>
  </si>
  <si>
    <t>Таопинг</t>
  </si>
  <si>
    <t>Утао</t>
  </si>
  <si>
    <t>Шиян</t>
  </si>
  <si>
    <t>Сийонг</t>
  </si>
  <si>
    <t>Ганг</t>
  </si>
  <si>
    <t>Цзунхай</t>
  </si>
  <si>
    <t>Янг</t>
  </si>
  <si>
    <t>Фусян</t>
  </si>
  <si>
    <t>Цидонг</t>
  </si>
  <si>
    <t>Цзонгяо</t>
  </si>
  <si>
    <t>Юнвэнь</t>
  </si>
  <si>
    <t>Руфэй</t>
  </si>
  <si>
    <t>Гуангкуан</t>
  </si>
  <si>
    <t>Хуаю</t>
  </si>
  <si>
    <t>Хонгминг</t>
  </si>
  <si>
    <t>Лянгцзе</t>
  </si>
  <si>
    <t>Госян</t>
  </si>
  <si>
    <t>Цзинлин</t>
  </si>
  <si>
    <t>Хаи</t>
  </si>
  <si>
    <t>Цзухэ</t>
  </si>
  <si>
    <t>Йонгчанг</t>
  </si>
  <si>
    <t>Юаньчи</t>
  </si>
  <si>
    <t>Хайлонг</t>
  </si>
  <si>
    <t>Хуи</t>
  </si>
  <si>
    <t>Вэйфенг</t>
  </si>
  <si>
    <t>Чжиан</t>
  </si>
  <si>
    <t>Цзянкун</t>
  </si>
  <si>
    <t>Юнлонг</t>
  </si>
  <si>
    <t>Бо</t>
  </si>
  <si>
    <t>Сяоюн</t>
  </si>
  <si>
    <t>Бинг</t>
  </si>
  <si>
    <t>Цзешан</t>
  </si>
  <si>
    <t>Чжицзян</t>
  </si>
  <si>
    <t>Динг</t>
  </si>
  <si>
    <t>Синцзян</t>
  </si>
  <si>
    <t>Чангйе</t>
  </si>
  <si>
    <t>Синкуан</t>
  </si>
  <si>
    <t>Цзиньчию</t>
  </si>
  <si>
    <t>Фэй</t>
  </si>
  <si>
    <t>Чэньчао</t>
  </si>
  <si>
    <t>Хонгфэй</t>
  </si>
  <si>
    <t>Донгбин</t>
  </si>
  <si>
    <t>Ненг</t>
  </si>
  <si>
    <t>Юсянг</t>
  </si>
  <si>
    <t>Бобин</t>
  </si>
  <si>
    <t>Цзиалин</t>
  </si>
  <si>
    <t>Цонгцзун</t>
  </si>
  <si>
    <t>Ченгвэй</t>
  </si>
  <si>
    <t>Тяньси</t>
  </si>
  <si>
    <t>Чингбао</t>
  </si>
  <si>
    <t>Юанькуан</t>
  </si>
  <si>
    <t>Цзипэн</t>
  </si>
  <si>
    <t>Чаохуа</t>
  </si>
  <si>
    <t>Хонгсин</t>
  </si>
  <si>
    <t>Цайцзин</t>
  </si>
  <si>
    <t>Ксу</t>
  </si>
  <si>
    <t>Йили</t>
  </si>
  <si>
    <t>Чун</t>
  </si>
  <si>
    <t>Генгбин</t>
  </si>
  <si>
    <t>Сяосю</t>
  </si>
  <si>
    <t>Хайбин</t>
  </si>
  <si>
    <t>Чжиганг</t>
  </si>
  <si>
    <t>Мингфа</t>
  </si>
  <si>
    <t>Цинчао</t>
  </si>
  <si>
    <t>Фусин</t>
  </si>
  <si>
    <t>Цзянйонг</t>
  </si>
  <si>
    <t>Fuxing</t>
  </si>
  <si>
    <t>Сяонань</t>
  </si>
  <si>
    <t>Цзунченг</t>
  </si>
  <si>
    <t>Госуань</t>
  </si>
  <si>
    <t>Шаофей</t>
  </si>
  <si>
    <t>Дапенг</t>
  </si>
  <si>
    <t>Рентанг</t>
  </si>
  <si>
    <t>Шиниань</t>
  </si>
  <si>
    <t>Донгхай</t>
  </si>
  <si>
    <t>Кеганг</t>
  </si>
  <si>
    <t>Цзинфа</t>
  </si>
  <si>
    <t>Тянминг</t>
  </si>
  <si>
    <t>Сянгже</t>
  </si>
  <si>
    <t>Хаибао</t>
  </si>
  <si>
    <t>Хайлин</t>
  </si>
  <si>
    <t>Шенгчу</t>
  </si>
  <si>
    <t>Чжицзун</t>
  </si>
  <si>
    <t>Бингкун</t>
  </si>
  <si>
    <t>Фэйлонг</t>
  </si>
  <si>
    <t>Гибин</t>
  </si>
  <si>
    <t>Хайфэн</t>
  </si>
  <si>
    <t>Рисен</t>
  </si>
  <si>
    <t>Ронгмао</t>
  </si>
  <si>
    <t>Тупинг</t>
  </si>
  <si>
    <t>Бошенг</t>
  </si>
  <si>
    <t>Донгвэй</t>
  </si>
  <si>
    <t>Чилянг</t>
  </si>
  <si>
    <t>Юэ</t>
  </si>
  <si>
    <t>Цилонг</t>
  </si>
  <si>
    <t>Чао</t>
  </si>
  <si>
    <t>Гоцзин</t>
  </si>
  <si>
    <t>Линюн</t>
  </si>
  <si>
    <t>Lingyun</t>
  </si>
  <si>
    <t>Фудонг</t>
  </si>
  <si>
    <t>Хуань</t>
  </si>
  <si>
    <t>Сюесонг</t>
  </si>
  <si>
    <t>Хайчун</t>
  </si>
  <si>
    <t>Сяфэн</t>
  </si>
  <si>
    <t>Канде</t>
  </si>
  <si>
    <t>Десян</t>
  </si>
  <si>
    <t>Цзулонг</t>
  </si>
  <si>
    <t>Цзундонг</t>
  </si>
  <si>
    <t>Changyou</t>
  </si>
  <si>
    <t>Чангю</t>
  </si>
  <si>
    <t>Chuanghui</t>
  </si>
  <si>
    <t>Чанхуэй</t>
  </si>
  <si>
    <t>Шицзян</t>
  </si>
  <si>
    <t>Кангфэнг</t>
  </si>
  <si>
    <t>Хайфэй</t>
  </si>
  <si>
    <t>Цзин</t>
  </si>
  <si>
    <t>Микуан</t>
  </si>
  <si>
    <t>Чуанхай</t>
  </si>
  <si>
    <t>Вэньбин</t>
  </si>
  <si>
    <t>Вэйли</t>
  </si>
  <si>
    <t>Гуангцзун</t>
  </si>
  <si>
    <t>Шуо</t>
  </si>
  <si>
    <t>Цзянго</t>
  </si>
  <si>
    <t>Вэйчонг</t>
  </si>
  <si>
    <t>Юке</t>
  </si>
  <si>
    <t>Лонгсин</t>
  </si>
  <si>
    <t>Чжифэн</t>
  </si>
  <si>
    <t>Минлонг</t>
  </si>
  <si>
    <t>Бовэн</t>
  </si>
  <si>
    <t>Янси</t>
  </si>
  <si>
    <t>Ченхонг</t>
  </si>
  <si>
    <t>Чженьйи</t>
  </si>
  <si>
    <t>Йонху</t>
  </si>
  <si>
    <t>Хуавэй</t>
  </si>
  <si>
    <t>Хуэйлин</t>
  </si>
  <si>
    <t>Шаопин</t>
  </si>
  <si>
    <t>Сяовэй</t>
  </si>
  <si>
    <t>Ченсан</t>
  </si>
  <si>
    <t>Цзинвэй</t>
  </si>
  <si>
    <t>Чжийонг</t>
  </si>
  <si>
    <t>Цзичан</t>
  </si>
  <si>
    <t>Цзяхао</t>
  </si>
  <si>
    <t>Юцзян</t>
  </si>
  <si>
    <t>Хайцзун</t>
  </si>
  <si>
    <t>Чэнхонг</t>
  </si>
  <si>
    <t>Хуэйбо</t>
  </si>
  <si>
    <t>Huatian</t>
  </si>
  <si>
    <t>Хуатян</t>
  </si>
  <si>
    <t>Rongqing</t>
  </si>
  <si>
    <t>Ронцин</t>
  </si>
  <si>
    <t>Yiming</t>
  </si>
  <si>
    <t>Йимин</t>
  </si>
  <si>
    <t>Deyong</t>
  </si>
  <si>
    <t>Дейонг</t>
  </si>
  <si>
    <t>Dajun</t>
  </si>
  <si>
    <t>Дачжун</t>
  </si>
  <si>
    <t>Juntao</t>
  </si>
  <si>
    <t>Цзунтао</t>
  </si>
  <si>
    <t>Shaolin</t>
  </si>
  <si>
    <t>Шаолин</t>
  </si>
  <si>
    <t>Guanglei</t>
  </si>
  <si>
    <t>Гуанлей</t>
  </si>
  <si>
    <t>Limin</t>
  </si>
  <si>
    <t>Лимин</t>
  </si>
  <si>
    <t>Yangtao</t>
  </si>
  <si>
    <t>Янтао</t>
  </si>
  <si>
    <t>Yizhou</t>
  </si>
  <si>
    <t>Йичжоу</t>
  </si>
  <si>
    <t>Renzhong</t>
  </si>
  <si>
    <t>Ренчжонг</t>
  </si>
  <si>
    <t>Zhixiang</t>
  </si>
  <si>
    <t>Чжисян</t>
  </si>
  <si>
    <t>Guanyu</t>
  </si>
  <si>
    <t>Гуанью</t>
  </si>
  <si>
    <t>Lun</t>
  </si>
  <si>
    <t>Лун</t>
  </si>
  <si>
    <t>Jinfeng</t>
  </si>
  <si>
    <t>Цзиньфэн</t>
  </si>
  <si>
    <t>Hang</t>
  </si>
  <si>
    <t>Haisheng</t>
  </si>
  <si>
    <t>Xiaoyuan</t>
  </si>
  <si>
    <t>Bin</t>
  </si>
  <si>
    <t>Yangzhi</t>
  </si>
  <si>
    <t>Ханг</t>
  </si>
  <si>
    <t>Хайшенг</t>
  </si>
  <si>
    <t>Сяоюан</t>
  </si>
  <si>
    <t>Бин</t>
  </si>
  <si>
    <t>Янгчжи</t>
  </si>
  <si>
    <t>Shouwu</t>
  </si>
  <si>
    <t>Yongming</t>
  </si>
  <si>
    <t>Yanbo</t>
  </si>
  <si>
    <t>Xiutao</t>
  </si>
  <si>
    <t>Yanghao</t>
  </si>
  <si>
    <t>Chong</t>
  </si>
  <si>
    <t>Yanchao</t>
  </si>
  <si>
    <t>Yunqing</t>
  </si>
  <si>
    <t>Zhongge</t>
  </si>
  <si>
    <t>Zibin</t>
  </si>
  <si>
    <t>Yangpeng</t>
  </si>
  <si>
    <t>Libang</t>
  </si>
  <si>
    <t>Haiwei</t>
  </si>
  <si>
    <t>Шоуву</t>
  </si>
  <si>
    <t>Йонгминг</t>
  </si>
  <si>
    <t>Янбо</t>
  </si>
  <si>
    <t>Сютао</t>
  </si>
  <si>
    <t>Янгхао</t>
  </si>
  <si>
    <t>Чонг</t>
  </si>
  <si>
    <t>Янчао</t>
  </si>
  <si>
    <t>Юнцин</t>
  </si>
  <si>
    <t>Чжонгге</t>
  </si>
  <si>
    <t>Цзибин</t>
  </si>
  <si>
    <t>Янпенг</t>
  </si>
  <si>
    <t>Либанг</t>
  </si>
  <si>
    <t>Хайвэй</t>
  </si>
  <si>
    <t>Гидонг</t>
  </si>
  <si>
    <t>Тонгцзян</t>
  </si>
  <si>
    <t>Ронгбо</t>
  </si>
  <si>
    <t>Сюэцзян</t>
  </si>
  <si>
    <t>Йонгцзин</t>
  </si>
  <si>
    <t>Сянцзун</t>
  </si>
  <si>
    <t>Чжонгхаи</t>
  </si>
  <si>
    <t>Чаншэнг</t>
  </si>
  <si>
    <t>Гомин</t>
  </si>
  <si>
    <t>Юнгкун</t>
  </si>
  <si>
    <t>Юлин</t>
  </si>
  <si>
    <t>Шунхуэй</t>
  </si>
  <si>
    <t>Донгсин</t>
  </si>
  <si>
    <t>Баичжун</t>
  </si>
  <si>
    <t>Шенлонг</t>
  </si>
  <si>
    <t>Чжаосиа</t>
  </si>
  <si>
    <t>Сяоя</t>
  </si>
  <si>
    <t>Цианге</t>
  </si>
  <si>
    <t>Сяофэн</t>
  </si>
  <si>
    <t>Йеганг</t>
  </si>
  <si>
    <t>Дианянг</t>
  </si>
  <si>
    <t>Хэнань</t>
  </si>
  <si>
    <t>Чунцин</t>
  </si>
  <si>
    <t>Цзянси</t>
  </si>
  <si>
    <t>Цзянсу</t>
  </si>
  <si>
    <t>Хайнань</t>
  </si>
  <si>
    <t>Ганьсу</t>
  </si>
  <si>
    <t>Гуанси</t>
  </si>
  <si>
    <t>Guangxi</t>
  </si>
  <si>
    <t>P_NUM</t>
  </si>
  <si>
    <t>Cui</t>
  </si>
  <si>
    <t>Lan</t>
  </si>
  <si>
    <t>Leng</t>
  </si>
  <si>
    <t>Wu</t>
  </si>
  <si>
    <t>Zhenhai</t>
  </si>
  <si>
    <t>Anfeng</t>
  </si>
  <si>
    <t>Hongwei</t>
  </si>
  <si>
    <t>Pei</t>
  </si>
  <si>
    <t>Shaodong</t>
  </si>
  <si>
    <t>Jinhai</t>
  </si>
  <si>
    <t>Qihan</t>
  </si>
  <si>
    <t>Hongyu</t>
  </si>
  <si>
    <t>Yuchao</t>
  </si>
  <si>
    <t>Wanhao</t>
  </si>
  <si>
    <t>Zhangbin</t>
  </si>
  <si>
    <t>Xiaoqi</t>
  </si>
  <si>
    <t>Jiaxiang</t>
  </si>
  <si>
    <t>Zhongliang</t>
  </si>
  <si>
    <t>Shiyou</t>
  </si>
  <si>
    <t>Songyun</t>
  </si>
  <si>
    <t>Degui</t>
  </si>
  <si>
    <t>Shansen</t>
  </si>
  <si>
    <t>Yinfeng</t>
  </si>
  <si>
    <t>Чженхай</t>
  </si>
  <si>
    <t>Анфэн</t>
  </si>
  <si>
    <t>Хонгвэй</t>
  </si>
  <si>
    <t>Пэй</t>
  </si>
  <si>
    <t>Шаодонг</t>
  </si>
  <si>
    <t>Цзиньхай</t>
  </si>
  <si>
    <t>Вэи</t>
  </si>
  <si>
    <t>Чихань</t>
  </si>
  <si>
    <t>Хонгью</t>
  </si>
  <si>
    <t>Ючао</t>
  </si>
  <si>
    <t>Ванхао</t>
  </si>
  <si>
    <t>Чжанбинь</t>
  </si>
  <si>
    <t>Сяочи</t>
  </si>
  <si>
    <t>Цзясян</t>
  </si>
  <si>
    <t>Чжонлян</t>
  </si>
  <si>
    <t>Сонгюн</t>
  </si>
  <si>
    <t>Дегу</t>
  </si>
  <si>
    <t>Шаншень</t>
  </si>
  <si>
    <t>Йиньфэн</t>
  </si>
  <si>
    <t>Чуи</t>
  </si>
  <si>
    <t>Лан</t>
  </si>
  <si>
    <t>Лэнг</t>
  </si>
  <si>
    <t>Shaanxi</t>
  </si>
  <si>
    <t>Zhejiang</t>
  </si>
  <si>
    <t>Синьцзян</t>
  </si>
  <si>
    <t>Фуцзянь</t>
  </si>
  <si>
    <t>Шэньси</t>
  </si>
  <si>
    <t>Чжэцзян</t>
  </si>
  <si>
    <t>FINAL DATE FOR VISA</t>
  </si>
  <si>
    <t>01\000</t>
  </si>
  <si>
    <t>STATUS</t>
  </si>
  <si>
    <t>E_SEX</t>
  </si>
  <si>
    <t>Ning</t>
    <phoneticPr fontId="2" type="noConversion"/>
  </si>
  <si>
    <t>Jinquan</t>
    <phoneticPr fontId="2" type="noConversion"/>
  </si>
  <si>
    <t>Нин</t>
  </si>
  <si>
    <t>Yiwen</t>
  </si>
  <si>
    <t>Ивэнь</t>
  </si>
  <si>
    <t>Jianghua</t>
  </si>
  <si>
    <t>Xiaoyang</t>
  </si>
  <si>
    <t>Сяоян</t>
  </si>
  <si>
    <t>Цзиньцюань</t>
  </si>
  <si>
    <t>Duanquan</t>
  </si>
  <si>
    <t>Дуаньцюань</t>
  </si>
  <si>
    <t>Xuncun</t>
  </si>
  <si>
    <t>Сюньцунь</t>
  </si>
  <si>
    <t>Zuozhi</t>
  </si>
  <si>
    <t>Цзочжи</t>
  </si>
  <si>
    <t>Сонг</t>
  </si>
  <si>
    <t>Zhihua</t>
  </si>
  <si>
    <t>Чжихуа</t>
  </si>
  <si>
    <t>Baoguo</t>
  </si>
  <si>
    <t>Баого</t>
  </si>
  <si>
    <t>Baoliang</t>
  </si>
  <si>
    <t>Баолян</t>
  </si>
  <si>
    <t>Heilongjiang</t>
  </si>
  <si>
    <t>Хэйлунцзян</t>
  </si>
  <si>
    <t>LIST STATUS</t>
  </si>
  <si>
    <t>VESSEL</t>
  </si>
  <si>
    <t>PROJECT</t>
  </si>
  <si>
    <t>COMPANY</t>
  </si>
  <si>
    <t>COMPANY ADDRESS</t>
  </si>
  <si>
    <t>CITIZENSHIP</t>
  </si>
  <si>
    <t>ENTERING PERSON</t>
  </si>
  <si>
    <t>VISIT LOCATIONS</t>
  </si>
  <si>
    <t>VISA PERIOD</t>
  </si>
  <si>
    <t>DATE OF OBTAINING</t>
  </si>
  <si>
    <t>COMMENT ENG</t>
  </si>
  <si>
    <t>COMMENT RUS</t>
  </si>
  <si>
    <t>text</t>
  </si>
  <si>
    <t>CORRECTIONS</t>
  </si>
  <si>
    <t>FOLDER PASSPORT</t>
  </si>
  <si>
    <t>FOLDER LOI</t>
  </si>
  <si>
    <t>JOB POSITION conv.</t>
  </si>
  <si>
    <t>Crew member</t>
  </si>
  <si>
    <t>VESSEL conv.</t>
  </si>
  <si>
    <t>PROJECT conv.</t>
  </si>
  <si>
    <t>COMPANY conv.</t>
  </si>
  <si>
    <t>COMPANY ADDRESS conv.</t>
  </si>
  <si>
    <t>CITIZENSHIP conv.</t>
  </si>
  <si>
    <t>ENTERING PERSON conv.</t>
  </si>
  <si>
    <t>VISIT LOCATIONS conv.</t>
  </si>
  <si>
    <t>VISA PERIOD conv.</t>
  </si>
  <si>
    <t>CORRECTIONS conv.</t>
  </si>
  <si>
    <t>STATUS conv.</t>
  </si>
  <si>
    <t>Получен</t>
  </si>
  <si>
    <t>Получена</t>
  </si>
  <si>
    <t>LIST STATUS conv.</t>
  </si>
  <si>
    <t>Num in part</t>
  </si>
  <si>
    <t>NEI MONGOL</t>
  </si>
  <si>
    <t>АВТОНОМНЫЙ РАЙОН ВНУТРЕННЯЯ МОНГОЛИЯ</t>
  </si>
  <si>
    <t>Член экипажа</t>
  </si>
  <si>
    <t>OIM</t>
  </si>
  <si>
    <t>Начальник буровой установки</t>
  </si>
  <si>
    <t>JOB POSITION Eng</t>
  </si>
  <si>
    <t>JOB POSITION Rus</t>
  </si>
  <si>
    <t>FOLDER NAME conv.</t>
  </si>
  <si>
    <t>&lt;/a&gt;</t>
  </si>
  <si>
    <t>PART (insert id)</t>
  </si>
  <si>
    <t>Морское бурение возле Сахалина 2019</t>
  </si>
  <si>
    <t>180</t>
  </si>
  <si>
    <t>SEX (Eng.)</t>
  </si>
  <si>
    <t>SEX (Rus)</t>
  </si>
  <si>
    <t>M</t>
  </si>
  <si>
    <t>Нет</t>
  </si>
  <si>
    <t>КОМПАНИЯ «ЧАЙНА ОЙЛФИЛД СЕРВИСЕЗ ЛИМИТЕД»</t>
  </si>
  <si>
    <t>ОБЩЕСТВО С ОГРАНИЧЕННОЙ ОТВЕТСТВЕННОСТЬЮ «ДАЛЬНИЙ ВОСТОК ОЙЛФИЛД СЕРВИСЕЗ»</t>
  </si>
  <si>
    <t>Холмск, Корсаков, Москва, Мурманск, Санкт-Петербург, Владивосток, Южно-Сахалинск</t>
  </si>
  <si>
    <t>,7,6,1,3,2,4,5,</t>
  </si>
  <si>
    <t>INVITING COMPANY</t>
  </si>
  <si>
    <t>INVITING COMPANY conv.</t>
  </si>
  <si>
    <t>INVITING COMPANY ADDRESS</t>
  </si>
  <si>
    <t>INVITING COMPANY ADDRESS conv.</t>
  </si>
  <si>
    <t>INVITING PERSON</t>
  </si>
  <si>
    <t>INVITING PERSON conv.</t>
  </si>
  <si>
    <t>Истягин Д.Ю.</t>
  </si>
  <si>
    <t>INVITING PERSON POWERS</t>
  </si>
  <si>
    <t>DATE OF RECEIVING</t>
  </si>
  <si>
    <t>PART NAME</t>
  </si>
  <si>
    <t>PASSPORT FILE NAME</t>
  </si>
  <si>
    <t>LOI FILE NAME</t>
  </si>
  <si>
    <t>FOLDER FOR COMMON BASE</t>
  </si>
  <si>
    <t>DOCS FOLDER FOR COMMON BASE</t>
  </si>
  <si>
    <t>LOI FOLDER FOR COMMON BASE</t>
  </si>
  <si>
    <t>"&gt;</t>
  </si>
  <si>
    <t>&lt;a id="cmfoldlink" style="text-decoration: underline;" href="</t>
  </si>
  <si>
    <t>&lt;a id="cmpasslink" style="text-decoration: underline;" href="</t>
  </si>
  <si>
    <t>&lt;a id="cmloilink" style="text-decoration: underline;" href="</t>
  </si>
  <si>
    <t>Hu</t>
    <phoneticPr fontId="2" type="noConversion"/>
  </si>
  <si>
    <t>Zhai</t>
    <phoneticPr fontId="2" type="noConversion"/>
  </si>
  <si>
    <t>Zhuo</t>
    <phoneticPr fontId="2" type="noConversion"/>
  </si>
  <si>
    <t>Baoxi</t>
    <phoneticPr fontId="2" type="noConversion"/>
  </si>
  <si>
    <t>Chengyu</t>
    <phoneticPr fontId="2" type="noConversion"/>
  </si>
  <si>
    <t>Hongbo</t>
    <phoneticPr fontId="2" type="noConversion"/>
  </si>
  <si>
    <t>ZhiAng</t>
    <phoneticPr fontId="2" type="noConversion"/>
  </si>
  <si>
    <t>Jiecan</t>
    <phoneticPr fontId="2" type="noConversion"/>
  </si>
  <si>
    <t>Hengtao</t>
    <phoneticPr fontId="2" type="noConversion"/>
  </si>
  <si>
    <t>Wenlong</t>
    <phoneticPr fontId="2" type="noConversion"/>
  </si>
  <si>
    <t>Yanwei</t>
    <phoneticPr fontId="2" type="noConversion"/>
  </si>
  <si>
    <t>Yudong</t>
    <phoneticPr fontId="2" type="noConversion"/>
  </si>
  <si>
    <t>Chunhui</t>
    <phoneticPr fontId="2" type="noConversion"/>
  </si>
  <si>
    <t>Junwei</t>
    <phoneticPr fontId="2" type="noConversion"/>
  </si>
  <si>
    <t>Jiaxing</t>
    <phoneticPr fontId="2" type="noConversion"/>
  </si>
  <si>
    <t>Xiang</t>
    <phoneticPr fontId="2" type="noConversion"/>
  </si>
  <si>
    <t>Qingwen</t>
    <phoneticPr fontId="2" type="noConversion"/>
  </si>
  <si>
    <t>Deqiang</t>
  </si>
  <si>
    <t>Децян</t>
  </si>
  <si>
    <t>Sui</t>
  </si>
  <si>
    <t>Суи</t>
  </si>
  <si>
    <t>Haochen</t>
  </si>
  <si>
    <t>Хаочен</t>
  </si>
  <si>
    <t>Jinhan</t>
  </si>
  <si>
    <t>Цзиньхань</t>
  </si>
  <si>
    <t>Баоси</t>
  </si>
  <si>
    <t>Чэню</t>
  </si>
  <si>
    <t>Хунбо</t>
  </si>
  <si>
    <t>Жанг</t>
  </si>
  <si>
    <t>Цзицан</t>
  </si>
  <si>
    <t>Хэнтао</t>
  </si>
  <si>
    <t>Вэньлун</t>
  </si>
  <si>
    <t>Яньвэй</t>
  </si>
  <si>
    <t>Юйдун</t>
  </si>
  <si>
    <t>Чунхуэй</t>
  </si>
  <si>
    <t>Чжунвэй</t>
  </si>
  <si>
    <t>Shugang</t>
  </si>
  <si>
    <t>Шуган</t>
  </si>
  <si>
    <t>Цзясин</t>
  </si>
  <si>
    <t>Chunyu</t>
  </si>
  <si>
    <t>Чуньюй</t>
  </si>
  <si>
    <t>Zhimin</t>
  </si>
  <si>
    <t>Чжимин</t>
  </si>
  <si>
    <t>Сян</t>
  </si>
  <si>
    <t>Luyun</t>
  </si>
  <si>
    <t>Луюнь</t>
  </si>
  <si>
    <t>Цинвэнь</t>
  </si>
  <si>
    <t>Чжай</t>
  </si>
  <si>
    <t>Master</t>
  </si>
  <si>
    <t>Chief Officer</t>
  </si>
  <si>
    <t>Second Officer</t>
  </si>
  <si>
    <t>Third Officer</t>
  </si>
  <si>
    <t>Chief Engineer</t>
  </si>
  <si>
    <t>Second Engineer</t>
  </si>
  <si>
    <t>Third Engineer</t>
  </si>
  <si>
    <t>Fourth Engineer</t>
  </si>
  <si>
    <t>Bosun</t>
  </si>
  <si>
    <t>Sailor</t>
  </si>
  <si>
    <t>Oiler</t>
  </si>
  <si>
    <t>Chief Cook</t>
  </si>
  <si>
    <t>Мастер</t>
  </si>
  <si>
    <t>Старший помощник</t>
  </si>
  <si>
    <t>Второй помощник</t>
  </si>
  <si>
    <t>Третий помощник</t>
  </si>
  <si>
    <t>Главный инженер</t>
  </si>
  <si>
    <t>Второй инженер</t>
  </si>
  <si>
    <t>Третий инженер</t>
  </si>
  <si>
    <t>Четвертый инженер</t>
  </si>
  <si>
    <t>Сотрудник по электротехническим вопросам</t>
  </si>
  <si>
    <t>Боцман</t>
  </si>
  <si>
    <t>Матрос</t>
  </si>
  <si>
    <t>Шеф-повар</t>
  </si>
  <si>
    <t>Смазчик</t>
  </si>
  <si>
    <t>VISA MULTIPLICITY</t>
  </si>
  <si>
    <t>VISA MULTIPLICITY conv.</t>
  </si>
  <si>
    <t>SUPPOSED DATE OF ISSUE</t>
  </si>
  <si>
    <t>Многократная (до 12 месяцев)</t>
  </si>
  <si>
    <t>He</t>
  </si>
  <si>
    <t>Jiao</t>
  </si>
  <si>
    <t>Zou</t>
  </si>
  <si>
    <t>Aosi</t>
  </si>
  <si>
    <t>Chunzai</t>
  </si>
  <si>
    <t>Shuang</t>
  </si>
  <si>
    <t>Youwen</t>
  </si>
  <si>
    <t>Le</t>
  </si>
  <si>
    <t>Weibin</t>
  </si>
  <si>
    <t>Yuhu</t>
  </si>
  <si>
    <t>Jiajin</t>
  </si>
  <si>
    <t>Hangyu</t>
  </si>
  <si>
    <t>Heli</t>
  </si>
  <si>
    <t>Baoshun</t>
  </si>
  <si>
    <t>Linjun</t>
  </si>
  <si>
    <t>Honghong</t>
  </si>
  <si>
    <t>Huarong</t>
  </si>
  <si>
    <t>Mingyuan</t>
  </si>
  <si>
    <t>Muxing</t>
  </si>
  <si>
    <t>Yingying</t>
  </si>
  <si>
    <t>Xiaoguang</t>
  </si>
  <si>
    <t>Zhenyong</t>
  </si>
  <si>
    <t>Dongliang</t>
  </si>
  <si>
    <t>Jianfu</t>
  </si>
  <si>
    <t>Zhiming</t>
  </si>
  <si>
    <t>Xianglu</t>
  </si>
  <si>
    <t>Jiangsu</t>
  </si>
  <si>
    <t>Yunnan</t>
  </si>
  <si>
    <t>Mechanic Engineer</t>
  </si>
  <si>
    <t>Safety Supervisor</t>
  </si>
  <si>
    <t>Hydraulic Engineer</t>
  </si>
  <si>
    <t>IT Engineer</t>
  </si>
  <si>
    <t>Driller</t>
  </si>
  <si>
    <t>Motorman</t>
  </si>
  <si>
    <t>Roustabout</t>
  </si>
  <si>
    <t>Senior Electrical Engineer</t>
  </si>
  <si>
    <t>Assistant Maintenance Supervisor</t>
  </si>
  <si>
    <t>Assistant Driller</t>
  </si>
  <si>
    <t>Hai Yang Shi You 982</t>
  </si>
  <si>
    <t>Deck Monitor</t>
  </si>
  <si>
    <t>ИТ-инженер</t>
  </si>
  <si>
    <t>Инженер-механик</t>
  </si>
  <si>
    <t>Инспектор безопасности</t>
  </si>
  <si>
    <t>Экипаж поддержки</t>
  </si>
  <si>
    <t>Крановщик</t>
  </si>
  <si>
    <t>Помощник крановщика</t>
  </si>
  <si>
    <t>Старший инженер по материалам</t>
  </si>
  <si>
    <t>Старший инженер-электрик</t>
  </si>
  <si>
    <t>Помощник бурильщика</t>
  </si>
  <si>
    <t>Машинист насоса</t>
  </si>
  <si>
    <t>Старший инженер по подводному оборудованию</t>
  </si>
  <si>
    <t>Инженер по подводному оборудованию</t>
  </si>
  <si>
    <t>Инженер-гидравлик</t>
  </si>
  <si>
    <t>Рабочий на полу буровой вышки</t>
  </si>
  <si>
    <t>Бурильщик</t>
  </si>
  <si>
    <t>Рабочий по ремонту и обслуживанию</t>
  </si>
  <si>
    <t>Моторист</t>
  </si>
  <si>
    <t>Складской рабочий</t>
  </si>
  <si>
    <t>Верховой</t>
  </si>
  <si>
    <t>Помощник по буксировке</t>
  </si>
  <si>
    <t>Подсобный рабочий</t>
  </si>
  <si>
    <t>Помощник супервайзера</t>
  </si>
  <si>
    <t>Палубный наблюдатель</t>
  </si>
  <si>
    <t>DPO (deputy project officer)</t>
  </si>
  <si>
    <t>Заместитель руководителя проекта</t>
  </si>
  <si>
    <t>Pump Man</t>
  </si>
  <si>
    <t>Crane Operator</t>
  </si>
  <si>
    <t>Senior Subsea Engineer</t>
  </si>
  <si>
    <t>Support Crew</t>
  </si>
  <si>
    <t>Floor Man</t>
  </si>
  <si>
    <t>Senior Material Engineer</t>
  </si>
  <si>
    <t>Subsea Engineer</t>
  </si>
  <si>
    <t>Assistant Crane Operator</t>
  </si>
  <si>
    <t>Maintenance Worker</t>
  </si>
  <si>
    <t>Material Man</t>
  </si>
  <si>
    <t>Derrick Man</t>
  </si>
  <si>
    <t>Towing Operation Support</t>
  </si>
  <si>
    <t>Electro-technical Officer</t>
  </si>
  <si>
    <t>Аоси</t>
  </si>
  <si>
    <t>Чунзи</t>
  </si>
  <si>
    <t>Шуан</t>
  </si>
  <si>
    <t>Ювэнь</t>
  </si>
  <si>
    <t>Ле</t>
  </si>
  <si>
    <t>Вэйбинь</t>
  </si>
  <si>
    <t>Юху</t>
  </si>
  <si>
    <t>Цзяо</t>
  </si>
  <si>
    <t>Лэй</t>
  </si>
  <si>
    <t>Цзяцзинь</t>
  </si>
  <si>
    <t>Хангю</t>
  </si>
  <si>
    <t>Хели</t>
  </si>
  <si>
    <t>Баошунь</t>
  </si>
  <si>
    <t>Lyu</t>
  </si>
  <si>
    <t>Линджун</t>
  </si>
  <si>
    <t>Хонхон</t>
  </si>
  <si>
    <t>Хуарон</t>
  </si>
  <si>
    <t>Минюань</t>
  </si>
  <si>
    <t>Мусин</t>
  </si>
  <si>
    <t>Иньинь</t>
  </si>
  <si>
    <t>Сяогуан</t>
  </si>
  <si>
    <t>Чжэньюн</t>
  </si>
  <si>
    <t>Донлян</t>
  </si>
  <si>
    <t>Цзяньфу</t>
  </si>
  <si>
    <t>Жимин</t>
  </si>
  <si>
    <t>Сянлу</t>
  </si>
  <si>
    <t>http://lawspellsonline.com/~78qxi</t>
  </si>
  <si>
    <t>http://lawspellsonline.com/~M9joH</t>
  </si>
  <si>
    <t>http://lawspellsonline.com/~kBnVX</t>
  </si>
  <si>
    <t>INSERT LINK</t>
  </si>
  <si>
    <t>1979-02-20</t>
  </si>
  <si>
    <t>HEBEI</t>
  </si>
  <si>
    <t>М</t>
  </si>
  <si>
    <t>&lt;a id="cmpasslink" style="text-decoration: underline;" href="http://lawspellsonline.com/~CU35Q"&gt; Ma Deqiang &lt;/a&gt;</t>
  </si>
  <si>
    <t>&lt;a id="cmloilink" style="text-decoration: underline;" href="http://lawspellsonline.com/~o4Jsm"&gt; Ma Deqiang &lt;/a&gt;</t>
  </si>
  <si>
    <t>1982-08-17</t>
  </si>
  <si>
    <t>&lt;a id="cmpasslink" style="text-decoration: underline;" href="http://lawspellsonline.com/~Pxqjy"&gt; Sui Haochen &lt;/a&gt;</t>
  </si>
  <si>
    <t>&lt;a id="cmloilink" style="text-decoration: underline;" href="http://lawspellsonline.com/~7anIM"&gt; Sui Haochen &lt;/a&gt;</t>
  </si>
  <si>
    <t>1983-10-13</t>
  </si>
  <si>
    <t>CHONGQING</t>
  </si>
  <si>
    <t>&lt;a id="cmpasslink" style="text-decoration: underline;" href="http://lawspellsonline.com/~OhUgt"&gt; Zeng Cheng &lt;/a&gt;</t>
  </si>
  <si>
    <t>&lt;a id="cmloilink" style="text-decoration: underline;" href="http://lawspellsonline.com/~pvDaX"&gt; Zeng Cheng &lt;/a&gt;</t>
  </si>
  <si>
    <t>1987-02-03</t>
  </si>
  <si>
    <t>ANHUI</t>
  </si>
  <si>
    <t>&lt;a id="cmpasslink" style="text-decoration: underline;" href="http://lawspellsonline.com/~ddc6r"&gt; Li Hao &lt;/a&gt;</t>
  </si>
  <si>
    <t>&lt;a id="cmloilink" style="text-decoration: underline;" href="http://lawspellsonline.com/~O0UzI"&gt; Li Hao &lt;/a&gt;</t>
  </si>
  <si>
    <t>1977-03-16</t>
  </si>
  <si>
    <t>&lt;a id="cmpasslink" style="text-decoration: underline;" href="http://lawspellsonline.com/~rt6BK"&gt; Hu Jinhan &lt;/a&gt;</t>
  </si>
  <si>
    <t>&lt;a id="cmloilink" style="text-decoration: underline;" href="http://lawspellsonline.com/~15XBt"&gt; Hu Jinhan &lt;/a&gt;</t>
  </si>
  <si>
    <t>1988-08-16</t>
  </si>
  <si>
    <t>JIANGSU</t>
  </si>
  <si>
    <t>&lt;a id="cmpasslink" style="text-decoration: underline;" href="http://lawspellsonline.com/~cNtvj"&gt; Yao Jing &lt;/a&gt;</t>
  </si>
  <si>
    <t>&lt;a id="cmloilink" style="text-decoration: underline;" href="http://lawspellsonline.com/~AnhLU"&gt; Yao Jing &lt;/a&gt;</t>
  </si>
  <si>
    <t>Baoxi</t>
  </si>
  <si>
    <t>1988-02-29</t>
  </si>
  <si>
    <t>SHANDONG</t>
  </si>
  <si>
    <t>&lt;a id="cmpasslink" style="text-decoration: underline;" href="http://lawspellsonline.com/~F8BAh"&gt; Zhang Baoxi &lt;/a&gt;</t>
  </si>
  <si>
    <t>&lt;a id="cmloilink" style="text-decoration: underline;" href="http://lawspellsonline.com/~9spsB"&gt; Zhang Baoxi &lt;/a&gt;</t>
  </si>
  <si>
    <t>1976-12-19</t>
  </si>
  <si>
    <t>SICHUAN</t>
  </si>
  <si>
    <t>&lt;a id="cmpasslink" style="text-decoration: underline;" href="http://lawspellsonline.com/~huwZF"&gt; Chen Zhixiang &lt;/a&gt;</t>
  </si>
  <si>
    <t>&lt;a id="cmloilink" style="text-decoration: underline;" href="http://lawspellsonline.com/~b3prv"&gt; Chen Zhixiang &lt;/a&gt;</t>
  </si>
  <si>
    <t>1986-01-19</t>
  </si>
  <si>
    <t>&lt;a id="cmpasslink" style="text-decoration: underline;" href="http://lawspellsonline.com/~mGp07"&gt; Zhou Yu &lt;/a&gt;</t>
  </si>
  <si>
    <t>&lt;a id="cmloilink" style="text-decoration: underline;" href="http://lawspellsonline.com/~F0035"&gt; Zhou Yu &lt;/a&gt;</t>
  </si>
  <si>
    <t>Chengyu</t>
  </si>
  <si>
    <t>1990-10-25</t>
  </si>
  <si>
    <t>HENAN</t>
  </si>
  <si>
    <t>&lt;a id="cmpasslink" style="text-decoration: underline;" href="http://lawspellsonline.com/~DNtqr"&gt; Zhou Chengyu &lt;/a&gt;</t>
  </si>
  <si>
    <t>&lt;a id="cmloilink" style="text-decoration: underline;" href="http://lawspellsonline.com/~sunDN"&gt; Zhou Chengyu &lt;/a&gt;</t>
  </si>
  <si>
    <t>1988-03-09</t>
  </si>
  <si>
    <t>&lt;a id="cmpasslink" style="text-decoration: underline;" href="http://lawspellsonline.com/~Wp2te"&gt; Liu Cheng &lt;/a&gt;</t>
  </si>
  <si>
    <t>&lt;a id="cmloilink" style="text-decoration: underline;" href="http://lawspellsonline.com/~NS2Bd"&gt; Liu Cheng &lt;/a&gt;</t>
  </si>
  <si>
    <t>1988-07-18</t>
  </si>
  <si>
    <t>&lt;a id="cmpasslink" style="text-decoration: underline;" href="http://lawspellsonline.com/~vLlxV"&gt; Wang Dianyang &lt;/a&gt;</t>
  </si>
  <si>
    <t>&lt;a id="cmloilink" style="text-decoration: underline;" href="http://lawspellsonline.com/~6ctsF_"&gt; Wang Dianyang &lt;/a&gt;</t>
  </si>
  <si>
    <t>Hongbo</t>
  </si>
  <si>
    <t>1990-09-24</t>
  </si>
  <si>
    <t>&lt;a id="cmpasslink" style="text-decoration: underline;" href="http://lawspellsonline.com/~DGqvg"&gt; Tang Hongbo &lt;/a&gt;</t>
  </si>
  <si>
    <t>&lt;a id="cmloilink" style="text-decoration: underline;" href="http://lawspellsonline.com/~AUfQr"&gt; Tang Hongbo &lt;/a&gt;</t>
  </si>
  <si>
    <t>ZhiAng</t>
  </si>
  <si>
    <t>1976-02-13</t>
  </si>
  <si>
    <t>GUANGDONG</t>
  </si>
  <si>
    <t>&lt;a id="cmpasslink" style="text-decoration: underline;" href="http://lawspellsonline.com/~VXLfM"&gt; Pang ZhiAng &lt;/a&gt;</t>
  </si>
  <si>
    <t>&lt;a id="cmloilink" style="text-decoration: underline;" href="http://lawspellsonline.com/~dLjew"&gt; Pang ZhiAng &lt;/a&gt;</t>
  </si>
  <si>
    <t>Jiecan</t>
  </si>
  <si>
    <t>1982-11-15</t>
  </si>
  <si>
    <t>&lt;a id="cmpasslink" style="text-decoration: underline;" href="http://lawspellsonline.com/~TCBYn"&gt; Lin Jiecan &lt;/a&gt;</t>
  </si>
  <si>
    <t>&lt;a id="cmloilink" style="text-decoration: underline;" href="http://lawspellsonline.com/~YRCSG"&gt; Lin Jiecan &lt;/a&gt;</t>
  </si>
  <si>
    <t>1982-09-16</t>
  </si>
  <si>
    <t>FUJIAN</t>
  </si>
  <si>
    <t>&lt;a id="cmpasslink" style="text-decoration: underline;" href="http://lawspellsonline.com/~GhSjx"&gt; Lin Hai &lt;/a&gt;</t>
  </si>
  <si>
    <t>&lt;a id="cmloilink" style="text-decoration: underline;" href="http://lawspellsonline.com/~ZN3eJ"&gt; Lin Hai &lt;/a&gt;</t>
  </si>
  <si>
    <t>Ning</t>
  </si>
  <si>
    <t>1989-02-02</t>
  </si>
  <si>
    <t>&lt;a id="cmpasslink" style="text-decoration: underline;" href="http://lawspellsonline.com/~qFEr3"&gt; Gong Ning &lt;/a&gt;</t>
  </si>
  <si>
    <t>&lt;a id="cmloilink" style="text-decoration: underline;" href="http://lawspellsonline.com/~DFZ00"&gt; Gong Ning &lt;/a&gt;</t>
  </si>
  <si>
    <t>Hengtao</t>
  </si>
  <si>
    <t>1986-02-05</t>
  </si>
  <si>
    <t>HUNAN</t>
  </si>
  <si>
    <t>&lt;a id="cmpasslink" style="text-decoration: underline;" href="http://lawspellsonline.com/~TPqF4"&gt; Zhao Hengtao &lt;/a&gt;</t>
  </si>
  <si>
    <t>&lt;a id="cmloilink" style="text-decoration: underline;" href="http://lawspellsonline.com/~YRCSG"&gt; Zhao Hengtao &lt;/a&gt;</t>
  </si>
  <si>
    <t>Wenlong</t>
  </si>
  <si>
    <t>1989-10-22</t>
  </si>
  <si>
    <t>TIANJIN</t>
  </si>
  <si>
    <t>&lt;a id="cmpasslink" style="text-decoration: underline;" href="http://lawspellsonline.com/~oxuU7"&gt; Wang Wenlong &lt;/a&gt;</t>
  </si>
  <si>
    <t>&lt;a id="cmloilink" style="text-decoration: underline;" href="http://lawspellsonline.com/~eLCIU"&gt; Wang Wenlong &lt;/a&gt;</t>
  </si>
  <si>
    <t>Yanwei</t>
  </si>
  <si>
    <t>1986-01-22</t>
  </si>
  <si>
    <t>&lt;a id="cmpasslink" style="text-decoration: underline;" href="http://lawspellsonline.com/~DRcPC"&gt; Liu Yanwei &lt;/a&gt;</t>
  </si>
  <si>
    <t>&lt;a id="cmloilink" style="text-decoration: underline;" href="http://lawspellsonline.com/~02oJN"&gt; Liu Yanwei &lt;/a&gt;</t>
  </si>
  <si>
    <t>Yudong</t>
  </si>
  <si>
    <t>1989-11-12</t>
  </si>
  <si>
    <t>&lt;a id="cmpasslink" style="text-decoration: underline;" href="http://lawspellsonline.com/~OiPD8"&gt; Deng Yudong &lt;/a&gt;</t>
  </si>
  <si>
    <t>&lt;a id="cmloilink" style="text-decoration: underline;" href="http://lawspellsonline.com/~voZA8"&gt; Deng Yudong &lt;/a&gt;</t>
  </si>
  <si>
    <t>Chunhui</t>
  </si>
  <si>
    <t>1989-10-02</t>
  </si>
  <si>
    <t>&lt;a id="cmpasslink" style="text-decoration: underline;" href="http://lawspellsonline.com/~YavHF"&gt; Liu Chunhui &lt;/a&gt;</t>
  </si>
  <si>
    <t>&lt;a id="cmloilink" style="text-decoration: underline;" href="http://lawspellsonline.com/~3HzU3"&gt; Liu Chunhui &lt;/a&gt;</t>
  </si>
  <si>
    <t>Junwei</t>
  </si>
  <si>
    <t>1982-05-25</t>
  </si>
  <si>
    <t>&lt;a id="cmpasslink" style="text-decoration: underline;" href="http://lawspellsonline.com/~Hg4CP"&gt; Ji Junwei &lt;/a&gt;</t>
  </si>
  <si>
    <t>&lt;a id="cmloilink" style="text-decoration: underline;" href="http://lawspellsonline.com/~zRR5R"&gt; Ji Junwei &lt;/a&gt;</t>
  </si>
  <si>
    <t>1972-03-30</t>
  </si>
  <si>
    <t>&lt;a id="cmpasslink" style="text-decoration: underline;" href="http://lawspellsonline.com/~6envt"&gt; Fan Shugang &lt;/a&gt;</t>
  </si>
  <si>
    <t>&lt;a id="cmloilink" style="text-decoration: underline;" href="http://lawspellsonline.com/~Oj8VL"&gt; Fan Shugang &lt;/a&gt;</t>
  </si>
  <si>
    <t>Jiaxing</t>
  </si>
  <si>
    <t>1998-07-25</t>
  </si>
  <si>
    <t>&lt;a id="cmpasslink" style="text-decoration: underline;" href="http://lawspellsonline.com/~ULdXm"&gt; Yang Jiaxing &lt;/a&gt;</t>
  </si>
  <si>
    <t>&lt;a id="cmloilink" style="text-decoration: underline;" href="http://lawspellsonline.com/~BccZI"&gt; Yang Jiaxing &lt;/a&gt;</t>
  </si>
  <si>
    <t>1992-09-15</t>
  </si>
  <si>
    <t>&lt;a id="cmpasslink" style="text-decoration: underline;" href="http://lawspellsonline.com/~gnZfc"&gt; Hu Chunyu &lt;/a&gt;</t>
  </si>
  <si>
    <t>&lt;a id="cmloilink" style="text-decoration: underline;" href="http://lawspellsonline.com/~eahNk"&gt; Hu Chunyu &lt;/a&gt;</t>
  </si>
  <si>
    <t>Zhai</t>
  </si>
  <si>
    <t>1984-06-15</t>
  </si>
  <si>
    <t>&lt;a id="cmpasslink" style="text-decoration: underline;" href="http://lawspellsonline.com/~c24q7"&gt; Zhai Zhimin &lt;/a&gt;</t>
  </si>
  <si>
    <t>&lt;a id="cmloilink" style="text-decoration: underline;" href="http://lawspellsonline.com/~4fHSy"&gt; Zhai Zhimin &lt;/a&gt;</t>
  </si>
  <si>
    <t>1991-01-10</t>
  </si>
  <si>
    <t>&lt;a id="cmpasslink" style="text-decoration: underline;" href="http://lawspellsonline.com/~qTLLo"&gt; Jiang Xiang &lt;/a&gt;</t>
  </si>
  <si>
    <t>&lt;a id="cmloilink" style="text-decoration: underline;" href="http://lawspellsonline.com/~C9mIJ"&gt; Jiang Xiang &lt;/a&gt;</t>
  </si>
  <si>
    <t>Zhuo</t>
  </si>
  <si>
    <t>1994-07-31</t>
  </si>
  <si>
    <t>&lt;a id="cmpasslink" style="text-decoration: underline;" href="http://lawspellsonline.com/~VKZAh"&gt; Zhuo Junyu &lt;/a&gt;</t>
  </si>
  <si>
    <t>&lt;a id="cmloilink" style="text-decoration: underline;" href="http://lawspellsonline.com/~8YTIT"&gt; Zhuo Junyu &lt;/a&gt;</t>
  </si>
  <si>
    <t>1988-02-27</t>
  </si>
  <si>
    <t>&lt;a id="cmpasslink" style="text-decoration: underline;" href="http://lawspellsonline.com/~NU7u9"&gt; Song Luyun &lt;/a&gt;</t>
  </si>
  <si>
    <t>&lt;a id="cmloilink" style="text-decoration: underline;" href="http://lawspellsonline.com/~uET2P"&gt; Song Luyun &lt;/a&gt;</t>
  </si>
  <si>
    <t>Qingwen</t>
  </si>
  <si>
    <t>1971-04-24</t>
  </si>
  <si>
    <t>&lt;a id="cmpasslink" style="text-decoration: underline;" href="http://lawspellsonline.com/~LzN1a"&gt; Xu Qingwen &lt;/a&gt;</t>
  </si>
  <si>
    <t>&lt;a id="cmloilink" style="text-decoration: underline;" href="http://lawspellsonline.com/~V52Da"&gt; Xu Qingwen &lt;/a&gt;</t>
  </si>
  <si>
    <t>1988-05-10</t>
  </si>
  <si>
    <t>HUBEI</t>
  </si>
  <si>
    <t>&lt;a id="cmpasslink" style="text-decoration: underline;" href="http://lawspellsonline.com/~EvUuy"&gt; Wu Yong &lt;/a&gt;</t>
  </si>
  <si>
    <t>&lt;a id="cmloilink" style="text-decoration: underline;" href="http://lawspellsonline.com/~vtWwN"&gt; Wu Yong &lt;/a&gt;</t>
  </si>
  <si>
    <t>1984-10-02</t>
  </si>
  <si>
    <t>&lt;a id="cmpasslink" style="text-decoration: underline;" href="http://lawspellsonline.com/~M9joH"&gt; Chen Aosi &lt;/a&gt;</t>
  </si>
  <si>
    <t>&lt;a id="cmloilink" style="text-decoration: underline;" href="http://lawspellsonline.com/~kBnVX"&gt; Chen Aosi &lt;/a&gt;</t>
  </si>
  <si>
    <t>1992-05-03</t>
  </si>
  <si>
    <t>&lt;a id="cmpasslink" style="text-decoration: underline;" href="http://lawspellsonline.com/~hRYG4"&gt; Chen Cheng &lt;/a&gt;</t>
  </si>
  <si>
    <t>&lt;a id="cmloilink" style="text-decoration: underline;" href="http://lawspellsonline.com/~dglY6"&gt; Chen Cheng &lt;/a&gt;</t>
  </si>
  <si>
    <t>1984-08-12</t>
  </si>
  <si>
    <t>&lt;a id="cmpasslink" style="text-decoration: underline;" href="http://lawspellsonline.com/~n7rli"&gt; Chen Chunzai &lt;/a&gt;</t>
  </si>
  <si>
    <t>&lt;a id="cmloilink" style="text-decoration: underline;" href="http://lawspellsonline.com/~gPriX"&gt; Chen Chunzai &lt;/a&gt;</t>
  </si>
  <si>
    <t>1983-08-08</t>
  </si>
  <si>
    <t>&lt;a id="cmpasslink" style="text-decoration: underline;" href="http://lawspellsonline.com/~pWl7c"&gt; Chen Shuang &lt;/a&gt;</t>
  </si>
  <si>
    <t>&lt;a id="cmloilink" style="text-decoration: underline;" href="http://lawspellsonline.com/~wufUE"&gt; Chen Shuang &lt;/a&gt;</t>
  </si>
  <si>
    <t>1986-10-28</t>
  </si>
  <si>
    <t>&lt;a id="cmpasslink" style="text-decoration: underline;" href="http://lawspellsonline.com/~H872H"&gt; Cui Youwen &lt;/a&gt;</t>
  </si>
  <si>
    <t>&lt;a id="cmloilink" style="text-decoration: underline;" href="http://lawspellsonline.com/~2LFsn"&gt; Cui Youwen &lt;/a&gt;</t>
  </si>
  <si>
    <t>1989-03-20</t>
  </si>
  <si>
    <t>&lt;a id="cmpasslink" style="text-decoration: underline;" href="http://lawspellsonline.com/~56Udl"&gt; Dong Le &lt;/a&gt;</t>
  </si>
  <si>
    <t>&lt;a id="cmloilink" style="text-decoration: underline;" href="http://lawspellsonline.com/~zZ2sf"&gt; Dong Le &lt;/a&gt;</t>
  </si>
  <si>
    <t>1993-12-17</t>
  </si>
  <si>
    <t>&lt;a id="cmpasslink" style="text-decoration: underline;" href="http://lawspellsonline.com/~DNOzD"&gt; Dong Shijian &lt;/a&gt;</t>
  </si>
  <si>
    <t>&lt;a id="cmloilink" style="text-decoration: underline;" href="http://lawspellsonline.com/~JX7JC"&gt; Dong Shijian &lt;/a&gt;</t>
  </si>
  <si>
    <t>1990-05-10</t>
  </si>
  <si>
    <t>&lt;a id="cmpasslink" style="text-decoration: underline;" href="http://lawspellsonline.com/~a18Y6"&gt; Fu Guojing &lt;/a&gt;</t>
  </si>
  <si>
    <t>&lt;a id="cmloilink" style="text-decoration: underline;" href="http://lawspellsonline.com/~JlgbZ"&gt; Fu Guojing &lt;/a&gt;</t>
  </si>
  <si>
    <t>1981-08-01</t>
  </si>
  <si>
    <t>&lt;a id="cmpasslink" style="text-decoration: underline;" href="http://lawspellsonline.com/~ymwMK"&gt; He Weibin &lt;/a&gt;</t>
  </si>
  <si>
    <t>&lt;a id="cmloilink" style="text-decoration: underline;" href="http://lawspellsonline.com/~apTxN"&gt; He Weibin &lt;/a&gt;</t>
  </si>
  <si>
    <t>1984-10-13</t>
  </si>
  <si>
    <t>&lt;a id="cmpasslink" style="text-decoration: underline;" href="http://lawspellsonline.com/~usFMv"&gt; Jiao Yuhu &lt;/a&gt;</t>
  </si>
  <si>
    <t>&lt;a id="cmloilink" style="text-decoration: underline;" href="http://lawspellsonline.com/~B2CYB"&gt; Jiao Yuhu &lt;/a&gt;</t>
  </si>
  <si>
    <t>1981-03-29</t>
  </si>
  <si>
    <t>&lt;a id="cmpasslink" style="text-decoration: underline;" href="http://lawspellsonline.com/~9UzTh"&gt; Lei Jiajin &lt;/a&gt;</t>
  </si>
  <si>
    <t>&lt;a id="cmloilink" style="text-decoration: underline;" href="http://lawspellsonline.com/~YVwG9"&gt; Lei Jiajin &lt;/a&gt;</t>
  </si>
  <si>
    <t>1982-04-24</t>
  </si>
  <si>
    <t>&lt;a id="cmpasslink" style="text-decoration: underline;" href="http://lawspellsonline.com/~2seTh"&gt; Li Hangyu &lt;/a&gt;</t>
  </si>
  <si>
    <t>&lt;a id="cmloilink" style="text-decoration: underline;" href="http://lawspellsonline.com/~g2Gqq"&gt; Li Hangyu &lt;/a&gt;</t>
  </si>
  <si>
    <t>1986-08-30</t>
  </si>
  <si>
    <t>&lt;a id="cmpasslink" style="text-decoration: underline;" href="http://lawspellsonline.com/~3DeNt"&gt; Li Heli &lt;/a&gt;</t>
  </si>
  <si>
    <t>&lt;a id="cmloilink" style="text-decoration: underline;" href="http://lawspellsonline.com/~casQX"&gt; Li Heli &lt;/a&gt;</t>
  </si>
  <si>
    <t>1988-07-21</t>
  </si>
  <si>
    <t>&lt;a id="cmpasslink" style="text-decoration: underline;" href="http://lawspellsonline.com/~RV4hO"&gt; Li Hui &lt;/a&gt;</t>
  </si>
  <si>
    <t>&lt;a id="cmloilink" style="text-decoration: underline;" href="http://lawspellsonline.com/~cA1Fw"&gt; Li Hui &lt;/a&gt;</t>
  </si>
  <si>
    <t>1982-04-01</t>
  </si>
  <si>
    <t>&lt;a id="cmpasslink" style="text-decoration: underline;" href="http://lawspellsonline.com/~KkPyV"&gt; Liu Baoshun &lt;/a&gt;</t>
  </si>
  <si>
    <t>&lt;a id="cmloilink" style="text-decoration: underline;" href="http://lawspellsonline.com/~VUyq7"&gt; Liu Baoshun &lt;/a&gt;</t>
  </si>
  <si>
    <t>1986-10-17</t>
  </si>
  <si>
    <t>&lt;a id="cmpasslink" style="text-decoration: underline;" href="http://lawspellsonline.com/~PJLnC"&gt; Liu Fudong &lt;/a&gt;</t>
  </si>
  <si>
    <t>&lt;a id="cmloilink" style="text-decoration: underline;" href="http://lawspellsonline.com/~WDuIk"&gt; Liu Fudong &lt;/a&gt;</t>
  </si>
  <si>
    <t>1977-04-15</t>
  </si>
  <si>
    <t>&lt;a id="cmpasslink" style="text-decoration: underline;" href="http://lawspellsonline.com/~NEGGr"&gt; Liu Zhifeng &lt;/a&gt;</t>
  </si>
  <si>
    <t>&lt;a id="cmloilink" style="text-decoration: underline;" href="http://lawspellsonline.com/~uCtvq"&gt; Liu Zhifeng &lt;/a&gt;</t>
  </si>
  <si>
    <t>1991-04-20</t>
  </si>
  <si>
    <t>&lt;a id="cmpasslink" style="text-decoration: underline;" href="http://lawspellsonline.com/~2Tikm"&gt; Lyu Linjun &lt;/a&gt;</t>
  </si>
  <si>
    <t>&lt;a id="cmloilink" style="text-decoration: underline;" href="http://lawspellsonline.com/~kGzSp"&gt; Lyu Linjun &lt;/a&gt;</t>
  </si>
  <si>
    <t>1986-09-10</t>
  </si>
  <si>
    <t>&lt;a id="cmpasslink" style="text-decoration: underline;" href="http://lawspellsonline.com/~Kzwby"&gt; Lyu Wei &lt;/a&gt;</t>
  </si>
  <si>
    <t>&lt;a id="cmloilink" style="text-decoration: underline;" href="http://lawspellsonline.com/~gxy0v"&gt; Lyu Wei &lt;/a&gt;</t>
  </si>
  <si>
    <t>1993-11-14</t>
  </si>
  <si>
    <t>&lt;a id="cmpasslink" style="text-decoration: underline;" href="http://lawspellsonline.com/~Lkl3h"&gt; Mao Honghong &lt;/a&gt;</t>
  </si>
  <si>
    <t>&lt;a id="cmloilink" style="text-decoration: underline;" href="http://lawspellsonline.com/~5ky0S"&gt; Mao Honghong &lt;/a&gt;</t>
  </si>
  <si>
    <t>1986-01-26</t>
  </si>
  <si>
    <t>&lt;a id="cmpasslink" style="text-decoration: underline;" href="http://lawspellsonline.com/~oYYzg"&gt; Mo Huarong &lt;/a&gt;</t>
  </si>
  <si>
    <t>&lt;a id="cmloilink" style="text-decoration: underline;" href="http://lawspellsonline.com/~2OKZ4"&gt; Mo Huarong &lt;/a&gt;</t>
  </si>
  <si>
    <t>1987-07-27</t>
  </si>
  <si>
    <t>&lt;a id="cmpasslink" style="text-decoration: underline;" href="http://lawspellsonline.com/~7Zw6I"&gt; Sun Mingyuan &lt;/a&gt;</t>
  </si>
  <si>
    <t>&lt;a id="cmloilink" style="text-decoration: underline;" href="http://lawspellsonline.com/~cwlcG"&gt; Sun Mingyuan &lt;/a&gt;</t>
  </si>
  <si>
    <t>1990-12-27</t>
  </si>
  <si>
    <t>&lt;a id="cmpasslink" style="text-decoration: underline;" href="http://lawspellsonline.com/~5oTSp"&gt; Wang Jianhui &lt;/a&gt;</t>
  </si>
  <si>
    <t>&lt;a id="cmloilink" style="text-decoration: underline;" href="http://lawspellsonline.com/~igYBE"&gt; Wang Jianhui &lt;/a&gt;</t>
  </si>
  <si>
    <t>1991-05-07</t>
  </si>
  <si>
    <t>&lt;a id="cmpasslink" style="text-decoration: underline;" href="http://lawspellsonline.com/~lgAYV"&gt; Wang Muxing &lt;/a&gt;</t>
  </si>
  <si>
    <t>&lt;a id="cmloilink" style="text-decoration: underline;" href="http://lawspellsonline.com/~xOJ48"&gt; Wang Muxing &lt;/a&gt;</t>
  </si>
  <si>
    <t>1986-09-14</t>
  </si>
  <si>
    <t>#Н/Д</t>
  </si>
  <si>
    <t>&lt;a id="cmpasslink" style="text-decoration: underline;" href="http://lawspellsonline.com/~5jF3H"&gt; Wei Yingying &lt;/a&gt;</t>
  </si>
  <si>
    <t>&lt;a id="cmloilink" style="text-decoration: underline;" href="http://lawspellsonline.com/~LHtWa"&gt; Wei Yingying &lt;/a&gt;</t>
  </si>
  <si>
    <t>1989-09-10</t>
  </si>
  <si>
    <t>&lt;a id="cmpasslink" style="text-decoration: underline;" href="http://lawspellsonline.com/~6JyFl"&gt; Xu Jinfa &lt;/a&gt;</t>
  </si>
  <si>
    <t>&lt;a id="cmloilink" style="text-decoration: underline;" href="http://lawspellsonline.com/~nsOl6"&gt; Xu Jinfa &lt;/a&gt;</t>
  </si>
  <si>
    <t>1987-09-07</t>
  </si>
  <si>
    <t>&lt;a id="cmpasslink" style="text-decoration: underline;" href="http://lawspellsonline.com/~Fg8Wz"&gt; Yang Xiaoguang &lt;/a&gt;</t>
  </si>
  <si>
    <t>&lt;a id="cmloilink" style="text-decoration: underline;" href="http://lawspellsonline.com/~ZPItA"&gt; Yang Xiaoguang &lt;/a&gt;</t>
  </si>
  <si>
    <t>1991-11-14</t>
  </si>
  <si>
    <t>&lt;a id="cmpasslink" style="text-decoration: underline;" href="http://lawspellsonline.com/~EovM7"&gt; Yin Rui &lt;/a&gt;</t>
  </si>
  <si>
    <t>&lt;a id="cmloilink" style="text-decoration: underline;" href="http://lawspellsonline.com/~6gQNU"&gt; Yin Rui &lt;/a&gt;</t>
  </si>
  <si>
    <t>1988-01-24</t>
  </si>
  <si>
    <t>&lt;a id="cmpasslink" style="text-decoration: underline;" href="http://lawspellsonline.com/~hmbA3"&gt; Zhang Zhenyong &lt;/a&gt;</t>
  </si>
  <si>
    <t>&lt;a id="cmloilink" style="text-decoration: underline;" href="http://lawspellsonline.com/~ybgkK"&gt; Zhang Zhenyong &lt;/a&gt;</t>
  </si>
  <si>
    <t>1991-11-30</t>
  </si>
  <si>
    <t>&lt;a id="cmpasslink" style="text-decoration: underline;" href="http://lawspellsonline.com/~1VbIy"&gt; Zhao Dongliang &lt;/a&gt;</t>
  </si>
  <si>
    <t>&lt;a id="cmloilink" style="text-decoration: underline;" href="http://lawspellsonline.com/~QZf06"&gt; Zhao Dongliang &lt;/a&gt;</t>
  </si>
  <si>
    <t>1968-06-10</t>
  </si>
  <si>
    <t>&lt;a id="cmpasslink" style="text-decoration: underline;" href="http://lawspellsonline.com/~WetV5"&gt; Zheng Jianfu &lt;/a&gt;</t>
  </si>
  <si>
    <t>&lt;a id="cmloilink" style="text-decoration: underline;" href="http://lawspellsonline.com/~WetV5"&gt; Zheng Jianfu &lt;/a&gt;</t>
  </si>
  <si>
    <t>1987-03-10</t>
  </si>
  <si>
    <t>&lt;a id="cmpasslink" style="text-decoration: underline;" href="http://lawspellsonline.com/~yDPr5"&gt; Zheng Zhiming &lt;/a&gt;</t>
  </si>
  <si>
    <t>&lt;a id="cmloilink" style="text-decoration: underline;" href="http://lawspellsonline.com/~c6f1V"&gt; Zheng Zhiming &lt;/a&gt;</t>
  </si>
  <si>
    <t>1980-12-18</t>
  </si>
  <si>
    <t>&lt;a id="cmpasslink" style="text-decoration: underline;" href="http://lawspellsonline.com/~qZBtd"&gt; Zhou Xianglu &lt;/a&gt;</t>
  </si>
  <si>
    <t>&lt;a id="cmloilink" style="text-decoration: underline;" href="http://lawspellsonline.com/~K0qIX"&gt; Zhou Xianglu &lt;/a&gt;</t>
  </si>
  <si>
    <t>1986-01-04</t>
  </si>
  <si>
    <t>&lt;a id="cmpasslink" style="text-decoration: underline;" href="http://lawspellsonline.com/~TfpGw"&gt; Zhu Ming &lt;/a&gt;</t>
  </si>
  <si>
    <t>&lt;a id="cmloilink" style="text-decoration: underline;" href="http://lawspellsonline.com/~2osCe"&gt; Zhu Ming &lt;/a&gt;</t>
  </si>
  <si>
    <t>1976-03-10</t>
  </si>
  <si>
    <t>&lt;a id="cmpasslink" style="text-decoration: underline;" href="http://lawspellsonline.com/~RuL4V"&gt; Zou Yong &lt;/a&gt;</t>
  </si>
  <si>
    <t>&lt;a id="cmloilink" style="text-decoration: underline;" href="http://lawspellsonline.com/~C0V4K"&gt; Zou Yong &lt;/a&gt;</t>
  </si>
  <si>
    <t>2018-03-28</t>
  </si>
  <si>
    <t>2018-04-01</t>
  </si>
  <si>
    <t>Не получена</t>
  </si>
  <si>
    <t>Jianlong</t>
  </si>
  <si>
    <t>Wenbo</t>
  </si>
  <si>
    <t>Haihua</t>
  </si>
  <si>
    <t>Weilin</t>
  </si>
  <si>
    <t>Quanke</t>
  </si>
  <si>
    <t>Zhixiong</t>
  </si>
  <si>
    <t>Zai</t>
  </si>
  <si>
    <t>Xiantao</t>
  </si>
  <si>
    <t>Leihong</t>
  </si>
  <si>
    <t>Xiaoyu</t>
  </si>
  <si>
    <t>Cost Staff Auditor</t>
  </si>
  <si>
    <t>Tool Pusher</t>
  </si>
  <si>
    <t>Chief Mechanic</t>
  </si>
  <si>
    <t>Mechanic</t>
  </si>
  <si>
    <t>Painter Foreman</t>
  </si>
  <si>
    <t>Welder</t>
  </si>
  <si>
    <t>Chief Electrician</t>
  </si>
  <si>
    <t>Captain</t>
  </si>
  <si>
    <t>First Mate</t>
  </si>
  <si>
    <t>Deck Foreman</t>
  </si>
  <si>
    <t>Assistant Subsea Engineer</t>
  </si>
  <si>
    <t>Store Keeper</t>
  </si>
  <si>
    <t>Radio Operator</t>
  </si>
  <si>
    <t>Repairman</t>
  </si>
  <si>
    <t>Electrician</t>
  </si>
  <si>
    <t>Medic</t>
  </si>
  <si>
    <t>Stewards</t>
  </si>
  <si>
    <t>Мищенко Д.В.</t>
  </si>
  <si>
    <t>Цзяньлун</t>
  </si>
  <si>
    <t>Вэньбо</t>
  </si>
  <si>
    <t>Wan</t>
  </si>
  <si>
    <t>Ван</t>
  </si>
  <si>
    <t>Хайхуа</t>
  </si>
  <si>
    <t>Вэйлин</t>
  </si>
  <si>
    <t>Чуанкэ</t>
  </si>
  <si>
    <t>Чжисенг</t>
  </si>
  <si>
    <t>Цай</t>
  </si>
  <si>
    <t>Сяньтао</t>
  </si>
  <si>
    <t>Лэихон</t>
  </si>
  <si>
    <t>Сяою</t>
  </si>
  <si>
    <t>Equipment Superintendent</t>
  </si>
  <si>
    <t>Руководитель технического подразделения</t>
  </si>
  <si>
    <t>Штатный аудитор по расходам</t>
  </si>
  <si>
    <t>Буровой мастер</t>
  </si>
  <si>
    <t>Equipment Supervisor</t>
  </si>
  <si>
    <t>Ответственный за оборудование</t>
  </si>
  <si>
    <t>Старший механик</t>
  </si>
  <si>
    <t>Механик</t>
  </si>
  <si>
    <t>Старший маляр</t>
  </si>
  <si>
    <t>Сварщик</t>
  </si>
  <si>
    <t>Старший электрик</t>
  </si>
  <si>
    <t>Instrument Electrician</t>
  </si>
  <si>
    <t>Инструментальный электрик</t>
  </si>
  <si>
    <t>Assist Electrician</t>
  </si>
  <si>
    <t>Помощник электрика</t>
  </si>
  <si>
    <t>Капитан</t>
  </si>
  <si>
    <t>Старпом</t>
  </si>
  <si>
    <t>Stability</t>
  </si>
  <si>
    <t>Assistant cook</t>
  </si>
  <si>
    <t>Interpreter</t>
  </si>
  <si>
    <t>Палубный бригадир</t>
  </si>
  <si>
    <t>Помощник инженера по подводному оборудованию</t>
  </si>
  <si>
    <t>Кладовщик</t>
  </si>
  <si>
    <t>Радист</t>
  </si>
  <si>
    <t>Ремонтник</t>
  </si>
  <si>
    <t>Электрик</t>
  </si>
  <si>
    <t>Врач</t>
  </si>
  <si>
    <t>Переводчик</t>
  </si>
  <si>
    <t>Стюард</t>
  </si>
  <si>
    <t>Специалист по усточивости</t>
  </si>
  <si>
    <t>Помощник повара</t>
  </si>
  <si>
    <t>Jianfeng</t>
  </si>
  <si>
    <t>Zhenhua</t>
  </si>
  <si>
    <t>Youliang</t>
  </si>
  <si>
    <t>Campboss</t>
  </si>
  <si>
    <t>Cook</t>
  </si>
  <si>
    <t>Чженхуа</t>
  </si>
  <si>
    <t>Юлян</t>
  </si>
  <si>
    <t>Локальный менеджер</t>
  </si>
  <si>
    <t>Повар</t>
  </si>
  <si>
    <t>Юньнань</t>
  </si>
  <si>
    <t>Teng</t>
  </si>
  <si>
    <t>Xiwei</t>
  </si>
  <si>
    <t>Тэн</t>
  </si>
  <si>
    <t>ZhuoFan</t>
  </si>
  <si>
    <t>ShengDa</t>
  </si>
  <si>
    <t>DeYu</t>
  </si>
  <si>
    <t>JingYuan</t>
  </si>
  <si>
    <t>MingHui</t>
  </si>
  <si>
    <t>Yuqing</t>
  </si>
  <si>
    <t>Дэю</t>
  </si>
  <si>
    <t>Чжофань</t>
  </si>
  <si>
    <t>Цзиньюань</t>
  </si>
  <si>
    <t>Мингхой</t>
  </si>
  <si>
    <t>Шэнгда</t>
  </si>
  <si>
    <t>Ючинг</t>
  </si>
  <si>
    <t>Сивэй</t>
  </si>
  <si>
    <t>Хуэй</t>
  </si>
  <si>
    <t>Kangjun</t>
  </si>
  <si>
    <t>ОБЩЕСТВО С ОГРАНИЧЕННОЙ ОТВЕТСТВЕННОСТЬЮ «ЮРИДИЧЕСКАЯ ФИРМА ЛОСПЕЛЛС»</t>
  </si>
  <si>
    <t>Ronghua</t>
  </si>
  <si>
    <t>Zhisen</t>
  </si>
  <si>
    <t>Zhirong</t>
  </si>
  <si>
    <t>Yansong</t>
  </si>
  <si>
    <t>Кангджун</t>
  </si>
  <si>
    <t>Чжисэн</t>
  </si>
  <si>
    <t>Ронхуа</t>
  </si>
  <si>
    <t>Чжирон</t>
  </si>
  <si>
    <t>Янсон</t>
  </si>
  <si>
    <t>Xinbao</t>
  </si>
  <si>
    <t>Yunhan</t>
  </si>
  <si>
    <t>Shijie</t>
  </si>
  <si>
    <t>Сицзэ</t>
  </si>
  <si>
    <t>Юньхань</t>
  </si>
  <si>
    <t>Синьбао</t>
  </si>
  <si>
    <t>Wanjie</t>
  </si>
  <si>
    <t>Ванцзе</t>
  </si>
  <si>
    <t>Daming</t>
  </si>
  <si>
    <t>Hongshan</t>
  </si>
  <si>
    <t>Weiquan</t>
  </si>
  <si>
    <t>Yintao</t>
  </si>
  <si>
    <t>Дамин</t>
  </si>
  <si>
    <t>Вэйчуань</t>
  </si>
  <si>
    <t>Иньтао</t>
  </si>
  <si>
    <t>Хуншань</t>
  </si>
  <si>
    <t>Dexi</t>
  </si>
  <si>
    <t>Kangguo</t>
  </si>
  <si>
    <t>Hongchun</t>
  </si>
  <si>
    <t>Long</t>
  </si>
  <si>
    <t>Jiahui</t>
  </si>
  <si>
    <t>Ruihao</t>
  </si>
  <si>
    <t>Hongying</t>
  </si>
  <si>
    <t>Haichong</t>
  </si>
  <si>
    <t>Zhengkang</t>
  </si>
  <si>
    <t>Ricong</t>
  </si>
  <si>
    <t>Zhiju</t>
  </si>
  <si>
    <t>Liufa</t>
  </si>
  <si>
    <t>Dongmiao</t>
  </si>
  <si>
    <t>Yongqing</t>
  </si>
  <si>
    <t>Wenze</t>
  </si>
  <si>
    <t>Ziyun</t>
  </si>
  <si>
    <t>Zhuoyuan</t>
  </si>
  <si>
    <t>Zengping</t>
  </si>
  <si>
    <t>Siyue</t>
  </si>
  <si>
    <t>Zhiping</t>
  </si>
  <si>
    <t>Zongbao</t>
  </si>
  <si>
    <t>Jiangju</t>
  </si>
  <si>
    <t>Jiachuan</t>
  </si>
  <si>
    <t>Hongjian</t>
  </si>
  <si>
    <t>Lizheng</t>
  </si>
  <si>
    <t>Jingguo</t>
  </si>
  <si>
    <t>Yongjie</t>
  </si>
  <si>
    <t>Деси</t>
  </si>
  <si>
    <t>Кангго</t>
  </si>
  <si>
    <t>Хончун</t>
  </si>
  <si>
    <t>Лон</t>
  </si>
  <si>
    <t>Цзяхуэй</t>
  </si>
  <si>
    <t>Руихао</t>
  </si>
  <si>
    <t>Хонгин</t>
  </si>
  <si>
    <t>Хаичонг</t>
  </si>
  <si>
    <t>Чжэнгкан</t>
  </si>
  <si>
    <t>Рицун</t>
  </si>
  <si>
    <t>Чжицзу</t>
  </si>
  <si>
    <t>Люфа</t>
  </si>
  <si>
    <t>Донмяо</t>
  </si>
  <si>
    <t>Венцзэ</t>
  </si>
  <si>
    <t>Чжоюань</t>
  </si>
  <si>
    <t>Цзенгпин</t>
  </si>
  <si>
    <t>Сиюэ</t>
  </si>
  <si>
    <t>Чжипин</t>
  </si>
  <si>
    <t>Зонбао</t>
  </si>
  <si>
    <t>Зиюнь</t>
  </si>
  <si>
    <t>Цзянгью</t>
  </si>
  <si>
    <t>Цзячуань</t>
  </si>
  <si>
    <t>Хонгцзян</t>
  </si>
  <si>
    <t>Личжэн</t>
  </si>
  <si>
    <t>Цзинго</t>
  </si>
  <si>
    <t>Йонгцзе</t>
  </si>
  <si>
    <t>Многократная</t>
  </si>
  <si>
    <t>XIAOQIN</t>
    <phoneticPr fontId="2" type="noConversion"/>
  </si>
  <si>
    <t>JINYI</t>
    <phoneticPr fontId="2" type="noConversion"/>
  </si>
  <si>
    <t>ZHANQUAN</t>
    <phoneticPr fontId="2" type="noConversion"/>
  </si>
  <si>
    <t>YONGBIN</t>
    <phoneticPr fontId="2" type="noConversion"/>
  </si>
  <si>
    <t>GUOFA</t>
    <phoneticPr fontId="2" type="noConversion"/>
  </si>
  <si>
    <t>KEYONG</t>
    <phoneticPr fontId="2" type="noConversion"/>
  </si>
  <si>
    <t>Сяочинь</t>
  </si>
  <si>
    <t>YUFEI</t>
  </si>
  <si>
    <t>Цзиньи</t>
  </si>
  <si>
    <t>Юфэй</t>
  </si>
  <si>
    <t>Чжанчуань</t>
  </si>
  <si>
    <t>Йонгбинь</t>
  </si>
  <si>
    <t>Гофа</t>
  </si>
  <si>
    <t>Кейонг</t>
  </si>
  <si>
    <t>GAI</t>
    <phoneticPr fontId="1" type="noConversion"/>
  </si>
  <si>
    <t>GE</t>
    <phoneticPr fontId="1" type="noConversion"/>
  </si>
  <si>
    <t>GENG</t>
    <phoneticPr fontId="1" type="noConversion"/>
  </si>
  <si>
    <t>QIANKUN</t>
    <phoneticPr fontId="1" type="noConversion"/>
  </si>
  <si>
    <t>ZHIWEI</t>
    <phoneticPr fontId="1" type="noConversion"/>
  </si>
  <si>
    <t>JUNQIANG</t>
    <phoneticPr fontId="1" type="noConversion"/>
  </si>
  <si>
    <t>LISI</t>
    <phoneticPr fontId="1" type="noConversion"/>
  </si>
  <si>
    <t>MINGJIAN</t>
    <phoneticPr fontId="1" type="noConversion"/>
  </si>
  <si>
    <t>JUNCHAO</t>
    <phoneticPr fontId="1" type="noConversion"/>
  </si>
  <si>
    <t>YACHONG</t>
    <phoneticPr fontId="1" type="noConversion"/>
  </si>
  <si>
    <t>CHUNCHENG</t>
    <phoneticPr fontId="1" type="noConversion"/>
  </si>
  <si>
    <t>BAOHAI</t>
    <phoneticPr fontId="1" type="noConversion"/>
  </si>
  <si>
    <t>JIABIN</t>
    <phoneticPr fontId="1" type="noConversion"/>
  </si>
  <si>
    <t>YANCHANG</t>
    <phoneticPr fontId="1" type="noConversion"/>
  </si>
  <si>
    <t>JINGYANG</t>
    <phoneticPr fontId="1" type="noConversion"/>
  </si>
  <si>
    <t>FENGLEI</t>
    <phoneticPr fontId="1" type="noConversion"/>
  </si>
  <si>
    <t>XIAOGUO</t>
    <phoneticPr fontId="1" type="noConversion"/>
  </si>
  <si>
    <t>BAOFENG</t>
    <phoneticPr fontId="1" type="noConversion"/>
  </si>
  <si>
    <t>TIANSHU</t>
    <phoneticPr fontId="1" type="noConversion"/>
  </si>
  <si>
    <t>SHUAI</t>
    <phoneticPr fontId="1" type="noConversion"/>
  </si>
  <si>
    <t>XIAOHUI</t>
    <phoneticPr fontId="1" type="noConversion"/>
  </si>
  <si>
    <t>XIN</t>
    <phoneticPr fontId="1" type="noConversion"/>
  </si>
  <si>
    <t>RUIHUA</t>
    <phoneticPr fontId="1" type="noConversion"/>
  </si>
  <si>
    <t>JINTAO</t>
    <phoneticPr fontId="1" type="noConversion"/>
  </si>
  <si>
    <t>XIANQIAN</t>
    <phoneticPr fontId="1" type="noConversion"/>
  </si>
  <si>
    <t>KAITAI</t>
    <phoneticPr fontId="1" type="noConversion"/>
  </si>
  <si>
    <t>HAIQI</t>
    <phoneticPr fontId="1" type="noConversion"/>
  </si>
  <si>
    <t>LIPENG</t>
    <phoneticPr fontId="1" type="noConversion"/>
  </si>
  <si>
    <t>HAILUN</t>
    <phoneticPr fontId="1" type="noConversion"/>
  </si>
  <si>
    <t>LONGFEI</t>
    <phoneticPr fontId="1" type="noConversion"/>
  </si>
  <si>
    <t>CHONGFU</t>
    <phoneticPr fontId="1" type="noConversion"/>
  </si>
  <si>
    <t>HONGSHUAI</t>
    <phoneticPr fontId="1" type="noConversion"/>
  </si>
  <si>
    <t>DIANXIN</t>
    <phoneticPr fontId="1" type="noConversion"/>
  </si>
  <si>
    <t>QINGWEI</t>
    <phoneticPr fontId="1" type="noConversion"/>
  </si>
  <si>
    <t>SHAOLONG</t>
    <phoneticPr fontId="1" type="noConversion"/>
  </si>
  <si>
    <t>SHUNGUI</t>
    <phoneticPr fontId="1" type="noConversion"/>
  </si>
  <si>
    <t>JINMING</t>
    <phoneticPr fontId="1" type="noConversion"/>
  </si>
  <si>
    <t>FENGSHU</t>
    <phoneticPr fontId="1" type="noConversion"/>
  </si>
  <si>
    <t>YUZHI</t>
    <phoneticPr fontId="1" type="noConversion"/>
  </si>
  <si>
    <t>YANHUI</t>
    <phoneticPr fontId="1" type="noConversion"/>
  </si>
  <si>
    <t>YANGYANG</t>
    <phoneticPr fontId="1" type="noConversion"/>
  </si>
  <si>
    <t>BAOSHENG</t>
    <phoneticPr fontId="1" type="noConversion"/>
  </si>
  <si>
    <t>CHUNFENG</t>
    <phoneticPr fontId="1" type="noConversion"/>
  </si>
  <si>
    <t>JIAYU</t>
    <phoneticPr fontId="1" type="noConversion"/>
  </si>
  <si>
    <t>DELIANG</t>
    <phoneticPr fontId="1" type="noConversion"/>
  </si>
  <si>
    <t>GUOTAO</t>
    <phoneticPr fontId="1" type="noConversion"/>
  </si>
  <si>
    <t>LIPING</t>
    <phoneticPr fontId="1" type="noConversion"/>
  </si>
  <si>
    <t>LIXUN</t>
    <phoneticPr fontId="1" type="noConversion"/>
  </si>
  <si>
    <t>RUIXIANG</t>
    <phoneticPr fontId="1" type="noConversion"/>
  </si>
  <si>
    <t>HUIMIN</t>
    <phoneticPr fontId="1" type="noConversion"/>
  </si>
  <si>
    <t>JIAWANG</t>
    <phoneticPr fontId="1" type="noConversion"/>
  </si>
  <si>
    <t>WEISHUAI</t>
    <phoneticPr fontId="1" type="noConversion"/>
  </si>
  <si>
    <t>ZHONGPENG</t>
    <phoneticPr fontId="1" type="noConversion"/>
  </si>
  <si>
    <t xml:space="preserve">XIAOHU </t>
    <phoneticPr fontId="1" type="noConversion"/>
  </si>
  <si>
    <t>SHICAI</t>
    <phoneticPr fontId="1" type="noConversion"/>
  </si>
  <si>
    <t>XIAOMING</t>
    <phoneticPr fontId="1" type="noConversion"/>
  </si>
  <si>
    <t>XIAOKAI</t>
    <phoneticPr fontId="1" type="noConversion"/>
  </si>
  <si>
    <t>CHAOHONG</t>
    <phoneticPr fontId="1" type="noConversion"/>
  </si>
  <si>
    <t>CHUNEN</t>
    <phoneticPr fontId="1" type="noConversion"/>
  </si>
  <si>
    <t>NINGNING</t>
    <phoneticPr fontId="1" type="noConversion"/>
  </si>
  <si>
    <t>RONGWEI</t>
    <phoneticPr fontId="1" type="noConversion"/>
  </si>
  <si>
    <t>JINCHENG</t>
    <phoneticPr fontId="1" type="noConversion"/>
  </si>
  <si>
    <t>XIAOSHUAI</t>
    <phoneticPr fontId="1" type="noConversion"/>
  </si>
  <si>
    <t>XINGYANG</t>
    <phoneticPr fontId="1" type="noConversion"/>
  </si>
  <si>
    <t>CHENGQIANG</t>
    <phoneticPr fontId="1" type="noConversion"/>
  </si>
  <si>
    <t>DI</t>
  </si>
  <si>
    <t>Гай</t>
  </si>
  <si>
    <t>Ге</t>
  </si>
  <si>
    <t>Генг</t>
  </si>
  <si>
    <t>Му</t>
  </si>
  <si>
    <t>Цианкун</t>
  </si>
  <si>
    <t>Чживэй</t>
  </si>
  <si>
    <t>Чжунцян</t>
  </si>
  <si>
    <t>Лиси</t>
  </si>
  <si>
    <t>Джунчао</t>
  </si>
  <si>
    <t>Ячонг</t>
  </si>
  <si>
    <t>Чунченг</t>
  </si>
  <si>
    <t>Баохай</t>
  </si>
  <si>
    <t>Цзябин</t>
  </si>
  <si>
    <t>Мингцзян</t>
  </si>
  <si>
    <t>Янчанг</t>
  </si>
  <si>
    <t>Цзиньгян</t>
  </si>
  <si>
    <t>Фенлэй</t>
  </si>
  <si>
    <t>Сяого</t>
  </si>
  <si>
    <t>Баофэн</t>
  </si>
  <si>
    <t>Тяньшу</t>
  </si>
  <si>
    <t>Шуай</t>
  </si>
  <si>
    <t>Сяохуэй</t>
  </si>
  <si>
    <t>Руихуа</t>
  </si>
  <si>
    <t>Цзинтао</t>
  </si>
  <si>
    <t>Сянцян</t>
  </si>
  <si>
    <t>Каитай</t>
  </si>
  <si>
    <t>Хайци</t>
  </si>
  <si>
    <t>Липэн</t>
  </si>
  <si>
    <t>Хайлун</t>
  </si>
  <si>
    <t>Лонфэй</t>
  </si>
  <si>
    <t>Чонгфу</t>
  </si>
  <si>
    <t>Хоншуай</t>
  </si>
  <si>
    <t>Дянсин</t>
  </si>
  <si>
    <t>Цинвэй</t>
  </si>
  <si>
    <t>Шаолун</t>
  </si>
  <si>
    <t>Шунгуй</t>
  </si>
  <si>
    <t>Цзинмин</t>
  </si>
  <si>
    <t>Фэнгшу</t>
  </si>
  <si>
    <t>Ючжи</t>
  </si>
  <si>
    <t>Янхуэй</t>
  </si>
  <si>
    <t>Янгянг</t>
  </si>
  <si>
    <t>Цзяю</t>
  </si>
  <si>
    <t>Делянг</t>
  </si>
  <si>
    <t>Готао</t>
  </si>
  <si>
    <t>Липинг</t>
  </si>
  <si>
    <t>Лисюн</t>
  </si>
  <si>
    <t>Химин</t>
  </si>
  <si>
    <t>Цзяванг</t>
  </si>
  <si>
    <t>Вэйшуай</t>
  </si>
  <si>
    <t>Руисянг</t>
  </si>
  <si>
    <t>Баошэнг</t>
  </si>
  <si>
    <t>Чунфэнг</t>
  </si>
  <si>
    <t>Чжонпэнг</t>
  </si>
  <si>
    <t>Сяоху</t>
  </si>
  <si>
    <t>Шичай</t>
  </si>
  <si>
    <t>Сяоминг</t>
  </si>
  <si>
    <t>Сяокай</t>
  </si>
  <si>
    <t>Чаохонг</t>
  </si>
  <si>
    <t>Нингнинг</t>
  </si>
  <si>
    <t>Ронгвэй</t>
  </si>
  <si>
    <t>Цзиньченг</t>
  </si>
  <si>
    <t>Чуньен</t>
  </si>
  <si>
    <t>Сяошуай</t>
  </si>
  <si>
    <t>Синянг</t>
  </si>
  <si>
    <t>Чэньцянг</t>
  </si>
  <si>
    <t>Jilin</t>
  </si>
  <si>
    <t>Guizhou</t>
  </si>
  <si>
    <t>Гирин</t>
  </si>
  <si>
    <t>Гуйчжоу</t>
  </si>
  <si>
    <t>ZHIPENG</t>
  </si>
  <si>
    <t>HAISHUN</t>
  </si>
  <si>
    <t>XIAO</t>
  </si>
  <si>
    <t>YIWEN</t>
  </si>
  <si>
    <t>ZIHUI</t>
  </si>
  <si>
    <t>YU</t>
  </si>
  <si>
    <t>CHUNYONG</t>
  </si>
  <si>
    <t>JINXU</t>
  </si>
  <si>
    <t>TAICHENG</t>
  </si>
  <si>
    <t>HONGJUN</t>
  </si>
  <si>
    <t>ZHENGXU</t>
  </si>
  <si>
    <t>PEI</t>
  </si>
  <si>
    <t>JIAN</t>
  </si>
  <si>
    <t>SHIDA</t>
  </si>
  <si>
    <t>HUA</t>
  </si>
  <si>
    <t>XIANGLIANG</t>
  </si>
  <si>
    <t>Чжипэн</t>
  </si>
  <si>
    <t>Хайшун</t>
  </si>
  <si>
    <t>Йивэн</t>
  </si>
  <si>
    <t>Зихуэй</t>
  </si>
  <si>
    <t>Чуньйонг</t>
  </si>
  <si>
    <t>Цзиньсу</t>
  </si>
  <si>
    <t>Тайченг</t>
  </si>
  <si>
    <t>Хонцзун</t>
  </si>
  <si>
    <t>Чжэнсу</t>
  </si>
  <si>
    <t>Цзиань</t>
  </si>
  <si>
    <t>Шида</t>
  </si>
  <si>
    <t>Сянлянг</t>
  </si>
  <si>
    <t xml:space="preserve">Wu </t>
  </si>
  <si>
    <t>Mei</t>
  </si>
  <si>
    <t>Fanzhu</t>
  </si>
  <si>
    <t>Baoquan</t>
  </si>
  <si>
    <t>Huachao</t>
  </si>
  <si>
    <t>Shiya</t>
  </si>
  <si>
    <t>Wenpeng</t>
  </si>
  <si>
    <t>Yuanpeng</t>
  </si>
  <si>
    <t>Hecong</t>
  </si>
  <si>
    <t>Weixin</t>
  </si>
  <si>
    <t>Dazhi</t>
  </si>
  <si>
    <t>Enze</t>
  </si>
  <si>
    <t>Yubo</t>
  </si>
  <si>
    <t>Xuelong</t>
  </si>
  <si>
    <t>Yaxi</t>
  </si>
  <si>
    <t>Zhanqiang</t>
  </si>
  <si>
    <t>Jianjun</t>
  </si>
  <si>
    <t>Guoyu</t>
  </si>
  <si>
    <t>Sifei</t>
  </si>
  <si>
    <t>Hou</t>
  </si>
  <si>
    <t>Ren</t>
  </si>
  <si>
    <t>Ruan</t>
  </si>
  <si>
    <t>Линь</t>
  </si>
  <si>
    <t>Дэнг</t>
  </si>
  <si>
    <t>Ло</t>
  </si>
  <si>
    <t>Хоу</t>
  </si>
  <si>
    <t>Танг</t>
  </si>
  <si>
    <t>Зо</t>
  </si>
  <si>
    <t>Чэнь</t>
  </si>
  <si>
    <t>Рэнь</t>
  </si>
  <si>
    <t>Мэй</t>
  </si>
  <si>
    <t>Руань</t>
  </si>
  <si>
    <t>Changchun</t>
  </si>
  <si>
    <t>Junzhao</t>
  </si>
  <si>
    <t>Tianjian</t>
  </si>
  <si>
    <t>Ru</t>
  </si>
  <si>
    <t>Guodong</t>
  </si>
  <si>
    <t>Chaogeng</t>
  </si>
  <si>
    <t>Yuehui</t>
  </si>
  <si>
    <t>Yaowang</t>
  </si>
  <si>
    <t>Xiaomin</t>
  </si>
  <si>
    <t>Lijun</t>
  </si>
  <si>
    <t>Binjie</t>
  </si>
  <si>
    <t>Daxin</t>
  </si>
  <si>
    <t>Zhengyang</t>
  </si>
  <si>
    <t>Xiaoyong</t>
  </si>
  <si>
    <t>Haili</t>
  </si>
  <si>
    <t>Mianfeng</t>
  </si>
  <si>
    <t>Yaoyu</t>
  </si>
  <si>
    <t>Manshou</t>
  </si>
  <si>
    <t>Mingxiang</t>
  </si>
  <si>
    <t>Ying</t>
  </si>
  <si>
    <t>Xiongqiang</t>
  </si>
  <si>
    <t>Changbo</t>
  </si>
  <si>
    <t>Чанчун</t>
  </si>
  <si>
    <t>Цзуньчжао</t>
  </si>
  <si>
    <t>Таньцзян</t>
  </si>
  <si>
    <t>Ру</t>
  </si>
  <si>
    <t>Годонг</t>
  </si>
  <si>
    <t>Чаогэнг</t>
  </si>
  <si>
    <t>Фаньчжу</t>
  </si>
  <si>
    <t>Баокуань</t>
  </si>
  <si>
    <t>Хуачао</t>
  </si>
  <si>
    <t>Ехуэй</t>
  </si>
  <si>
    <t>Шия</t>
  </si>
  <si>
    <t>Яованг</t>
  </si>
  <si>
    <t>Сяоминь</t>
  </si>
  <si>
    <t>Лицзунь</t>
  </si>
  <si>
    <t>Вэньпэн</t>
  </si>
  <si>
    <t>Юаньпэн</t>
  </si>
  <si>
    <t>Хэконг</t>
  </si>
  <si>
    <t>Бингцзэ</t>
  </si>
  <si>
    <t>Вэйсин</t>
  </si>
  <si>
    <t>Дачжи</t>
  </si>
  <si>
    <t>Юбо</t>
  </si>
  <si>
    <t>Дасинь</t>
  </si>
  <si>
    <t>Сюэлонг</t>
  </si>
  <si>
    <t>Чжэньгянг</t>
  </si>
  <si>
    <t>Сяойонг</t>
  </si>
  <si>
    <t>Яси</t>
  </si>
  <si>
    <t>Чжанцянг</t>
  </si>
  <si>
    <t>Цзянчжун</t>
  </si>
  <si>
    <t>Гуою</t>
  </si>
  <si>
    <t>Хайли</t>
  </si>
  <si>
    <t>Мяньфэн</t>
  </si>
  <si>
    <t>Яою</t>
  </si>
  <si>
    <t>Сифэй</t>
  </si>
  <si>
    <t>Маньшу</t>
  </si>
  <si>
    <t>Минсян</t>
  </si>
  <si>
    <t>Ин</t>
  </si>
  <si>
    <t>Сионцянг</t>
  </si>
  <si>
    <t>Чангбо</t>
  </si>
  <si>
    <t>Еньзэ</t>
  </si>
  <si>
    <t>Qiu</t>
  </si>
  <si>
    <t>Циу</t>
  </si>
  <si>
    <t>XUFENG</t>
  </si>
  <si>
    <t>HONGMING</t>
  </si>
  <si>
    <t>Сюефэн</t>
  </si>
  <si>
    <t>Хонмин</t>
  </si>
  <si>
    <t>Hongming</t>
  </si>
  <si>
    <t>CHEN</t>
  </si>
  <si>
    <t>DESHENG</t>
  </si>
  <si>
    <t>TIANJUN</t>
  </si>
  <si>
    <t>YUSHENG</t>
  </si>
  <si>
    <t>JIPENG</t>
  </si>
  <si>
    <t>ZHIHENG</t>
  </si>
  <si>
    <t>BO</t>
  </si>
  <si>
    <t>ZHENFU</t>
  </si>
  <si>
    <t>LIGUO</t>
  </si>
  <si>
    <t>HUAJIE</t>
  </si>
  <si>
    <t>QIANG</t>
  </si>
  <si>
    <t>NING</t>
  </si>
  <si>
    <t>YUQIANG</t>
  </si>
  <si>
    <t>YI</t>
  </si>
  <si>
    <t>ZHENHUA</t>
  </si>
  <si>
    <t>BAOSHUN</t>
  </si>
  <si>
    <t>KAIMIN</t>
  </si>
  <si>
    <t>CHONG</t>
  </si>
  <si>
    <t>XIAONING</t>
  </si>
  <si>
    <t>ZHIXIN</t>
  </si>
  <si>
    <t>YUQING</t>
  </si>
  <si>
    <t>JIANRONG</t>
  </si>
  <si>
    <t>Дешен</t>
  </si>
  <si>
    <t>Тяньцзунь</t>
  </si>
  <si>
    <t>Юшэн</t>
  </si>
  <si>
    <t>Чжихэн</t>
  </si>
  <si>
    <t>Чжэньфу</t>
  </si>
  <si>
    <t>Хуацзэ</t>
  </si>
  <si>
    <t>Нинг</t>
  </si>
  <si>
    <t>Юциан</t>
  </si>
  <si>
    <t>Чжэньхуа</t>
  </si>
  <si>
    <t>Каймин</t>
  </si>
  <si>
    <t>Сяонин</t>
  </si>
  <si>
    <t>Чжисин</t>
  </si>
  <si>
    <t>Юцин</t>
  </si>
  <si>
    <t>Цзянрон</t>
  </si>
  <si>
    <t>Ran</t>
  </si>
  <si>
    <t>Рань</t>
  </si>
  <si>
    <t>TENG</t>
  </si>
  <si>
    <t>Jixiang</t>
  </si>
  <si>
    <t>Chunfang</t>
  </si>
  <si>
    <t>BEN</t>
  </si>
  <si>
    <t>Tangshan</t>
  </si>
  <si>
    <t>Weijie</t>
  </si>
  <si>
    <t>Shuangpeng</t>
  </si>
  <si>
    <t>Guangkuo</t>
  </si>
  <si>
    <t>Guolong</t>
  </si>
  <si>
    <t>Zhiyang</t>
  </si>
  <si>
    <t>Liuzhen</t>
  </si>
  <si>
    <t>Xuping</t>
  </si>
  <si>
    <t>Tianen</t>
  </si>
  <si>
    <t>Changhui</t>
  </si>
  <si>
    <t>Chengcheng</t>
  </si>
  <si>
    <t>Shao</t>
  </si>
  <si>
    <t>Yajun</t>
  </si>
  <si>
    <t>Shuzhi</t>
  </si>
  <si>
    <t>Zhiquan</t>
  </si>
  <si>
    <t>Шао</t>
  </si>
  <si>
    <t xml:space="preserve"> </t>
  </si>
  <si>
    <t>Цзилинь</t>
  </si>
  <si>
    <t>Чуньфан</t>
  </si>
  <si>
    <t>Вэйцзе</t>
  </si>
  <si>
    <t>Чжэн</t>
  </si>
  <si>
    <t>Бен</t>
  </si>
  <si>
    <t>Шуанпэн</t>
  </si>
  <si>
    <t>Гуанко</t>
  </si>
  <si>
    <t>Голун</t>
  </si>
  <si>
    <t>Чжиян</t>
  </si>
  <si>
    <t>Лючжэнь</t>
  </si>
  <si>
    <t>Супин</t>
  </si>
  <si>
    <t>Тяньен</t>
  </si>
  <si>
    <t>Ченчен</t>
  </si>
  <si>
    <t>Яцзунь</t>
  </si>
  <si>
    <t>Шучжи</t>
  </si>
  <si>
    <t>Чжицуань</t>
  </si>
  <si>
    <t>Таншань</t>
  </si>
  <si>
    <t>ZHEN</t>
  </si>
  <si>
    <t>SU</t>
  </si>
  <si>
    <t>YONGXIANG</t>
  </si>
  <si>
    <t>WENQING</t>
  </si>
  <si>
    <t>ZHU</t>
  </si>
  <si>
    <t>ZHIREN</t>
  </si>
  <si>
    <t>GANGYI</t>
  </si>
  <si>
    <t>TAN</t>
  </si>
  <si>
    <t>RONGCHAO</t>
  </si>
  <si>
    <t>TIANHAO</t>
  </si>
  <si>
    <t>XIWEI</t>
  </si>
  <si>
    <t>XIN</t>
  </si>
  <si>
    <t>BAOLIANG</t>
  </si>
  <si>
    <t>YANGJIE</t>
  </si>
  <si>
    <t>SHENGJIE</t>
  </si>
  <si>
    <t>Чжэнь</t>
  </si>
  <si>
    <t>Йонсян</t>
  </si>
  <si>
    <t>Кайминь</t>
  </si>
  <si>
    <t>Вэньцин</t>
  </si>
  <si>
    <t>Чжирен</t>
  </si>
  <si>
    <t>Гангьи</t>
  </si>
  <si>
    <t>Рончао</t>
  </si>
  <si>
    <t>Тяньхао</t>
  </si>
  <si>
    <t>Синь</t>
  </si>
  <si>
    <t>Янцзе</t>
  </si>
  <si>
    <t>Шенцзе</t>
  </si>
  <si>
    <t>YE</t>
  </si>
  <si>
    <t>YIN</t>
  </si>
  <si>
    <t>ZHOU</t>
  </si>
  <si>
    <t>Чжу</t>
  </si>
  <si>
    <t>Тань</t>
  </si>
  <si>
    <t>Тенг</t>
  </si>
  <si>
    <t>Йинь</t>
  </si>
  <si>
    <t>PENG</t>
  </si>
  <si>
    <t>ПЭН</t>
  </si>
  <si>
    <t>GUANGYI</t>
  </si>
  <si>
    <t>Гуанйи</t>
  </si>
  <si>
    <t>LANGLANG</t>
  </si>
  <si>
    <t>MINGSHENG</t>
  </si>
  <si>
    <t>ZHUOXUN</t>
  </si>
  <si>
    <t>HUAGUI</t>
  </si>
  <si>
    <t>GUANGQIAN</t>
  </si>
  <si>
    <t>QIN</t>
  </si>
  <si>
    <t>GUOJUN</t>
  </si>
  <si>
    <t>QINGXIANG</t>
  </si>
  <si>
    <t>Ланлан</t>
  </si>
  <si>
    <t>Миншенг</t>
  </si>
  <si>
    <t>Чжусун</t>
  </si>
  <si>
    <t>Хуагуэй</t>
  </si>
  <si>
    <t>Гуанцян</t>
  </si>
  <si>
    <t>Цинь</t>
  </si>
  <si>
    <t>Гоцзунь</t>
  </si>
  <si>
    <t>Циньсян</t>
  </si>
  <si>
    <t>FUQIANG</t>
  </si>
  <si>
    <t>Фуцян</t>
  </si>
  <si>
    <t>ZHENGYU</t>
    <phoneticPr fontId="8" type="noConversion"/>
  </si>
  <si>
    <t>Чжэнйу</t>
  </si>
  <si>
    <t>Lianhong</t>
  </si>
  <si>
    <t>Ningjie</t>
  </si>
  <si>
    <t>Ляньхун</t>
  </si>
  <si>
    <t>Нингцзе</t>
  </si>
  <si>
    <t>TIECHENG</t>
  </si>
  <si>
    <t>LUGUANG</t>
  </si>
  <si>
    <t>XIAOLEI</t>
  </si>
  <si>
    <t>FUGUI</t>
  </si>
  <si>
    <t>WENCAI</t>
  </si>
  <si>
    <t>JINGMING</t>
  </si>
  <si>
    <t>Течэн</t>
  </si>
  <si>
    <t>Лугуан</t>
  </si>
  <si>
    <t>Сяолей</t>
  </si>
  <si>
    <t>Фугуэй</t>
  </si>
  <si>
    <t>Вэньцай</t>
  </si>
  <si>
    <t>Gu</t>
  </si>
  <si>
    <t>Гу</t>
  </si>
  <si>
    <t>BAIPING</t>
  </si>
  <si>
    <t>Байпин</t>
  </si>
  <si>
    <t>ZHIHAI</t>
  </si>
  <si>
    <t>GUANGRONG</t>
  </si>
  <si>
    <t>YONGZHI</t>
  </si>
  <si>
    <t>LINKAI</t>
  </si>
  <si>
    <t>Чжихай</t>
  </si>
  <si>
    <t>Гуанрон</t>
  </si>
  <si>
    <t>Йончжи</t>
  </si>
  <si>
    <t>Линкай</t>
  </si>
  <si>
    <t>SHUDE</t>
  </si>
  <si>
    <t>PENGCHENG</t>
  </si>
  <si>
    <t>HUADONG</t>
  </si>
  <si>
    <t>LIWEI</t>
  </si>
  <si>
    <t>SHUZHUANG</t>
  </si>
  <si>
    <t>Шудэ</t>
  </si>
  <si>
    <t>Пэнчен</t>
  </si>
  <si>
    <t>Хуадон</t>
  </si>
  <si>
    <t>Ливэй</t>
  </si>
  <si>
    <t>Шучжуан</t>
  </si>
  <si>
    <t>CHAOLEI</t>
  </si>
  <si>
    <t>Чаолей</t>
  </si>
  <si>
    <t>Behera</t>
  </si>
  <si>
    <t>Koraput, Odisha</t>
  </si>
  <si>
    <t>New Delhi</t>
  </si>
  <si>
    <t>Sanjeev Kumar</t>
  </si>
  <si>
    <t>Ожидает подачи</t>
  </si>
  <si>
    <t>Санджеев Кумар</t>
  </si>
  <si>
    <t>Бехера</t>
  </si>
  <si>
    <t>Корапут, Одиша</t>
  </si>
  <si>
    <t>Нью Дели</t>
  </si>
  <si>
    <t>Visakhapatnam</t>
  </si>
  <si>
    <t>Вишакхапатнам</t>
  </si>
  <si>
    <t>Wolski</t>
  </si>
  <si>
    <t>Przemyslaw Zbigniew</t>
  </si>
  <si>
    <t>Starachowice</t>
  </si>
  <si>
    <t>Warsaw</t>
  </si>
  <si>
    <t>Стараховице</t>
  </si>
  <si>
    <t>Пжемислав Збигнев</t>
  </si>
  <si>
    <t>Вольски</t>
  </si>
  <si>
    <t>Rahmat</t>
  </si>
  <si>
    <t>Bin Omar</t>
  </si>
  <si>
    <t>Labuan</t>
  </si>
  <si>
    <t>Kuala Lumpur</t>
  </si>
  <si>
    <t>Куала-Лумпур</t>
  </si>
  <si>
    <t>Лабуан</t>
  </si>
  <si>
    <t>Рахмат</t>
  </si>
  <si>
    <t>Бин Омар</t>
  </si>
  <si>
    <t>Варшава</t>
  </si>
  <si>
    <t>Rosmanto</t>
  </si>
  <si>
    <t>M Bin Mansur</t>
  </si>
  <si>
    <t>Johor</t>
  </si>
  <si>
    <t>Джохор</t>
  </si>
  <si>
    <t>Росманто</t>
  </si>
  <si>
    <t>М Бин Мансур</t>
  </si>
  <si>
    <t>Cassisa</t>
  </si>
  <si>
    <t>Demski</t>
  </si>
  <si>
    <t>Haugs</t>
  </si>
  <si>
    <t>Grevstad</t>
  </si>
  <si>
    <t>Solheim</t>
  </si>
  <si>
    <t>Oepstad</t>
  </si>
  <si>
    <t>Kvalsnes</t>
  </si>
  <si>
    <t>Johansen</t>
  </si>
  <si>
    <t>Hansen</t>
  </si>
  <si>
    <t>Harsvik</t>
  </si>
  <si>
    <t>Brechenser</t>
  </si>
  <si>
    <t>Thomson</t>
  </si>
  <si>
    <t>Galloway</t>
  </si>
  <si>
    <t>Atagan</t>
  </si>
  <si>
    <t>Childs</t>
  </si>
  <si>
    <t>Dickson</t>
  </si>
  <si>
    <t>Hessen</t>
  </si>
  <si>
    <t>Pearce</t>
  </si>
  <si>
    <t>Smith</t>
  </si>
  <si>
    <t>Eide</t>
  </si>
  <si>
    <t>Bobak</t>
  </si>
  <si>
    <t>Bilinski</t>
  </si>
  <si>
    <t>Cwirko</t>
  </si>
  <si>
    <t>Herman</t>
  </si>
  <si>
    <t>Hulak</t>
  </si>
  <si>
    <t>Janik</t>
  </si>
  <si>
    <t>Makowski</t>
  </si>
  <si>
    <t>Wrzesniewski</t>
  </si>
  <si>
    <t>Gawin</t>
  </si>
  <si>
    <t>Chai</t>
  </si>
  <si>
    <t>Edwin</t>
  </si>
  <si>
    <t>Heroyld</t>
  </si>
  <si>
    <t>Horbury</t>
  </si>
  <si>
    <t>Da Costa</t>
  </si>
  <si>
    <t>Lee</t>
  </si>
  <si>
    <t>Sheikh</t>
  </si>
  <si>
    <t>Yuko</t>
  </si>
  <si>
    <t>Zainal</t>
  </si>
  <si>
    <t>Iskandar</t>
  </si>
  <si>
    <t>Fernandes</t>
  </si>
  <si>
    <t>Faitodi</t>
  </si>
  <si>
    <t>Mohd Nur</t>
  </si>
  <si>
    <t>Liland</t>
  </si>
  <si>
    <t>Steffensen</t>
  </si>
  <si>
    <t>Kaarstad</t>
  </si>
  <si>
    <t>Jakobsen</t>
  </si>
  <si>
    <t>Haugland</t>
  </si>
  <si>
    <t>Bastiansen</t>
  </si>
  <si>
    <t>Kristiansen</t>
  </si>
  <si>
    <t>Minde</t>
  </si>
  <si>
    <t>Кассиса</t>
  </si>
  <si>
    <t>Дембски</t>
  </si>
  <si>
    <t>Хаугз</t>
  </si>
  <si>
    <t>Гревстад</t>
  </si>
  <si>
    <t>Солхейм</t>
  </si>
  <si>
    <t>Ёпстад</t>
  </si>
  <si>
    <t>Квалснес</t>
  </si>
  <si>
    <t>Йохансен</t>
  </si>
  <si>
    <t>Хансен</t>
  </si>
  <si>
    <t>Харсвик</t>
  </si>
  <si>
    <t>Бреченсер</t>
  </si>
  <si>
    <t>Томсон</t>
  </si>
  <si>
    <t>Галлоуэй</t>
  </si>
  <si>
    <t>Атаган</t>
  </si>
  <si>
    <t>Чаилдз</t>
  </si>
  <si>
    <t>Диксон</t>
  </si>
  <si>
    <t>Хессен</t>
  </si>
  <si>
    <t>Пирс</t>
  </si>
  <si>
    <t>Смит</t>
  </si>
  <si>
    <t>Эйде</t>
  </si>
  <si>
    <t>Бобак</t>
  </si>
  <si>
    <t>Билински</t>
  </si>
  <si>
    <t>Цвирко</t>
  </si>
  <si>
    <t>Герман</t>
  </si>
  <si>
    <t>Хулак</t>
  </si>
  <si>
    <t>Яник</t>
  </si>
  <si>
    <t>Маковский</t>
  </si>
  <si>
    <t xml:space="preserve">Вжесневский </t>
  </si>
  <si>
    <t>Гавин</t>
  </si>
  <si>
    <t>Чай</t>
  </si>
  <si>
    <t>Эдвин</t>
  </si>
  <si>
    <t>Херойльд</t>
  </si>
  <si>
    <t>Хорбури</t>
  </si>
  <si>
    <t>Да Коста</t>
  </si>
  <si>
    <t>Шейх</t>
  </si>
  <si>
    <t>Юко</t>
  </si>
  <si>
    <t>Зайнал</t>
  </si>
  <si>
    <t>Искандар</t>
  </si>
  <si>
    <t>Фернандес</t>
  </si>
  <si>
    <t>Файтоди</t>
  </si>
  <si>
    <t>Мохд Нур</t>
  </si>
  <si>
    <t>Лиланд</t>
  </si>
  <si>
    <t>Стеффенсен</t>
  </si>
  <si>
    <t>Каарстад</t>
  </si>
  <si>
    <t>Якобсен</t>
  </si>
  <si>
    <t>Хаугланд</t>
  </si>
  <si>
    <t>Бастьянсен</t>
  </si>
  <si>
    <t>Кристьянсен</t>
  </si>
  <si>
    <t>Минде</t>
  </si>
  <si>
    <t>Nunzio Carlo</t>
  </si>
  <si>
    <t>Tomasz</t>
  </si>
  <si>
    <t>Vidar</t>
  </si>
  <si>
    <t>Aleksander Piltingsrud</t>
  </si>
  <si>
    <t>Anders</t>
  </si>
  <si>
    <t>Terje Johnny</t>
  </si>
  <si>
    <t>Jarle Sten</t>
  </si>
  <si>
    <t>Kay Staale Roeli</t>
  </si>
  <si>
    <t>Paal Richard</t>
  </si>
  <si>
    <t>Ronny</t>
  </si>
  <si>
    <t>Mark Richard</t>
  </si>
  <si>
    <t>Graham</t>
  </si>
  <si>
    <t>Anthony Peter</t>
  </si>
  <si>
    <t>Can Mahmut</t>
  </si>
  <si>
    <t>Mark Edward</t>
  </si>
  <si>
    <t>James</t>
  </si>
  <si>
    <t>Edward Richard Lewis Chrarles</t>
  </si>
  <si>
    <t>Gary</t>
  </si>
  <si>
    <t>Joern Steinar</t>
  </si>
  <si>
    <t>Krzysztof Franciszek</t>
  </si>
  <si>
    <t>Wiktor Piotr</t>
  </si>
  <si>
    <t>Piotr Zbigniew</t>
  </si>
  <si>
    <t>Marcin</t>
  </si>
  <si>
    <t>Kazimierz Andrzej</t>
  </si>
  <si>
    <t>Pawel Andrzej</t>
  </si>
  <si>
    <t>Jaroslaw Jerzy</t>
  </si>
  <si>
    <t>Zbigniew Janusz</t>
  </si>
  <si>
    <t>Marcin Jakub</t>
  </si>
  <si>
    <t>Yew Fun</t>
  </si>
  <si>
    <t>Joseph Tidan</t>
  </si>
  <si>
    <t>Bennet Anak Benet Ait Langkom</t>
  </si>
  <si>
    <t>Fred</t>
  </si>
  <si>
    <t>Lemos Joanico</t>
  </si>
  <si>
    <t>Leng Chang</t>
  </si>
  <si>
    <t>Rizuan Bin Jalaluddin</t>
  </si>
  <si>
    <t>Astian Bin Hamin</t>
  </si>
  <si>
    <t>Abidin Bin Ismail</t>
  </si>
  <si>
    <t>Bin Mohd Paad</t>
  </si>
  <si>
    <t>Mateus</t>
  </si>
  <si>
    <t>Bin Mohamed Aedi</t>
  </si>
  <si>
    <t>Bin Ibnu Abbas</t>
  </si>
  <si>
    <t>Torbjoern</t>
  </si>
  <si>
    <t>Tore</t>
  </si>
  <si>
    <t>Henry</t>
  </si>
  <si>
    <t>Tommy</t>
  </si>
  <si>
    <t>Tom Roger</t>
  </si>
  <si>
    <t>Raymond</t>
  </si>
  <si>
    <t>Jonny Harold</t>
  </si>
  <si>
    <t>Robert</t>
  </si>
  <si>
    <t>Нунзио Карло</t>
  </si>
  <si>
    <t>Томасз</t>
  </si>
  <si>
    <t>Видар</t>
  </si>
  <si>
    <t>Александр Пилтингсруд</t>
  </si>
  <si>
    <t>Андерс</t>
  </si>
  <si>
    <t>Терье Джонни</t>
  </si>
  <si>
    <t>Ярле Стен</t>
  </si>
  <si>
    <t>Кай Стаале Рёли</t>
  </si>
  <si>
    <t>Паал Ричард</t>
  </si>
  <si>
    <t>Ронни</t>
  </si>
  <si>
    <t>Марк Ричард</t>
  </si>
  <si>
    <t>Энтони Питер</t>
  </si>
  <si>
    <t>Кан Махмут</t>
  </si>
  <si>
    <t>Марк Эдвард</t>
  </si>
  <si>
    <t>Джеймс</t>
  </si>
  <si>
    <t>Эдвард Ричард Льюис Чарльз</t>
  </si>
  <si>
    <t>Гэри</t>
  </si>
  <si>
    <t>Йорн Стейнар</t>
  </si>
  <si>
    <t>Кшиштоф Франциск</t>
  </si>
  <si>
    <t>Виктор Пётр</t>
  </si>
  <si>
    <t>Пётр Збигнев</t>
  </si>
  <si>
    <t>Марцин</t>
  </si>
  <si>
    <t>Казимеж Андрей</t>
  </si>
  <si>
    <t>Павел Андрей</t>
  </si>
  <si>
    <t>Ярослав Ежи</t>
  </si>
  <si>
    <t xml:space="preserve">Збигнев Януш </t>
  </si>
  <si>
    <t>Марцин Якуб</t>
  </si>
  <si>
    <t>Йиув Фан</t>
  </si>
  <si>
    <t>Джозеф Тидан</t>
  </si>
  <si>
    <t>Беннет Анак Бенет Айт Лангком</t>
  </si>
  <si>
    <t>Фред</t>
  </si>
  <si>
    <t>Лемос Йоанико</t>
  </si>
  <si>
    <t>Ленг Чанг</t>
  </si>
  <si>
    <t>Астиан Бин Хамин</t>
  </si>
  <si>
    <t>Абидин Бин Исмаил</t>
  </si>
  <si>
    <t>Бин Мохд Паад</t>
  </si>
  <si>
    <t>Матеус</t>
  </si>
  <si>
    <t>Бин Мухаммед Аеди</t>
  </si>
  <si>
    <t>Бин Ибн Аббас</t>
  </si>
  <si>
    <t>Торбьёрн</t>
  </si>
  <si>
    <t>Торе</t>
  </si>
  <si>
    <t>Генри</t>
  </si>
  <si>
    <t>Томми</t>
  </si>
  <si>
    <t>Том Рогер</t>
  </si>
  <si>
    <t>Рэймонд</t>
  </si>
  <si>
    <t>Джонни Харольд</t>
  </si>
  <si>
    <t>Роберт</t>
  </si>
  <si>
    <t>Roy Alan</t>
  </si>
  <si>
    <t>Рой Алан</t>
  </si>
  <si>
    <t>Clacton</t>
  </si>
  <si>
    <t>Клактон</t>
  </si>
  <si>
    <t>London</t>
  </si>
  <si>
    <t>Лондон</t>
  </si>
  <si>
    <t>Ризуан Бин Джалалуддин</t>
  </si>
  <si>
    <t>Kelantan</t>
  </si>
  <si>
    <t>Келантан</t>
  </si>
  <si>
    <t>Kirkcaldy</t>
  </si>
  <si>
    <t>Керколди</t>
  </si>
  <si>
    <t>Bergen</t>
  </si>
  <si>
    <t>Грэхэм</t>
  </si>
  <si>
    <t>Schulte</t>
  </si>
  <si>
    <t>Scheltes</t>
  </si>
  <si>
    <t>Radin</t>
  </si>
  <si>
    <t>Meerwyk</t>
  </si>
  <si>
    <t>Hartog</t>
  </si>
  <si>
    <t>Passchier</t>
  </si>
  <si>
    <t>Kieft</t>
  </si>
  <si>
    <t>Eccles</t>
  </si>
  <si>
    <t>Maitre</t>
  </si>
  <si>
    <t>Niessen</t>
  </si>
  <si>
    <t>Leijenhorst</t>
  </si>
  <si>
    <t>Fennema</t>
  </si>
  <si>
    <t>Meijer</t>
  </si>
  <si>
    <t>Riel</t>
  </si>
  <si>
    <t>Vaz Sena</t>
  </si>
  <si>
    <t>Janse</t>
  </si>
  <si>
    <t>Keppels</t>
  </si>
  <si>
    <t>Overgaauw</t>
  </si>
  <si>
    <t>Boersma</t>
  </si>
  <si>
    <t>Erkelens</t>
  </si>
  <si>
    <t>Lienden</t>
  </si>
  <si>
    <t>Suurs</t>
  </si>
  <si>
    <t>van Belzen</t>
  </si>
  <si>
    <t>Gulden</t>
  </si>
  <si>
    <t>Laos</t>
  </si>
  <si>
    <t>Vlasman</t>
  </si>
  <si>
    <t>Wiegman</t>
  </si>
  <si>
    <t>Atsma</t>
  </si>
  <si>
    <t>Nijwening</t>
  </si>
  <si>
    <t>Manapul</t>
  </si>
  <si>
    <t>van der Ham</t>
  </si>
  <si>
    <t>Debaets</t>
  </si>
  <si>
    <t>Gomez</t>
  </si>
  <si>
    <t>Martinez</t>
  </si>
  <si>
    <t>Adomavicius</t>
  </si>
  <si>
    <t>Bayon-on</t>
  </si>
  <si>
    <t>Rifareal</t>
  </si>
  <si>
    <t>Zukov</t>
  </si>
  <si>
    <t>Zwart</t>
  </si>
  <si>
    <t>Sperna Weiland</t>
  </si>
  <si>
    <t>Bruin</t>
  </si>
  <si>
    <t>Snijders</t>
  </si>
  <si>
    <t>de Jong</t>
  </si>
  <si>
    <t>de Koning</t>
  </si>
  <si>
    <t>Bautista</t>
  </si>
  <si>
    <t>Tettero</t>
  </si>
  <si>
    <t>Vidal</t>
  </si>
  <si>
    <t>Mendoza</t>
  </si>
  <si>
    <t>Langi</t>
  </si>
  <si>
    <t>Comendador</t>
  </si>
  <si>
    <t>Ladrillo</t>
  </si>
  <si>
    <t>Salarda</t>
  </si>
  <si>
    <t>Gerasimov</t>
  </si>
  <si>
    <t>Santen</t>
  </si>
  <si>
    <t>Repsas</t>
  </si>
  <si>
    <t>Antanaitas</t>
  </si>
  <si>
    <t>Brickus</t>
  </si>
  <si>
    <t>Volkos</t>
  </si>
  <si>
    <t>Delos Reyes</t>
  </si>
  <si>
    <t>Gailius</t>
  </si>
  <si>
    <t>Satinitigan</t>
  </si>
  <si>
    <t>Gasapo</t>
  </si>
  <si>
    <t>Gayacan</t>
  </si>
  <si>
    <t>Panganiban</t>
  </si>
  <si>
    <t>Campos</t>
  </si>
  <si>
    <t>Espinola</t>
  </si>
  <si>
    <t>Aguilar</t>
  </si>
  <si>
    <t>Peralta</t>
  </si>
  <si>
    <t>Penamente</t>
  </si>
  <si>
    <t>Carao</t>
  </si>
  <si>
    <t>Tambong</t>
  </si>
  <si>
    <t>Baks</t>
  </si>
  <si>
    <t>Klooster</t>
  </si>
  <si>
    <t>Dietvorst</t>
  </si>
  <si>
    <t>Joosten</t>
  </si>
  <si>
    <t>Smit</t>
  </si>
  <si>
    <t>Hoogers</t>
  </si>
  <si>
    <t>Mogenis</t>
  </si>
  <si>
    <t>Honkoop</t>
  </si>
  <si>
    <t>van der Vliet</t>
  </si>
  <si>
    <t>Wattele</t>
  </si>
  <si>
    <t>van Westen</t>
  </si>
  <si>
    <t>Baksejev</t>
  </si>
  <si>
    <t>Bergsma</t>
  </si>
  <si>
    <t>van der Vis</t>
  </si>
  <si>
    <t>Bokkers</t>
  </si>
  <si>
    <t>Rijk</t>
  </si>
  <si>
    <t>Moes</t>
  </si>
  <si>
    <t>Mihailovs</t>
  </si>
  <si>
    <t>Bijlsma</t>
  </si>
  <si>
    <t>Verlijsdonk</t>
  </si>
  <si>
    <t>Lukasenoks</t>
  </si>
  <si>
    <t>Bayot</t>
  </si>
  <si>
    <t>Guerrero</t>
  </si>
  <si>
    <t xml:space="preserve">Baltazar </t>
  </si>
  <si>
    <t>Dimagiba</t>
  </si>
  <si>
    <t>Bustos</t>
  </si>
  <si>
    <t xml:space="preserve">Estrera </t>
  </si>
  <si>
    <t>Cedullo</t>
  </si>
  <si>
    <t>Layon</t>
  </si>
  <si>
    <t>Davidao</t>
  </si>
  <si>
    <t>Mateum</t>
  </si>
  <si>
    <t>de Guzman</t>
  </si>
  <si>
    <t>Dimitriou</t>
  </si>
  <si>
    <t>Korteweg</t>
  </si>
  <si>
    <t>van de Berg</t>
  </si>
  <si>
    <t>Uklejewski</t>
  </si>
  <si>
    <t>Lopetuso</t>
  </si>
  <si>
    <t>Vervenne</t>
  </si>
  <si>
    <t>Nazarevicius</t>
  </si>
  <si>
    <t>Coppens</t>
  </si>
  <si>
    <t>Wiggelinkhuijzen</t>
  </si>
  <si>
    <t>Sevelkov</t>
  </si>
  <si>
    <t>Coussement</t>
  </si>
  <si>
    <t>Mironcev</t>
  </si>
  <si>
    <t>Drent</t>
  </si>
  <si>
    <t>Souer</t>
  </si>
  <si>
    <t>Benabou</t>
  </si>
  <si>
    <t>van Dam</t>
  </si>
  <si>
    <t>Dooms</t>
  </si>
  <si>
    <t>Woudwijk</t>
  </si>
  <si>
    <t>Verhulst</t>
  </si>
  <si>
    <t>Bakker</t>
  </si>
  <si>
    <t>van Zelm</t>
  </si>
  <si>
    <t>ter Horst</t>
  </si>
  <si>
    <t>Wiersma</t>
  </si>
  <si>
    <t>Smulders</t>
  </si>
  <si>
    <t>Simaitis</t>
  </si>
  <si>
    <t>Nomden</t>
  </si>
  <si>
    <t>de Meester</t>
  </si>
  <si>
    <t>Obanor</t>
  </si>
  <si>
    <t>Melgarejo</t>
  </si>
  <si>
    <t>Arroyo</t>
  </si>
  <si>
    <t>Candari</t>
  </si>
  <si>
    <t>Haasnoot</t>
  </si>
  <si>
    <t>Fickwiler</t>
  </si>
  <si>
    <t>Vliexs</t>
  </si>
  <si>
    <t>van Aarle</t>
  </si>
  <si>
    <t>Schipper</t>
  </si>
  <si>
    <t>Rus</t>
  </si>
  <si>
    <t>Butzen</t>
  </si>
  <si>
    <t>Smits</t>
  </si>
  <si>
    <t>Furgal</t>
  </si>
  <si>
    <t>Matuko</t>
  </si>
  <si>
    <t>Patoum</t>
  </si>
  <si>
    <t>le Poulain</t>
  </si>
  <si>
    <t>van der Meer</t>
  </si>
  <si>
    <t>Pawlowski</t>
  </si>
  <si>
    <t>Mario Gueco</t>
  </si>
  <si>
    <t>Igor</t>
  </si>
  <si>
    <t>Эстония</t>
  </si>
  <si>
    <t>Литва</t>
  </si>
  <si>
    <t>Hague</t>
  </si>
  <si>
    <t>Manila</t>
  </si>
  <si>
    <t>Paris</t>
  </si>
  <si>
    <t>Lisbon</t>
  </si>
  <si>
    <t>Antwerpen</t>
  </si>
  <si>
    <t>Vilnius</t>
  </si>
  <si>
    <t>Riga</t>
  </si>
  <si>
    <t>Гаага</t>
  </si>
  <si>
    <t>Манила</t>
  </si>
  <si>
    <t>Париж</t>
  </si>
  <si>
    <t>Лиссабон</t>
  </si>
  <si>
    <t>Антверпен</t>
  </si>
  <si>
    <t>Вильнюс</t>
  </si>
  <si>
    <t>Рига</t>
  </si>
  <si>
    <t>Tallin</t>
  </si>
  <si>
    <t>Таллин</t>
  </si>
  <si>
    <t>Roma</t>
  </si>
  <si>
    <t>Рим</t>
  </si>
  <si>
    <t>Athens</t>
  </si>
  <si>
    <t>Афины</t>
  </si>
  <si>
    <t>1</t>
  </si>
  <si>
    <t>Шульте</t>
  </si>
  <si>
    <t>Шельтес</t>
  </si>
  <si>
    <t>Радин</t>
  </si>
  <si>
    <t>Мейервик</t>
  </si>
  <si>
    <t>Хартог</t>
  </si>
  <si>
    <t>Пасчайер</t>
  </si>
  <si>
    <t>Кифт</t>
  </si>
  <si>
    <t>Эклс</t>
  </si>
  <si>
    <t>Мэтр</t>
  </si>
  <si>
    <t>Нейссен</t>
  </si>
  <si>
    <t>Лэдженхорст</t>
  </si>
  <si>
    <t>Феннэма</t>
  </si>
  <si>
    <t>Мейер</t>
  </si>
  <si>
    <t>Риель</t>
  </si>
  <si>
    <t>Ваз Сена</t>
  </si>
  <si>
    <t>Янсе</t>
  </si>
  <si>
    <t>Кеппельс</t>
  </si>
  <si>
    <t>Овергааув</t>
  </si>
  <si>
    <t>Боэрсма</t>
  </si>
  <si>
    <t>Эркеленс</t>
  </si>
  <si>
    <t>Линден</t>
  </si>
  <si>
    <t>Суурс</t>
  </si>
  <si>
    <t>Гульден</t>
  </si>
  <si>
    <t>Лаос</t>
  </si>
  <si>
    <t>Власман</t>
  </si>
  <si>
    <t>Вигман</t>
  </si>
  <si>
    <t>Атсма</t>
  </si>
  <si>
    <t>Нижвенинг</t>
  </si>
  <si>
    <t>Манапуль</t>
  </si>
  <si>
    <t>ван дер Хам</t>
  </si>
  <si>
    <t>Дибаец</t>
  </si>
  <si>
    <t>Гомес</t>
  </si>
  <si>
    <t>Мартинес</t>
  </si>
  <si>
    <t>Адомавичюс</t>
  </si>
  <si>
    <t>Рифарил</t>
  </si>
  <si>
    <t>Жуков</t>
  </si>
  <si>
    <t>Цварт</t>
  </si>
  <si>
    <t>Сперна Вейланд</t>
  </si>
  <si>
    <t>Брюин</t>
  </si>
  <si>
    <t>Снайдерс</t>
  </si>
  <si>
    <t>де Йонг</t>
  </si>
  <si>
    <t>де Конинг</t>
  </si>
  <si>
    <t>Баутиста</t>
  </si>
  <si>
    <t>Теттеро</t>
  </si>
  <si>
    <t>Видал</t>
  </si>
  <si>
    <t>Мендоса</t>
  </si>
  <si>
    <t>Ланги</t>
  </si>
  <si>
    <t>Комендадор</t>
  </si>
  <si>
    <t>Ладрильо</t>
  </si>
  <si>
    <t>Саларда</t>
  </si>
  <si>
    <t>Герасимов</t>
  </si>
  <si>
    <t>Сантэн</t>
  </si>
  <si>
    <t>Репсас</t>
  </si>
  <si>
    <t>Антанаитас</t>
  </si>
  <si>
    <t>Брикус</t>
  </si>
  <si>
    <t>Волькос</t>
  </si>
  <si>
    <t>Делос Рейес</t>
  </si>
  <si>
    <t>Гайлиус</t>
  </si>
  <si>
    <t>Сатинитиган</t>
  </si>
  <si>
    <t>Гасапо</t>
  </si>
  <si>
    <t>Гэякан</t>
  </si>
  <si>
    <t>Панганибан</t>
  </si>
  <si>
    <t>Кампос</t>
  </si>
  <si>
    <t>Эспинола</t>
  </si>
  <si>
    <t>Агилар</t>
  </si>
  <si>
    <t>Перальта</t>
  </si>
  <si>
    <t>Пэнаменте</t>
  </si>
  <si>
    <t>Карао</t>
  </si>
  <si>
    <t>Тамбонг</t>
  </si>
  <si>
    <t>Бакс</t>
  </si>
  <si>
    <t>Клустер</t>
  </si>
  <si>
    <t>Дитворц</t>
  </si>
  <si>
    <t>Йоостен</t>
  </si>
  <si>
    <t>Хоогерс</t>
  </si>
  <si>
    <t>Могенис</t>
  </si>
  <si>
    <t>Хонкооп</t>
  </si>
  <si>
    <t>ван дер Влит</t>
  </si>
  <si>
    <t>Ваттеле</t>
  </si>
  <si>
    <t>ван Вестен</t>
  </si>
  <si>
    <t>Бакседжев</t>
  </si>
  <si>
    <t>Бергсма</t>
  </si>
  <si>
    <t>ван дер Вис</t>
  </si>
  <si>
    <t>Боккерс</t>
  </si>
  <si>
    <t>Рейк</t>
  </si>
  <si>
    <t>Моэс</t>
  </si>
  <si>
    <t>Махайловс</t>
  </si>
  <si>
    <t>Ближлсма</t>
  </si>
  <si>
    <t>Верлижсдонк</t>
  </si>
  <si>
    <t>Лукасенокс</t>
  </si>
  <si>
    <t>Байот</t>
  </si>
  <si>
    <t>Герреро</t>
  </si>
  <si>
    <t>Балтазар</t>
  </si>
  <si>
    <t>Димагиба</t>
  </si>
  <si>
    <t>Бустос</t>
  </si>
  <si>
    <t>Эстрера</t>
  </si>
  <si>
    <t>Цедульо</t>
  </si>
  <si>
    <t>Лайон</t>
  </si>
  <si>
    <t>Давидао</t>
  </si>
  <si>
    <t>Матеум</t>
  </si>
  <si>
    <t>де Гусман</t>
  </si>
  <si>
    <t>Димитриу</t>
  </si>
  <si>
    <t>Кортевег</t>
  </si>
  <si>
    <t>ван де Берг</t>
  </si>
  <si>
    <t>Уклежевски</t>
  </si>
  <si>
    <t>Лопетусо</t>
  </si>
  <si>
    <t>Вервенне</t>
  </si>
  <si>
    <t>Назаревичус</t>
  </si>
  <si>
    <t>Коппенс</t>
  </si>
  <si>
    <t>Виггелинкхуезен</t>
  </si>
  <si>
    <t>Севельков</t>
  </si>
  <si>
    <t>Куссемент</t>
  </si>
  <si>
    <t>Мирончев</t>
  </si>
  <si>
    <t>Дрэнт</t>
  </si>
  <si>
    <t>Сойер</t>
  </si>
  <si>
    <t>Бенабу</t>
  </si>
  <si>
    <t>Доомс</t>
  </si>
  <si>
    <t>Вудвижк</t>
  </si>
  <si>
    <t>Верхульст</t>
  </si>
  <si>
    <t>Баккер</t>
  </si>
  <si>
    <t>ван Зельм</t>
  </si>
  <si>
    <t>тер Хорст</t>
  </si>
  <si>
    <t>Виэрсма</t>
  </si>
  <si>
    <t>Смалдерс</t>
  </si>
  <si>
    <t>Симиатис</t>
  </si>
  <si>
    <t>Номдэн</t>
  </si>
  <si>
    <t>де Мистер</t>
  </si>
  <si>
    <t>Обанор</t>
  </si>
  <si>
    <t>Мельгарехо</t>
  </si>
  <si>
    <t>Арройо</t>
  </si>
  <si>
    <t>Кандари</t>
  </si>
  <si>
    <t>Хаансоот</t>
  </si>
  <si>
    <t>Фиквилер</t>
  </si>
  <si>
    <t>Флиэкс</t>
  </si>
  <si>
    <t>Шиппер</t>
  </si>
  <si>
    <t>Рус</t>
  </si>
  <si>
    <t>Буцэн</t>
  </si>
  <si>
    <t>Смитс</t>
  </si>
  <si>
    <t>Фургал</t>
  </si>
  <si>
    <t>Матуко</t>
  </si>
  <si>
    <t>Патоум</t>
  </si>
  <si>
    <t>Ле Пулен</t>
  </si>
  <si>
    <t>ван дер Меер</t>
  </si>
  <si>
    <t>Павловски</t>
  </si>
  <si>
    <t>Antanaitis</t>
  </si>
  <si>
    <t>Lietuva</t>
  </si>
  <si>
    <t>Taurage</t>
  </si>
  <si>
    <t>Klaipeda</t>
  </si>
  <si>
    <t>Cavite City</t>
  </si>
  <si>
    <t>Terschelling</t>
  </si>
  <si>
    <t>Santa Fe Cebu</t>
  </si>
  <si>
    <t>Bacolod</t>
  </si>
  <si>
    <t>Den Helder</t>
  </si>
  <si>
    <t>Wonseradeel</t>
  </si>
  <si>
    <t>Molenwaard</t>
  </si>
  <si>
    <t>Liepaja</t>
  </si>
  <si>
    <t>Leeuwarden</t>
  </si>
  <si>
    <t>Ameland</t>
  </si>
  <si>
    <t>Marihatag</t>
  </si>
  <si>
    <t>SANTA ANA</t>
  </si>
  <si>
    <t>Tuguegarao</t>
  </si>
  <si>
    <t>Nagcarlan</t>
  </si>
  <si>
    <t>Doniawerstal</t>
  </si>
  <si>
    <t>Heerhugowaard</t>
  </si>
  <si>
    <t>Aalst</t>
  </si>
  <si>
    <t>Dasmarinas</t>
  </si>
  <si>
    <t>den Hartog</t>
  </si>
  <si>
    <t>Dordrecht</t>
  </si>
  <si>
    <t>Daet</t>
  </si>
  <si>
    <t>Guimbal</t>
  </si>
  <si>
    <t>Iloilo</t>
  </si>
  <si>
    <t>Marikina</t>
  </si>
  <si>
    <t>Rotterdam</t>
  </si>
  <si>
    <t>Veere</t>
  </si>
  <si>
    <t>Enkhuizen</t>
  </si>
  <si>
    <t>Drechterland</t>
  </si>
  <si>
    <t>Gorinchem</t>
  </si>
  <si>
    <t>Deventer</t>
  </si>
  <si>
    <t>Kadingilan</t>
  </si>
  <si>
    <t>Aloran</t>
  </si>
  <si>
    <t>Cagayan</t>
  </si>
  <si>
    <t>Eesti</t>
  </si>
  <si>
    <t>Santa Maria</t>
  </si>
  <si>
    <t>Consolacion</t>
  </si>
  <si>
    <t>van Meerwyk</t>
  </si>
  <si>
    <t>Haarlem</t>
  </si>
  <si>
    <t>Sudwest-Fryslan</t>
  </si>
  <si>
    <t>Guiguinto</t>
  </si>
  <si>
    <t>Pampanga</t>
  </si>
  <si>
    <t>Beilen</t>
  </si>
  <si>
    <t>Midden-Drenthe</t>
  </si>
  <si>
    <t>Quezon City</t>
  </si>
  <si>
    <t>Penamante</t>
  </si>
  <si>
    <t>Pasig</t>
  </si>
  <si>
    <t>Balete</t>
  </si>
  <si>
    <t>Labason</t>
  </si>
  <si>
    <t>van Santen</t>
  </si>
  <si>
    <t>Lianga</t>
  </si>
  <si>
    <t>Vlissingen</t>
  </si>
  <si>
    <t>Gravenhage</t>
  </si>
  <si>
    <t>Amsterdam</t>
  </si>
  <si>
    <t>Numancia</t>
  </si>
  <si>
    <t>Leiden</t>
  </si>
  <si>
    <t>Canaman</t>
  </si>
  <si>
    <t>Legazpi</t>
  </si>
  <si>
    <t>Huig</t>
  </si>
  <si>
    <t>Katwijk</t>
  </si>
  <si>
    <t>Volkovs</t>
  </si>
  <si>
    <t>Egmend aan Zee</t>
  </si>
  <si>
    <t>Almere</t>
  </si>
  <si>
    <t>Sampaloc</t>
  </si>
  <si>
    <t>Amadeo</t>
  </si>
  <si>
    <t>Harlingen</t>
  </si>
  <si>
    <t>Ruurlo</t>
  </si>
  <si>
    <t>Zutphen</t>
  </si>
  <si>
    <t>Bacoor</t>
  </si>
  <si>
    <t>Cuartero</t>
  </si>
  <si>
    <t>Basilisa</t>
  </si>
  <si>
    <t>Mandaluyong</t>
  </si>
  <si>
    <t>Ioannina</t>
  </si>
  <si>
    <t>Maco</t>
  </si>
  <si>
    <t>Tagum</t>
  </si>
  <si>
    <t>Calaca</t>
  </si>
  <si>
    <t>Krimpen aan den Ijssel</t>
  </si>
  <si>
    <t>Capelle aan den Ijssel</t>
  </si>
  <si>
    <t>Leusden</t>
  </si>
  <si>
    <t>Groningen</t>
  </si>
  <si>
    <t>Haarlemmermeer</t>
  </si>
  <si>
    <t>Bellingwedde</t>
  </si>
  <si>
    <t>Leek</t>
  </si>
  <si>
    <t>Bogo</t>
  </si>
  <si>
    <t>Daugavpils</t>
  </si>
  <si>
    <t>Valenzuela</t>
  </si>
  <si>
    <t>Mandaue</t>
  </si>
  <si>
    <t>Emmen</t>
  </si>
  <si>
    <t>Yerseke</t>
  </si>
  <si>
    <t>Reimerswaal</t>
  </si>
  <si>
    <t>Egmond-Binnen</t>
  </si>
  <si>
    <t>Alkmaar</t>
  </si>
  <si>
    <t>Augustow</t>
  </si>
  <si>
    <t>van den Berg</t>
  </si>
  <si>
    <t>Hertogenbosch</t>
  </si>
  <si>
    <t>Zaltbommel</t>
  </si>
  <si>
    <t>Vlaardingen</t>
  </si>
  <si>
    <t>Sliedrecht</t>
  </si>
  <si>
    <t>Sint Laurens</t>
  </si>
  <si>
    <t>Sluis</t>
  </si>
  <si>
    <t>Eindhoven</t>
  </si>
  <si>
    <t>Brugge</t>
  </si>
  <si>
    <t>Brasschaat</t>
  </si>
  <si>
    <t>Dao</t>
  </si>
  <si>
    <t>Kapellen</t>
  </si>
  <si>
    <t>Kortrijk</t>
  </si>
  <si>
    <t>Roosendaal en Nispen</t>
  </si>
  <si>
    <t>Gemeente Haarlemmermeer</t>
  </si>
  <si>
    <t>De Cleen</t>
  </si>
  <si>
    <t>Antwerpen(Borgermout</t>
  </si>
  <si>
    <t>Veenendaal</t>
  </si>
  <si>
    <t>De Neve</t>
  </si>
  <si>
    <t>Gent</t>
  </si>
  <si>
    <t>Pascal Alois</t>
  </si>
  <si>
    <t>Oostende</t>
  </si>
  <si>
    <t>Meppel</t>
  </si>
  <si>
    <t>Driebergen-Rijsenburg</t>
  </si>
  <si>
    <t>Utrechtse Heuvelrug</t>
  </si>
  <si>
    <t>Bydgoszcz</t>
  </si>
  <si>
    <t>Compiegne</t>
  </si>
  <si>
    <t>Kalibo</t>
  </si>
  <si>
    <t>Winschoten</t>
  </si>
  <si>
    <t>Yaounde</t>
  </si>
  <si>
    <t>Grenoble</t>
  </si>
  <si>
    <t>Gdynia</t>
  </si>
  <si>
    <t>Bodegraven-Reeuwijk</t>
  </si>
  <si>
    <t>Oldambt</t>
  </si>
  <si>
    <t>Weert</t>
  </si>
  <si>
    <t>Utrecht</t>
  </si>
  <si>
    <t>Soest</t>
  </si>
  <si>
    <t>Heer</t>
  </si>
  <si>
    <t>Enschede</t>
  </si>
  <si>
    <t>Borger-Odoorn</t>
  </si>
  <si>
    <t>Heesch</t>
  </si>
  <si>
    <t>Delft</t>
  </si>
  <si>
    <t>Eenrum</t>
  </si>
  <si>
    <t>De Marne</t>
  </si>
  <si>
    <t>Zeewolde</t>
  </si>
  <si>
    <t>Van Laecke</t>
  </si>
  <si>
    <t>Sleidinge</t>
  </si>
  <si>
    <t>Hengelo</t>
  </si>
  <si>
    <t>Littenseradiel</t>
  </si>
  <si>
    <t>Temse</t>
  </si>
  <si>
    <t>Geleen</t>
  </si>
  <si>
    <t>Stein</t>
  </si>
  <si>
    <t>Best</t>
  </si>
  <si>
    <t>Dokkum</t>
  </si>
  <si>
    <t>Bethesda</t>
  </si>
  <si>
    <t>Hardinxveld-Giessendam</t>
  </si>
  <si>
    <t>Waddinxveen</t>
  </si>
  <si>
    <t>Arnhem</t>
  </si>
  <si>
    <t>van Leijenhorst</t>
  </si>
  <si>
    <t>Bertus</t>
  </si>
  <si>
    <t>Barneveld</t>
  </si>
  <si>
    <t>van der Lienden</t>
  </si>
  <si>
    <t>Nijmegen</t>
  </si>
  <si>
    <t>Le Maitre</t>
  </si>
  <si>
    <t xml:space="preserve">Marielle </t>
  </si>
  <si>
    <t>Brest</t>
  </si>
  <si>
    <t>Saint Brieuc</t>
  </si>
  <si>
    <t>Heerenveen</t>
  </si>
  <si>
    <t>Harderwijk</t>
  </si>
  <si>
    <t>Nieuwegein</t>
  </si>
  <si>
    <t>Voorburg</t>
  </si>
  <si>
    <t>Noordwijkerhout</t>
  </si>
  <si>
    <t>van Riel</t>
  </si>
  <si>
    <t>Olaf Hans Adriaan</t>
  </si>
  <si>
    <t>Tilburg</t>
  </si>
  <si>
    <t>Goeree-Overflakkee</t>
  </si>
  <si>
    <t>Venray</t>
  </si>
  <si>
    <t>Monster</t>
  </si>
  <si>
    <t>Lisboa</t>
  </si>
  <si>
    <t>Afonso Palma</t>
  </si>
  <si>
    <t>Luis Filipe</t>
  </si>
  <si>
    <t>Barreiro</t>
  </si>
  <si>
    <t>Bogdanovs</t>
  </si>
  <si>
    <t>Juris</t>
  </si>
  <si>
    <t>Pizans</t>
  </si>
  <si>
    <t>Voldemars</t>
  </si>
  <si>
    <t>Salacgriva</t>
  </si>
  <si>
    <t>Uki Wiji</t>
  </si>
  <si>
    <t>Basuki</t>
  </si>
  <si>
    <t>Cilacap</t>
  </si>
  <si>
    <t>Jakarta</t>
  </si>
  <si>
    <t>Hengeveld</t>
  </si>
  <si>
    <t>Parijs</t>
  </si>
  <si>
    <t>Frederik Joris</t>
  </si>
  <si>
    <t>Krimp</t>
  </si>
  <si>
    <t>Michiel Engelbertus Maria</t>
  </si>
  <si>
    <t>Castricum</t>
  </si>
  <si>
    <t>Pueyo</t>
  </si>
  <si>
    <t>Juan Ignacio</t>
  </si>
  <si>
    <t>Buenos Aires</t>
  </si>
  <si>
    <t>ван Меервик</t>
  </si>
  <si>
    <t>ден Хартог</t>
  </si>
  <si>
    <t>Ле Мэтр</t>
  </si>
  <si>
    <t>ван Лейенхорст</t>
  </si>
  <si>
    <t>ван Риэль</t>
  </si>
  <si>
    <t>ван дер Линден</t>
  </si>
  <si>
    <t>ван Сантен</t>
  </si>
  <si>
    <t>Антанаитис</t>
  </si>
  <si>
    <t>Волковс</t>
  </si>
  <si>
    <t>Пэнаманте</t>
  </si>
  <si>
    <t>ван ден Берг</t>
  </si>
  <si>
    <t>Афонсо Пальма</t>
  </si>
  <si>
    <t>Богдановс</t>
  </si>
  <si>
    <t>Пизанс</t>
  </si>
  <si>
    <t>Уки Виджи</t>
  </si>
  <si>
    <t>Хенгевельд</t>
  </si>
  <si>
    <t>Кримп</t>
  </si>
  <si>
    <t>Пуэйо</t>
  </si>
  <si>
    <t>ван Белцен</t>
  </si>
  <si>
    <t>Байон-Он</t>
  </si>
  <si>
    <t>ван Дам</t>
  </si>
  <si>
    <t>Де Клин</t>
  </si>
  <si>
    <t>Де Неве</t>
  </si>
  <si>
    <t>ван Аарле</t>
  </si>
  <si>
    <t>Ван Лаке</t>
  </si>
  <si>
    <t>Sebastiaan Alexander</t>
  </si>
  <si>
    <t>Martijn Pieter</t>
  </si>
  <si>
    <t>Mark Joseph Nunez</t>
  </si>
  <si>
    <t>Dennis</t>
  </si>
  <si>
    <t>Gerrit Peter</t>
  </si>
  <si>
    <t>Jeroen</t>
  </si>
  <si>
    <t xml:space="preserve">Peter Viktor Dimitri </t>
  </si>
  <si>
    <t>Hannah Shan</t>
  </si>
  <si>
    <t>Arnold Egbert Johannes</t>
  </si>
  <si>
    <t>Roelof Gilbert Juriaan</t>
  </si>
  <si>
    <t>Hylke</t>
  </si>
  <si>
    <t>Miguel</t>
  </si>
  <si>
    <t>Arnout Marinus</t>
  </si>
  <si>
    <t>Gijs Dirk Jan</t>
  </si>
  <si>
    <t>Simon Cornelis</t>
  </si>
  <si>
    <t>Harmen</t>
  </si>
  <si>
    <t>Jeffrey Lesley Lennard</t>
  </si>
  <si>
    <t>Robertus Leonardus Adrianus</t>
  </si>
  <si>
    <t>Franciscus Martinus</t>
  </si>
  <si>
    <t>Robbert</t>
  </si>
  <si>
    <t>Willem Jan</t>
  </si>
  <si>
    <t>Runno</t>
  </si>
  <si>
    <t>Simon Willem Jan</t>
  </si>
  <si>
    <t>Chris</t>
  </si>
  <si>
    <t>Peter</t>
  </si>
  <si>
    <t>Alexander Paulus</t>
  </si>
  <si>
    <t>Joris Jozef A.</t>
  </si>
  <si>
    <t>Nel John San Pascual</t>
  </si>
  <si>
    <t>Mark Vale Retiza</t>
  </si>
  <si>
    <t>Paulius</t>
  </si>
  <si>
    <t>Ruel Barsaga</t>
  </si>
  <si>
    <t>Eligio III Aringo</t>
  </si>
  <si>
    <t>Vitalij</t>
  </si>
  <si>
    <t>Allard Niels</t>
  </si>
  <si>
    <t>Tom</t>
  </si>
  <si>
    <t>Hans Jacob</t>
  </si>
  <si>
    <t>Martijn</t>
  </si>
  <si>
    <t>Johannes Fokke</t>
  </si>
  <si>
    <t>Willem Teunis</t>
  </si>
  <si>
    <t>Jose Julius Samson</t>
  </si>
  <si>
    <t>Danny</t>
  </si>
  <si>
    <t>Cris Nopra</t>
  </si>
  <si>
    <t>Marlon Santos</t>
  </si>
  <si>
    <t>Nick Sispon</t>
  </si>
  <si>
    <t>Alvin Juarez</t>
  </si>
  <si>
    <t>Jobert Gomugda</t>
  </si>
  <si>
    <t>Kenneth Lagare</t>
  </si>
  <si>
    <t>Pavel</t>
  </si>
  <si>
    <t>Nico</t>
  </si>
  <si>
    <t>Tomas</t>
  </si>
  <si>
    <t>Laurynas</t>
  </si>
  <si>
    <t>Aleksandrs</t>
  </si>
  <si>
    <t>Sergejs</t>
  </si>
  <si>
    <t>Ernesto Aldunar</t>
  </si>
  <si>
    <t>Irmantas</t>
  </si>
  <si>
    <t>Dionecio Biasong</t>
  </si>
  <si>
    <t>John Mar Galon</t>
  </si>
  <si>
    <t>Darius Fidelo</t>
  </si>
  <si>
    <t>Joseph Ramos</t>
  </si>
  <si>
    <t>Edver Joph Corvera</t>
  </si>
  <si>
    <t>Jefrey Villagracia</t>
  </si>
  <si>
    <t>Oliver Romero</t>
  </si>
  <si>
    <t>Reno Florencio</t>
  </si>
  <si>
    <t>Jomar Jimenez</t>
  </si>
  <si>
    <t>Nelson Jr. Prado</t>
  </si>
  <si>
    <t>Michael Castro</t>
  </si>
  <si>
    <t>Rolf Stefan</t>
  </si>
  <si>
    <t>Johannes</t>
  </si>
  <si>
    <t>Ben Ghislain H.</t>
  </si>
  <si>
    <t xml:space="preserve">Marcel Catharinus Nicolaas  </t>
  </si>
  <si>
    <t>Ronald Martin</t>
  </si>
  <si>
    <t xml:space="preserve">Gerlof Guido </t>
  </si>
  <si>
    <t>Arturas</t>
  </si>
  <si>
    <t>Jan Pieter</t>
  </si>
  <si>
    <t>Antoon</t>
  </si>
  <si>
    <t>Sam Agnes J.</t>
  </si>
  <si>
    <t xml:space="preserve">Marinus Jean Paul </t>
  </si>
  <si>
    <t>Vadim</t>
  </si>
  <si>
    <t>Barend</t>
  </si>
  <si>
    <t>Adrianus Jan</t>
  </si>
  <si>
    <t>Antonius Bernardus Maria</t>
  </si>
  <si>
    <t>Norbertus Johannes Maria</t>
  </si>
  <si>
    <t>Johannes Erwin</t>
  </si>
  <si>
    <t>Edgars</t>
  </si>
  <si>
    <t>Rienk</t>
  </si>
  <si>
    <t>Sjoerd</t>
  </si>
  <si>
    <t>Nikolajs</t>
  </si>
  <si>
    <t xml:space="preserve">Almer Mendoza </t>
  </si>
  <si>
    <t>Reymond Velante</t>
  </si>
  <si>
    <t>Ronaldo Dayo</t>
  </si>
  <si>
    <t>Florante De Guzman</t>
  </si>
  <si>
    <t>Richard Auman</t>
  </si>
  <si>
    <t>Joel Matrata</t>
  </si>
  <si>
    <t>Feliciano Jr. Reyes</t>
  </si>
  <si>
    <t>Liberato Barrera</t>
  </si>
  <si>
    <t>Pelniser Jr. Romagos</t>
  </si>
  <si>
    <t>Dick Trajano</t>
  </si>
  <si>
    <t>Giovanni Paolo Retalo</t>
  </si>
  <si>
    <t>John Loonie Dizon</t>
  </si>
  <si>
    <t>Aristarchos</t>
  </si>
  <si>
    <t>Leendert Anthony</t>
  </si>
  <si>
    <t>Rafal</t>
  </si>
  <si>
    <t>Veronica</t>
  </si>
  <si>
    <t>Anthonie Johan</t>
  </si>
  <si>
    <t>Vladimiras</t>
  </si>
  <si>
    <t>Cornelis Anne</t>
  </si>
  <si>
    <t>Rudolf Maria Johannes</t>
  </si>
  <si>
    <t>Vincent Daniel</t>
  </si>
  <si>
    <t>Celine Denise M.</t>
  </si>
  <si>
    <t>Boris</t>
  </si>
  <si>
    <t>Jasper Arnout</t>
  </si>
  <si>
    <t>Hans</t>
  </si>
  <si>
    <t>Yacin Stephane</t>
  </si>
  <si>
    <t>Jacky</t>
  </si>
  <si>
    <t>Tjipke</t>
  </si>
  <si>
    <t xml:space="preserve">Danny  </t>
  </si>
  <si>
    <t>Hugo Jakob</t>
  </si>
  <si>
    <t>Denis</t>
  </si>
  <si>
    <t>Hendrikus Albertus</t>
  </si>
  <si>
    <t>Harald Alewijn</t>
  </si>
  <si>
    <t>Ivo Willem Sjef</t>
  </si>
  <si>
    <t>Marcus Henricus Antonius</t>
  </si>
  <si>
    <t>Kazimieras</t>
  </si>
  <si>
    <t xml:space="preserve">Rebekka </t>
  </si>
  <si>
    <t>Jacobus Jan</t>
  </si>
  <si>
    <t>Remy Osadebamwen</t>
  </si>
  <si>
    <t>Humpfrey Icasas</t>
  </si>
  <si>
    <t>Kennedy Aguro</t>
  </si>
  <si>
    <t>Jason Tamboong</t>
  </si>
  <si>
    <t>Krijn</t>
  </si>
  <si>
    <t>Daniel</t>
  </si>
  <si>
    <t>Stephan Marie Joseph</t>
  </si>
  <si>
    <t>Rick Reinier Johannes</t>
  </si>
  <si>
    <t>Jasper</t>
  </si>
  <si>
    <t>Kees Martin</t>
  </si>
  <si>
    <t>Michael</t>
  </si>
  <si>
    <t>Cornelis Theodorus Hendrikus</t>
  </si>
  <si>
    <t>Aleksandra Ewa</t>
  </si>
  <si>
    <t>Jekaterina</t>
  </si>
  <si>
    <t>Tony Firmin A.</t>
  </si>
  <si>
    <t>Roland Peggy</t>
  </si>
  <si>
    <t>Nolwenn Marine Claire</t>
  </si>
  <si>
    <t>Sam Jos</t>
  </si>
  <si>
    <t>Michal Adam</t>
  </si>
  <si>
    <t>Себастьян Александр</t>
  </si>
  <si>
    <t>Мартейн Питер</t>
  </si>
  <si>
    <t>Марк Джозеф Нуньес</t>
  </si>
  <si>
    <t>Деннис</t>
  </si>
  <si>
    <t>Геррит Питер</t>
  </si>
  <si>
    <t>Йерун</t>
  </si>
  <si>
    <t>Петр Виктор Димитри</t>
  </si>
  <si>
    <t>Ханна Шан</t>
  </si>
  <si>
    <t>Мариэль</t>
  </si>
  <si>
    <t>Арнольд Эгберт Йоханнес</t>
  </si>
  <si>
    <t>Бертус</t>
  </si>
  <si>
    <t>Рулоф Гилберт Юриан</t>
  </si>
  <si>
    <t>Хильке</t>
  </si>
  <si>
    <t>Олаф Ханс Адриан</t>
  </si>
  <si>
    <t>Мигель</t>
  </si>
  <si>
    <t>Арно Маринус</t>
  </si>
  <si>
    <t>Гийс Дирк Ян</t>
  </si>
  <si>
    <t>Саймон Корнелис</t>
  </si>
  <si>
    <t>Хармэн</t>
  </si>
  <si>
    <t>Джеффри Лесли Леннард</t>
  </si>
  <si>
    <t>Робертус Леонардус Адрианус</t>
  </si>
  <si>
    <t>Франциск Мартинус</t>
  </si>
  <si>
    <t>Робберт</t>
  </si>
  <si>
    <t>Виллем Ян</t>
  </si>
  <si>
    <t>Рунно</t>
  </si>
  <si>
    <t>Хьюиг</t>
  </si>
  <si>
    <t>Саймон Виллем Ян</t>
  </si>
  <si>
    <t>Крис</t>
  </si>
  <si>
    <t>Петер</t>
  </si>
  <si>
    <t>Марио Гуэко</t>
  </si>
  <si>
    <t>Александр Паулюс</t>
  </si>
  <si>
    <t>Йорис Йозеф А.</t>
  </si>
  <si>
    <t>Нель Джон Сан Паскуаль</t>
  </si>
  <si>
    <t>Марк Вале Ретиза</t>
  </si>
  <si>
    <t>Паулюс</t>
  </si>
  <si>
    <t>Руэль Барсага</t>
  </si>
  <si>
    <t>Элиджио III Аринго</t>
  </si>
  <si>
    <t>Виталий</t>
  </si>
  <si>
    <t>Аллард Нильс</t>
  </si>
  <si>
    <t>Том</t>
  </si>
  <si>
    <t>Ханс Джейкоб</t>
  </si>
  <si>
    <t>Мартейн</t>
  </si>
  <si>
    <t>Йоханнес Фокке</t>
  </si>
  <si>
    <t>Виллем Теунис</t>
  </si>
  <si>
    <t>Хосе Юлий Самсон</t>
  </si>
  <si>
    <t>Дэнни</t>
  </si>
  <si>
    <t>Крис Нопра</t>
  </si>
  <si>
    <t>Марлон Сантос</t>
  </si>
  <si>
    <t>Ник Сиспон</t>
  </si>
  <si>
    <t>Элвин Хуарес</t>
  </si>
  <si>
    <t>Джоберт Гомугда</t>
  </si>
  <si>
    <t>Кеннет Лагар</t>
  </si>
  <si>
    <t>Павел</t>
  </si>
  <si>
    <t>Нико</t>
  </si>
  <si>
    <t>Томас</t>
  </si>
  <si>
    <t>Лауринас</t>
  </si>
  <si>
    <t>Александрс</t>
  </si>
  <si>
    <t>Сергейс</t>
  </si>
  <si>
    <t>Эрнесто Алдунар</t>
  </si>
  <si>
    <t>Ирмантас</t>
  </si>
  <si>
    <t>Дионечио Биасонг</t>
  </si>
  <si>
    <t>Джон Мар Галон</t>
  </si>
  <si>
    <t>Дариус Фидело</t>
  </si>
  <si>
    <t>Джозеф Рамос</t>
  </si>
  <si>
    <t>Эдвер Джоф Корвера</t>
  </si>
  <si>
    <t>Джефри Вильяграция</t>
  </si>
  <si>
    <t>Оливер Ромеро</t>
  </si>
  <si>
    <t>Рено Флоренсио</t>
  </si>
  <si>
    <t>Йомар Хименес</t>
  </si>
  <si>
    <t>Нельсон младший Прадо</t>
  </si>
  <si>
    <t>Майкл Кастро</t>
  </si>
  <si>
    <t>Рольф Стефан</t>
  </si>
  <si>
    <t>Йоханнес</t>
  </si>
  <si>
    <t>Бен Гизлен Х.</t>
  </si>
  <si>
    <t>Марсель Катарин Николаас</t>
  </si>
  <si>
    <t>Рональд Мартин</t>
  </si>
  <si>
    <t>Герлоф Гвидо</t>
  </si>
  <si>
    <t>Артурас</t>
  </si>
  <si>
    <t>Ян Питер</t>
  </si>
  <si>
    <t>Антоон</t>
  </si>
  <si>
    <t>Сэм Агнес Дж.</t>
  </si>
  <si>
    <t>Маринус Жан Поль</t>
  </si>
  <si>
    <t>Вадим</t>
  </si>
  <si>
    <t>Барэнд</t>
  </si>
  <si>
    <t>Адриан Ян</t>
  </si>
  <si>
    <t>Антониус Бернардус Мария</t>
  </si>
  <si>
    <t>Норбертус Йоханнес Мария</t>
  </si>
  <si>
    <t>Йоханнес Эрвин</t>
  </si>
  <si>
    <t>Эдгарс</t>
  </si>
  <si>
    <t>Риэнк</t>
  </si>
  <si>
    <t>Сьерд</t>
  </si>
  <si>
    <t>Николайс</t>
  </si>
  <si>
    <t>Альмер Мендоса</t>
  </si>
  <si>
    <t>Реймонд Веланте</t>
  </si>
  <si>
    <t>Роналду Дайо</t>
  </si>
  <si>
    <t>Флоранте де Гусман</t>
  </si>
  <si>
    <t>Ричард Ауман</t>
  </si>
  <si>
    <t>Джоэл Матрата</t>
  </si>
  <si>
    <t>Фелисиано младший Рейес</t>
  </si>
  <si>
    <t>Либерато Баррера</t>
  </si>
  <si>
    <t>Пелнисер младший Ромагос</t>
  </si>
  <si>
    <t>Дик Траяно</t>
  </si>
  <si>
    <t>Джованни Паоло Ретало</t>
  </si>
  <si>
    <t>Джон Луни Дизон</t>
  </si>
  <si>
    <t>Аристарх</t>
  </si>
  <si>
    <t>Леендерт Энтони</t>
  </si>
  <si>
    <t>Рафал</t>
  </si>
  <si>
    <t>Вероника</t>
  </si>
  <si>
    <t>Энтони Йохан</t>
  </si>
  <si>
    <t>Владимирас</t>
  </si>
  <si>
    <t>Корнелис Энн</t>
  </si>
  <si>
    <t>Рудольф Мария Йоханнес</t>
  </si>
  <si>
    <t>Винсент Даниэль</t>
  </si>
  <si>
    <t>Игорь</t>
  </si>
  <si>
    <t>Селин Дениз М.</t>
  </si>
  <si>
    <t>Борис</t>
  </si>
  <si>
    <t>Джаспер Арно</t>
  </si>
  <si>
    <t>Ханс</t>
  </si>
  <si>
    <t>Яцин Стефан</t>
  </si>
  <si>
    <t>Джеки</t>
  </si>
  <si>
    <t>Паскаль Алоис</t>
  </si>
  <si>
    <t>Типке</t>
  </si>
  <si>
    <t>Хьюго Якоб</t>
  </si>
  <si>
    <t>Денис</t>
  </si>
  <si>
    <t>Хендрикус Альбертус</t>
  </si>
  <si>
    <t>Харальд Алейвин</t>
  </si>
  <si>
    <t>Иво Виллем Сжеф</t>
  </si>
  <si>
    <t>Марк Генрих Антоний</t>
  </si>
  <si>
    <t>Казимирас</t>
  </si>
  <si>
    <t>Ребекка</t>
  </si>
  <si>
    <t>Штейн</t>
  </si>
  <si>
    <t>Якобус Ян</t>
  </si>
  <si>
    <t>Реми Осадебамвен</t>
  </si>
  <si>
    <t>Хамфри Икасас</t>
  </si>
  <si>
    <t>Кеннеди Агуро</t>
  </si>
  <si>
    <t>Джейсон Тамбун</t>
  </si>
  <si>
    <t>Крин</t>
  </si>
  <si>
    <t>Даниил</t>
  </si>
  <si>
    <t>Стефан Мария Джозеф</t>
  </si>
  <si>
    <t>Рик Рейнир Йоханнес</t>
  </si>
  <si>
    <t>Джаспер</t>
  </si>
  <si>
    <t>Кис Мартин</t>
  </si>
  <si>
    <t>Майкл</t>
  </si>
  <si>
    <t>Корнелис Теодор Хендрикус</t>
  </si>
  <si>
    <t>Александра Ева</t>
  </si>
  <si>
    <t>Екатерина</t>
  </si>
  <si>
    <t>Тони Фирмин А.</t>
  </si>
  <si>
    <t>Роланд Пегги</t>
  </si>
  <si>
    <t>Нольвенн Марин Клэр</t>
  </si>
  <si>
    <t>Сэм Джос</t>
  </si>
  <si>
    <t>Михал Адам</t>
  </si>
  <si>
    <t>Луис Филипе</t>
  </si>
  <si>
    <t>Юрис</t>
  </si>
  <si>
    <t>Вольдемарс</t>
  </si>
  <si>
    <t>Басуки</t>
  </si>
  <si>
    <t>Фредерик Йорис</t>
  </si>
  <si>
    <t>Михель Энгельбертус Мария</t>
  </si>
  <si>
    <t>Хуан Игнасио</t>
  </si>
  <si>
    <t>{VISIT_PURPOSE}</t>
  </si>
  <si>
    <t>Китайской Народной Республики</t>
  </si>
  <si>
    <t>{COUNTRY_TIME_SUBJECTIVE_CASE}</t>
  </si>
  <si>
    <t>КНР</t>
  </si>
  <si>
    <t>Монстер</t>
  </si>
  <si>
    <t>Венрай</t>
  </si>
  <si>
    <t>Кесон-Сити</t>
  </si>
  <si>
    <t>Харлем</t>
  </si>
  <si>
    <t>Дордрехт</t>
  </si>
  <si>
    <t>Лейден</t>
  </si>
  <si>
    <t>Арнем</t>
  </si>
  <si>
    <t>Бетесда</t>
  </si>
  <si>
    <t>Брест</t>
  </si>
  <si>
    <t>Хардервейк</t>
  </si>
  <si>
    <t>Барневельд</t>
  </si>
  <si>
    <t>Ваддинксвен</t>
  </si>
  <si>
    <t>Херенвен</t>
  </si>
  <si>
    <t>Тилбург</t>
  </si>
  <si>
    <t>Амстердам</t>
  </si>
  <si>
    <t>Хенгело</t>
  </si>
  <si>
    <t>Воорбург</t>
  </si>
  <si>
    <t>Вунсерадил</t>
  </si>
  <si>
    <t>Неймеген</t>
  </si>
  <si>
    <t>Ден-Хелдер</t>
  </si>
  <si>
    <t>Роттердам</t>
  </si>
  <si>
    <t>Терсхеллинг</t>
  </si>
  <si>
    <t>Бейлен</t>
  </si>
  <si>
    <t>Санта-Мария</t>
  </si>
  <si>
    <t>Энкхёйзен</t>
  </si>
  <si>
    <t>Алст</t>
  </si>
  <si>
    <t>Марикина</t>
  </si>
  <si>
    <t>Консоласьон</t>
  </si>
  <si>
    <t>Санта Фе (Себу)</t>
  </si>
  <si>
    <t>Эгменд ан Зее</t>
  </si>
  <si>
    <t>Девентер</t>
  </si>
  <si>
    <t>Леуварден</t>
  </si>
  <si>
    <t>Флиссинген</t>
  </si>
  <si>
    <t xml:space="preserve">Доньяверсталь </t>
  </si>
  <si>
    <t>Горинхем</t>
  </si>
  <si>
    <t>Канаман</t>
  </si>
  <si>
    <t>Гуигуинто</t>
  </si>
  <si>
    <t>Алоран</t>
  </si>
  <si>
    <t>Нагкарлан</t>
  </si>
  <si>
    <t>Кадингилан</t>
  </si>
  <si>
    <t>Лабасон</t>
  </si>
  <si>
    <t>Херхюговард</t>
  </si>
  <si>
    <t>Лиепая</t>
  </si>
  <si>
    <t>Дасмариньяс</t>
  </si>
  <si>
    <t>Лианга</t>
  </si>
  <si>
    <t xml:space="preserve">Гимбал </t>
  </si>
  <si>
    <t>Гимбал</t>
  </si>
  <si>
    <t>Марихатаг</t>
  </si>
  <si>
    <t>Дает</t>
  </si>
  <si>
    <t>Кавит-сити</t>
  </si>
  <si>
    <t>Балете</t>
  </si>
  <si>
    <t>Пасиг</t>
  </si>
  <si>
    <t>Санта-Ана</t>
  </si>
  <si>
    <t>Нумансиа</t>
  </si>
  <si>
    <t>Гронинген</t>
  </si>
  <si>
    <r>
      <t>Эгмонд</t>
    </r>
    <r>
      <rPr>
        <sz val="11"/>
        <color theme="1"/>
        <rFont val="Calibri"/>
        <family val="2"/>
        <charset val="204"/>
        <scheme val="minor"/>
      </rPr>
      <t>-Биннен</t>
    </r>
  </si>
  <si>
    <t>Лёсден</t>
  </si>
  <si>
    <t>Кримпен-ан-ден-Эйссел</t>
  </si>
  <si>
    <t>Слидрехт</t>
  </si>
  <si>
    <t>Брасхат</t>
  </si>
  <si>
    <t>Синт Лауренс</t>
  </si>
  <si>
    <t>Харлинген</t>
  </si>
  <si>
    <t>Влардинген</t>
  </si>
  <si>
    <t>Рюрло</t>
  </si>
  <si>
    <t>Иерсеке</t>
  </si>
  <si>
    <t>Эммен</t>
  </si>
  <si>
    <t>Эйндховен</t>
  </si>
  <si>
    <t>Даугавпилс</t>
  </si>
  <si>
    <t>Амадео</t>
  </si>
  <si>
    <t>Каолак</t>
  </si>
  <si>
    <t>Сампалок</t>
  </si>
  <si>
    <t>Мандалуйонг</t>
  </si>
  <si>
    <t>Мандауэ</t>
  </si>
  <si>
    <t>Бакоор</t>
  </si>
  <si>
    <t>Мако</t>
  </si>
  <si>
    <t>Куартеро</t>
  </si>
  <si>
    <t>Бого</t>
  </si>
  <si>
    <t xml:space="preserve">Басилиса </t>
  </si>
  <si>
    <t>Валенсуэла</t>
  </si>
  <si>
    <t>Янина</t>
  </si>
  <si>
    <t>Беллингведде</t>
  </si>
  <si>
    <t>Хертогенбос</t>
  </si>
  <si>
    <t>Августов</t>
  </si>
  <si>
    <t>Брюгге</t>
  </si>
  <si>
    <t>Розендал ан Ниспен</t>
  </si>
  <si>
    <t>Кортрейк</t>
  </si>
  <si>
    <t>Ээр</t>
  </si>
  <si>
    <t>Алкмар</t>
  </si>
  <si>
    <t>Энрюм</t>
  </si>
  <si>
    <t>Остенде</t>
  </si>
  <si>
    <t>Доккюм</t>
  </si>
  <si>
    <t>Темсе</t>
  </si>
  <si>
    <t>Антверпен (Боргерхаут)</t>
  </si>
  <si>
    <t>Энсхеде</t>
  </si>
  <si>
    <t>Бест</t>
  </si>
  <si>
    <t>Утрехт</t>
  </si>
  <si>
    <t>Винсхотен</t>
  </si>
  <si>
    <t>Гент</t>
  </si>
  <si>
    <t>Калибо</t>
  </si>
  <si>
    <t>Катвейк</t>
  </si>
  <si>
    <t>Дриберген-Рейсенбург</t>
  </si>
  <si>
    <t>Гелен</t>
  </si>
  <si>
    <t>Хес</t>
  </si>
  <si>
    <t>Капеллен</t>
  </si>
  <si>
    <t>Верт</t>
  </si>
  <si>
    <t>Быдгощ</t>
  </si>
  <si>
    <t>Эвергем</t>
  </si>
  <si>
    <t>Яунде</t>
  </si>
  <si>
    <t>Компьень</t>
  </si>
  <si>
    <t>Зеволде</t>
  </si>
  <si>
    <t>Гдыня</t>
  </si>
  <si>
    <t>Баррейру</t>
  </si>
  <si>
    <t>Салацгрива</t>
  </si>
  <si>
    <t>Чилачап</t>
  </si>
  <si>
    <t>Буэнос-Айрес</t>
  </si>
  <si>
    <t>Кастрикюм</t>
  </si>
  <si>
    <t>Тугегарао</t>
  </si>
  <si>
    <t>Алмере</t>
  </si>
  <si>
    <t>Харлеммермер</t>
  </si>
  <si>
    <t>Капелле-ан-ден-Эйссел</t>
  </si>
  <si>
    <t>Слёйс</t>
  </si>
  <si>
    <t>Зютфен</t>
  </si>
  <si>
    <t>Реймерсвал</t>
  </si>
  <si>
    <t>Тагум</t>
  </si>
  <si>
    <t>Лек</t>
  </si>
  <si>
    <t>Залтбоммел</t>
  </si>
  <si>
    <t>Венендал</t>
  </si>
  <si>
    <t xml:space="preserve">Харлеммермер </t>
  </si>
  <si>
    <t>Меппел</t>
  </si>
  <si>
    <t>Марна</t>
  </si>
  <si>
    <t>Литтенсерадиел</t>
  </si>
  <si>
    <t>Зост</t>
  </si>
  <si>
    <t>Утрехтсе Хёвелрюг</t>
  </si>
  <si>
    <t>Штайн</t>
  </si>
  <si>
    <t>Олдамбт</t>
  </si>
  <si>
    <t>Бодегравен</t>
  </si>
  <si>
    <t>Гренобль</t>
  </si>
  <si>
    <t>Судвест-Фрислан</t>
  </si>
  <si>
    <t>Нордвейкерхаут</t>
  </si>
  <si>
    <t>Боргер-Одорн</t>
  </si>
  <si>
    <t>Сен-Бриё</t>
  </si>
  <si>
    <t>Ньивегейн</t>
  </si>
  <si>
    <t>Делфт</t>
  </si>
  <si>
    <t>Гуре-Оверфлакке</t>
  </si>
  <si>
    <t>Моленвард</t>
  </si>
  <si>
    <t>Хардинксвелд-Гиссендам</t>
  </si>
  <si>
    <t>Вере</t>
  </si>
  <si>
    <t>Мидден-Дренте</t>
  </si>
  <si>
    <t>Дрехтерланд</t>
  </si>
  <si>
    <t>Таураге</t>
  </si>
  <si>
    <t>Баколод</t>
  </si>
  <si>
    <t>Клайпеда</t>
  </si>
  <si>
    <t>Берген</t>
  </si>
  <si>
    <t>Амеланд</t>
  </si>
  <si>
    <t>Легаспи</t>
  </si>
  <si>
    <t>Пампанга</t>
  </si>
  <si>
    <t>Кагаян</t>
  </si>
  <si>
    <t xml:space="preserve">Илоило </t>
  </si>
  <si>
    <t>Champs-sur-Marne</t>
  </si>
  <si>
    <t>Шан-сюр-Марн</t>
  </si>
  <si>
    <t>Paravic</t>
  </si>
  <si>
    <t>Verberkmoes</t>
  </si>
  <si>
    <t>Venema</t>
  </si>
  <si>
    <t>Oran</t>
  </si>
  <si>
    <t>Simpson</t>
  </si>
  <si>
    <t>Cranney</t>
  </si>
  <si>
    <t>Macleod</t>
  </si>
  <si>
    <t>Wijntjes</t>
  </si>
  <si>
    <t>Drop</t>
  </si>
  <si>
    <t>Furmanovs</t>
  </si>
  <si>
    <t>Shaporenko</t>
  </si>
  <si>
    <t>Muhammad Sani</t>
  </si>
  <si>
    <t>Abdul Bary</t>
  </si>
  <si>
    <t>Davies</t>
  </si>
  <si>
    <t>Jubb</t>
  </si>
  <si>
    <t>Ellington</t>
  </si>
  <si>
    <t>Phillips</t>
  </si>
  <si>
    <t>MacKenzie</t>
  </si>
  <si>
    <t>Sokoloski</t>
  </si>
  <si>
    <t>Chin Huat</t>
  </si>
  <si>
    <t>Hammans</t>
  </si>
  <si>
    <t>Roach</t>
  </si>
  <si>
    <t>Opperman</t>
  </si>
  <si>
    <t>Reducto</t>
  </si>
  <si>
    <t>Swart</t>
  </si>
  <si>
    <t>Venter</t>
  </si>
  <si>
    <t>Mutch</t>
  </si>
  <si>
    <t>Dunlop</t>
  </si>
  <si>
    <t>Bin Abdullah</t>
  </si>
  <si>
    <t>Faizol Bin Ramli</t>
  </si>
  <si>
    <t>Niewerth</t>
  </si>
  <si>
    <t>Hladik</t>
  </si>
  <si>
    <t>Grunwell</t>
  </si>
  <si>
    <t>Jones</t>
  </si>
  <si>
    <t>Leaman</t>
  </si>
  <si>
    <t>Bradley</t>
  </si>
  <si>
    <t>Breitbach</t>
  </si>
  <si>
    <t>Cox</t>
  </si>
  <si>
    <t>McCabe</t>
  </si>
  <si>
    <t>Ranaweera</t>
  </si>
  <si>
    <t>TURRIFF</t>
  </si>
  <si>
    <t>DAVIDSON</t>
  </si>
  <si>
    <t>ADAMS</t>
  </si>
  <si>
    <t>HAY</t>
  </si>
  <si>
    <t>BURNETT</t>
  </si>
  <si>
    <t>BUCHAN</t>
  </si>
  <si>
    <t>Vibor</t>
  </si>
  <si>
    <t>Nick Silvester</t>
  </si>
  <si>
    <t>Harmen Cornelis Reinder</t>
  </si>
  <si>
    <t xml:space="preserve">Osama Adel </t>
  </si>
  <si>
    <t xml:space="preserve">Alexander </t>
  </si>
  <si>
    <t>Stephen Thomas</t>
  </si>
  <si>
    <t xml:space="preserve">David Emile </t>
  </si>
  <si>
    <t xml:space="preserve">Tomasz </t>
  </si>
  <si>
    <t xml:space="preserve">Valentins </t>
  </si>
  <si>
    <t xml:space="preserve">Viktor </t>
  </si>
  <si>
    <t>Vasyl</t>
  </si>
  <si>
    <t xml:space="preserve">Md Mahfozur Rahman </t>
  </si>
  <si>
    <t xml:space="preserve">Barry Mark </t>
  </si>
  <si>
    <t xml:space="preserve">Anthony Michael </t>
  </si>
  <si>
    <t>WAHYUDIN</t>
  </si>
  <si>
    <t>Mark Jonathan</t>
  </si>
  <si>
    <t>Murdoch Donald Fraser</t>
  </si>
  <si>
    <t>Chad Randolph</t>
  </si>
  <si>
    <t>Giulia Emanuela</t>
  </si>
  <si>
    <t>Nathan Hawea</t>
  </si>
  <si>
    <t>Jonathan Leonard</t>
  </si>
  <si>
    <t xml:space="preserve">Muhammad </t>
  </si>
  <si>
    <t>Dirk Jacobus</t>
  </si>
  <si>
    <t>Christiaan Francois</t>
  </si>
  <si>
    <t>Stewart Henry</t>
  </si>
  <si>
    <t>Sean Gavin</t>
  </si>
  <si>
    <t>Mohd Arshad</t>
  </si>
  <si>
    <t>Zatimin</t>
  </si>
  <si>
    <t>Jonathan Alan</t>
  </si>
  <si>
    <t>Philip Leslie</t>
  </si>
  <si>
    <t>James Dominic</t>
  </si>
  <si>
    <t>Scott Edward</t>
  </si>
  <si>
    <t>Matthew John</t>
  </si>
  <si>
    <t>Aaron John Henry</t>
  </si>
  <si>
    <t>Klayton John</t>
  </si>
  <si>
    <t>Tanner Martin</t>
  </si>
  <si>
    <t>Daryl James</t>
  </si>
  <si>
    <t>Scott Adam</t>
  </si>
  <si>
    <t xml:space="preserve">Hewakilipitige Ajith Hemanga </t>
  </si>
  <si>
    <t>GARY</t>
  </si>
  <si>
    <t>JASON</t>
  </si>
  <si>
    <t>MELVYN</t>
  </si>
  <si>
    <t>Rijeka</t>
  </si>
  <si>
    <t>Valkenswaard</t>
  </si>
  <si>
    <t>Gorup</t>
  </si>
  <si>
    <t>Knezevo</t>
  </si>
  <si>
    <t>Zagreb</t>
  </si>
  <si>
    <t>Jordan</t>
  </si>
  <si>
    <t>Washington</t>
  </si>
  <si>
    <t>Girvan</t>
  </si>
  <si>
    <t>Newry</t>
  </si>
  <si>
    <t>John Macrae</t>
  </si>
  <si>
    <t>Nairn</t>
  </si>
  <si>
    <t>Schiedam</t>
  </si>
  <si>
    <t>Griffith</t>
  </si>
  <si>
    <t>Reszel</t>
  </si>
  <si>
    <t>Odessa</t>
  </si>
  <si>
    <t>Киев</t>
  </si>
  <si>
    <t>Kyiv</t>
  </si>
  <si>
    <t>Abidin</t>
  </si>
  <si>
    <t>Palembang</t>
  </si>
  <si>
    <t>Kurniawan</t>
  </si>
  <si>
    <t>Aditya</t>
  </si>
  <si>
    <t>Magetan</t>
  </si>
  <si>
    <t>Kuleba</t>
  </si>
  <si>
    <t>Kherson</t>
  </si>
  <si>
    <t>Rochim</t>
  </si>
  <si>
    <t>Abdul</t>
  </si>
  <si>
    <t>Bin Zainal Ariff</t>
  </si>
  <si>
    <t>Mohamad Sharizal</t>
  </si>
  <si>
    <t>Perak</t>
  </si>
  <si>
    <t>Hendrik</t>
  </si>
  <si>
    <t>Bagan Deli</t>
  </si>
  <si>
    <t>Gaibandha</t>
  </si>
  <si>
    <t>Dhaka</t>
  </si>
  <si>
    <t>Budiyanto</t>
  </si>
  <si>
    <t>Lena</t>
  </si>
  <si>
    <t>Kudus</t>
  </si>
  <si>
    <t>Birkenhead</t>
  </si>
  <si>
    <t>Birkinhead</t>
  </si>
  <si>
    <t>Mtarfa</t>
  </si>
  <si>
    <t>Anak Rambo</t>
  </si>
  <si>
    <t>Ngindang</t>
  </si>
  <si>
    <t>Sarawak</t>
  </si>
  <si>
    <t>Susanto</t>
  </si>
  <si>
    <t>Rudy</t>
  </si>
  <si>
    <t>Cimahi</t>
  </si>
  <si>
    <t xml:space="preserve">Reza </t>
  </si>
  <si>
    <t xml:space="preserve">Razak </t>
  </si>
  <si>
    <t>Cot Girek</t>
  </si>
  <si>
    <t>AULIA</t>
  </si>
  <si>
    <t>JONI</t>
  </si>
  <si>
    <t>Muara Sabak</t>
  </si>
  <si>
    <t>HERMAN</t>
  </si>
  <si>
    <t>ASEP</t>
  </si>
  <si>
    <t>Bandung</t>
  </si>
  <si>
    <t>Purwakarta</t>
  </si>
  <si>
    <t>SUJANA</t>
  </si>
  <si>
    <t>ATEP</t>
  </si>
  <si>
    <t>Riadi</t>
  </si>
  <si>
    <t>Toiran Sarmun</t>
  </si>
  <si>
    <t>Pulau Gambar</t>
  </si>
  <si>
    <t>AHMAD</t>
  </si>
  <si>
    <t>MIMID</t>
  </si>
  <si>
    <t>MULYANTO</t>
  </si>
  <si>
    <t>ARIF</t>
  </si>
  <si>
    <t>Bangkalan</t>
  </si>
  <si>
    <t>ROZALI</t>
  </si>
  <si>
    <t>ACHMAD</t>
  </si>
  <si>
    <t>SAHARUDDIN BEKA</t>
  </si>
  <si>
    <t>BURHAN</t>
  </si>
  <si>
    <t>Enrekang</t>
  </si>
  <si>
    <t>SYAHPUTRA</t>
  </si>
  <si>
    <t>FADLI</t>
  </si>
  <si>
    <t>Lhokseumawe</t>
  </si>
  <si>
    <t>SUGIANTO</t>
  </si>
  <si>
    <t>DEDY</t>
  </si>
  <si>
    <t>RACHDIAN SAPUTRA</t>
  </si>
  <si>
    <t>REZA</t>
  </si>
  <si>
    <t>BIN TOIRAN</t>
  </si>
  <si>
    <t>SUMARDI</t>
  </si>
  <si>
    <t>SETIAWAN</t>
  </si>
  <si>
    <t>WAWAN</t>
  </si>
  <si>
    <t>Albert Robert</t>
  </si>
  <si>
    <t>Stirling</t>
  </si>
  <si>
    <t>Bournemouth</t>
  </si>
  <si>
    <t>Inverness</t>
  </si>
  <si>
    <t>Espanola</t>
  </si>
  <si>
    <t>Ottawa</t>
  </si>
  <si>
    <t>Tay</t>
  </si>
  <si>
    <t>Singapore</t>
  </si>
  <si>
    <t>Romania</t>
  </si>
  <si>
    <t>Invercargill</t>
  </si>
  <si>
    <t>Wellington</t>
  </si>
  <si>
    <t>North Carolina, U.S.A.</t>
  </si>
  <si>
    <t>Muhammad</t>
  </si>
  <si>
    <t>Zakry Bin Abd Wahab</t>
  </si>
  <si>
    <t>ZAF</t>
  </si>
  <si>
    <t>Cape Town</t>
  </si>
  <si>
    <t>Evert Johannes</t>
  </si>
  <si>
    <t xml:space="preserve">Rogil </t>
  </si>
  <si>
    <t>Sabah</t>
  </si>
  <si>
    <t>Sat</t>
  </si>
  <si>
    <t>Wai Jung</t>
  </si>
  <si>
    <t>Negeri Sembilan</t>
  </si>
  <si>
    <t>Alexandria</t>
  </si>
  <si>
    <t>Adimas Aiman</t>
  </si>
  <si>
    <t>Bin Mohd Yusop</t>
  </si>
  <si>
    <t>Mohd</t>
  </si>
  <si>
    <t>Kedah</t>
  </si>
  <si>
    <t>North Vancouver</t>
  </si>
  <si>
    <t>Du Toit</t>
  </si>
  <si>
    <t>Zlin</t>
  </si>
  <si>
    <t>Prague</t>
  </si>
  <si>
    <t>Feilding</t>
  </si>
  <si>
    <t>Chesterfield</t>
  </si>
  <si>
    <t>Guernsey</t>
  </si>
  <si>
    <t>Richard Mark</t>
  </si>
  <si>
    <t>Perth</t>
  </si>
  <si>
    <t>Iowa U.S.A.</t>
  </si>
  <si>
    <t>Farnborough</t>
  </si>
  <si>
    <t>Harare</t>
  </si>
  <si>
    <t>Dehiwala</t>
  </si>
  <si>
    <t>Fraserburgh</t>
  </si>
  <si>
    <t>IAN ALEXANDER</t>
  </si>
  <si>
    <t>Peterhead</t>
  </si>
  <si>
    <t>Hartlepool</t>
  </si>
  <si>
    <t>MARTIN PHILLIP</t>
  </si>
  <si>
    <t>Elgin</t>
  </si>
  <si>
    <t>ALISTAIR WILLIAM</t>
  </si>
  <si>
    <t>Aberdeen</t>
  </si>
  <si>
    <t>Abd Wahab</t>
  </si>
  <si>
    <t>Bin MD Said</t>
  </si>
  <si>
    <t>Govindhan</t>
  </si>
  <si>
    <t>Alagarasan</t>
  </si>
  <si>
    <t>Krishnagiri Tamil Nadu</t>
  </si>
  <si>
    <t>Thilagaraaj</t>
  </si>
  <si>
    <t>Arronan Mundraje</t>
  </si>
  <si>
    <t>Azri Izdan</t>
  </si>
  <si>
    <t>Bin Mashor</t>
  </si>
  <si>
    <t>Mamaischi</t>
  </si>
  <si>
    <t>Catalin</t>
  </si>
  <si>
    <t>Tulcea</t>
  </si>
  <si>
    <t>Constanta</t>
  </si>
  <si>
    <t>Muhammad Hafeez</t>
  </si>
  <si>
    <t>Bin Muhammad Johan</t>
  </si>
  <si>
    <t>Selangor</t>
  </si>
  <si>
    <t>Hazwan Azfar</t>
  </si>
  <si>
    <t>Bin Mohamad Saad</t>
  </si>
  <si>
    <t>Muhd Izham</t>
  </si>
  <si>
    <t>Bin Lockman</t>
  </si>
  <si>
    <t>Jamarizan</t>
  </si>
  <si>
    <t>Bin MD Isa</t>
  </si>
  <si>
    <t>Jamil</t>
  </si>
  <si>
    <t>Bin Zolkefli</t>
  </si>
  <si>
    <t>Lody</t>
  </si>
  <si>
    <t>Ari Hardianto</t>
  </si>
  <si>
    <t>Pangkalpinang</t>
  </si>
  <si>
    <t>Mohd Hafiz</t>
  </si>
  <si>
    <t>Bin Ariffin</t>
  </si>
  <si>
    <t>Bayle</t>
  </si>
  <si>
    <t>Renaud</t>
  </si>
  <si>
    <t>Pessac</t>
  </si>
  <si>
    <t>Wan Mohd Farred</t>
  </si>
  <si>
    <t>Bin Wan Nawi</t>
  </si>
  <si>
    <t>Terengganu</t>
  </si>
  <si>
    <t>Паравик</t>
  </si>
  <si>
    <t>Ферберкмос</t>
  </si>
  <si>
    <t>Фенема</t>
  </si>
  <si>
    <t>Горуп</t>
  </si>
  <si>
    <t>Оран</t>
  </si>
  <si>
    <t>Симпсон</t>
  </si>
  <si>
    <t>Крэнни</t>
  </si>
  <si>
    <t>Маклауд</t>
  </si>
  <si>
    <t>Вижнтжес</t>
  </si>
  <si>
    <t>Дроп</t>
  </si>
  <si>
    <t>Фурмановс</t>
  </si>
  <si>
    <t>Адитья</t>
  </si>
  <si>
    <t>Шапоренко</t>
  </si>
  <si>
    <t>Кулеба</t>
  </si>
  <si>
    <t>Абдул</t>
  </si>
  <si>
    <t>Мохамад Шаризал</t>
  </si>
  <si>
    <t>Хендрик</t>
  </si>
  <si>
    <t>Абдул Бари</t>
  </si>
  <si>
    <t>Лена</t>
  </si>
  <si>
    <t>Дэвис</t>
  </si>
  <si>
    <t>Джубб</t>
  </si>
  <si>
    <t>Нгинданг</t>
  </si>
  <si>
    <t>Руди</t>
  </si>
  <si>
    <t>Мухаммад</t>
  </si>
  <si>
    <t>Джони</t>
  </si>
  <si>
    <t>Азеп</t>
  </si>
  <si>
    <t>Вахюдин</t>
  </si>
  <si>
    <t>Атеп</t>
  </si>
  <si>
    <t>Риади</t>
  </si>
  <si>
    <t>Мимид</t>
  </si>
  <si>
    <t>Ариф</t>
  </si>
  <si>
    <t>Ахмад</t>
  </si>
  <si>
    <t>Бурхан</t>
  </si>
  <si>
    <t>Фадли</t>
  </si>
  <si>
    <t>Дэди</t>
  </si>
  <si>
    <t>Реза</t>
  </si>
  <si>
    <t>Сумарди</t>
  </si>
  <si>
    <t>Ваван</t>
  </si>
  <si>
    <t>Эллингтон</t>
  </si>
  <si>
    <t>Филлипс</t>
  </si>
  <si>
    <t>Маккензи</t>
  </si>
  <si>
    <t>Соколоски</t>
  </si>
  <si>
    <t>Хамманс</t>
  </si>
  <si>
    <t>Роч</t>
  </si>
  <si>
    <t>Опперман</t>
  </si>
  <si>
    <t>Рогил</t>
  </si>
  <si>
    <t>Вэнтер</t>
  </si>
  <si>
    <t>Мутх</t>
  </si>
  <si>
    <t>Сат</t>
  </si>
  <si>
    <t>Данлоп</t>
  </si>
  <si>
    <t>Мохд Аршад</t>
  </si>
  <si>
    <t>Затимин</t>
  </si>
  <si>
    <t>Адимас Айман</t>
  </si>
  <si>
    <t>Мохд</t>
  </si>
  <si>
    <t>Ниверт</t>
  </si>
  <si>
    <t>Дю Туа</t>
  </si>
  <si>
    <t>Хладик</t>
  </si>
  <si>
    <t>Грюнвэл</t>
  </si>
  <si>
    <t>Джонс</t>
  </si>
  <si>
    <t>Лиман</t>
  </si>
  <si>
    <t>Брэдли</t>
  </si>
  <si>
    <t>Брайтбах</t>
  </si>
  <si>
    <t>Кокс</t>
  </si>
  <si>
    <t>МакКейб</t>
  </si>
  <si>
    <t>Ранавира</t>
  </si>
  <si>
    <t>Турифф</t>
  </si>
  <si>
    <t>Дэвидсон</t>
  </si>
  <si>
    <t>Адамс</t>
  </si>
  <si>
    <t>Хэй</t>
  </si>
  <si>
    <t>Бернет</t>
  </si>
  <si>
    <t>Бушан</t>
  </si>
  <si>
    <t>Абд Вахаб</t>
  </si>
  <si>
    <t>Говиндан</t>
  </si>
  <si>
    <t>Тилагараж</t>
  </si>
  <si>
    <t>Азри Издан</t>
  </si>
  <si>
    <t>Мамащи</t>
  </si>
  <si>
    <t>Мухаммад Хафиз</t>
  </si>
  <si>
    <t>Хазван Азфар</t>
  </si>
  <si>
    <t>Мухд Ижам</t>
  </si>
  <si>
    <t>Джамаризан</t>
  </si>
  <si>
    <t>Джамиль</t>
  </si>
  <si>
    <t>Лоди</t>
  </si>
  <si>
    <t>Мохд Хафиз</t>
  </si>
  <si>
    <t>Бэйль</t>
  </si>
  <si>
    <t>Ван Мохд Фарред</t>
  </si>
  <si>
    <t>Вибор</t>
  </si>
  <si>
    <t>Ник Сильвестр</t>
  </si>
  <si>
    <t>Хармен Корнелис Рейндер</t>
  </si>
  <si>
    <t>Усама Адель</t>
  </si>
  <si>
    <t>Александр</t>
  </si>
  <si>
    <t>Стивен Томас</t>
  </si>
  <si>
    <t>Джон Макрей</t>
  </si>
  <si>
    <t>Дэвид Эмиль</t>
  </si>
  <si>
    <t>Валентинс</t>
  </si>
  <si>
    <t>Курниаван</t>
  </si>
  <si>
    <t>Виктор</t>
  </si>
  <si>
    <t>Абидин</t>
  </si>
  <si>
    <t>Василь</t>
  </si>
  <si>
    <t>Рошим</t>
  </si>
  <si>
    <t>Бин Зайнал Арифф</t>
  </si>
  <si>
    <t>Мухаммад Сани</t>
  </si>
  <si>
    <t>Мд Махфозур Рахман</t>
  </si>
  <si>
    <t>Будианто</t>
  </si>
  <si>
    <t>Барри Марк</t>
  </si>
  <si>
    <t>Энтони Майкл</t>
  </si>
  <si>
    <t>Анак Рэмбо</t>
  </si>
  <si>
    <t>Сусанто</t>
  </si>
  <si>
    <t>Разак</t>
  </si>
  <si>
    <t>Аулия</t>
  </si>
  <si>
    <t>Суджана</t>
  </si>
  <si>
    <t>Тоиран Сармун</t>
  </si>
  <si>
    <t>Мулянто</t>
  </si>
  <si>
    <t>Розали</t>
  </si>
  <si>
    <t>Сахаруддин Бека</t>
  </si>
  <si>
    <t>Сяхпутра</t>
  </si>
  <si>
    <t>Сугианто</t>
  </si>
  <si>
    <t>Рашдиан Сапутра</t>
  </si>
  <si>
    <t>Бин Тойран</t>
  </si>
  <si>
    <t>Сетиаван</t>
  </si>
  <si>
    <t>Альберт Роберт</t>
  </si>
  <si>
    <t>Марк Джонатан</t>
  </si>
  <si>
    <t>Мердок Дональд Фрейзер</t>
  </si>
  <si>
    <t>Чад Рэндольф</t>
  </si>
  <si>
    <t>Чин Хуат</t>
  </si>
  <si>
    <t>Джулия Эмануэла</t>
  </si>
  <si>
    <t>Натан Хавеа</t>
  </si>
  <si>
    <t>Джонатан Леонард</t>
  </si>
  <si>
    <t>Закри бин Абд Вахаб</t>
  </si>
  <si>
    <t>Эверт Йоханнес</t>
  </si>
  <si>
    <t>Редукто</t>
  </si>
  <si>
    <t>Дирк Якобус</t>
  </si>
  <si>
    <t>Кристиан Франсуа</t>
  </si>
  <si>
    <t>Стюарт Генри</t>
  </si>
  <si>
    <t>Вай Юнг</t>
  </si>
  <si>
    <t>Шон Гэвин</t>
  </si>
  <si>
    <t>Бин Абдулла</t>
  </si>
  <si>
    <t>Бн Абдулла</t>
  </si>
  <si>
    <t>Бин Мохд Юсоп</t>
  </si>
  <si>
    <t>Файзол Бин Рамли</t>
  </si>
  <si>
    <t>Джонатан Алан</t>
  </si>
  <si>
    <t>Филипп Лесли</t>
  </si>
  <si>
    <t>Джеймс Доминик</t>
  </si>
  <si>
    <t>Скотт Эдвард</t>
  </si>
  <si>
    <t>Мэтью Джон</t>
  </si>
  <si>
    <t>Аарон Джон Генри</t>
  </si>
  <si>
    <t>Ричард Марк</t>
  </si>
  <si>
    <t>Клейтон Джон</t>
  </si>
  <si>
    <t>Таннер Мартин</t>
  </si>
  <si>
    <t>Дэрил Джеймс</t>
  </si>
  <si>
    <t>Скотт Адам</t>
  </si>
  <si>
    <t>Хивакилипитиж Аджит Хеманга</t>
  </si>
  <si>
    <t>Ян Александр</t>
  </si>
  <si>
    <t>Джэйсон</t>
  </si>
  <si>
    <t>Мартин Филип</t>
  </si>
  <si>
    <t>Алистер Уильям</t>
  </si>
  <si>
    <t>Мелвин</t>
  </si>
  <si>
    <t>Бин Мд Саид</t>
  </si>
  <si>
    <t>Алагарасан</t>
  </si>
  <si>
    <t>Арронан Мундрейе</t>
  </si>
  <si>
    <t>Бин Машор</t>
  </si>
  <si>
    <t>Каталин</t>
  </si>
  <si>
    <t>Бин Мухаммед Йохан</t>
  </si>
  <si>
    <t>Бин Мохамад Саад</t>
  </si>
  <si>
    <t>Бин Локман</t>
  </si>
  <si>
    <t>Бин Мд Иса</t>
  </si>
  <si>
    <t>Бин Золкефли</t>
  </si>
  <si>
    <t>Ари Хардианто</t>
  </si>
  <si>
    <t>Бин Ариффин</t>
  </si>
  <si>
    <t>Ренауд</t>
  </si>
  <si>
    <t>Бин Ван Нави</t>
  </si>
  <si>
    <t>Риека</t>
  </si>
  <si>
    <t>Валкенсвард</t>
  </si>
  <si>
    <t>Кнежево</t>
  </si>
  <si>
    <t>Джордан</t>
  </si>
  <si>
    <t>Герван</t>
  </si>
  <si>
    <t>Ньюри</t>
  </si>
  <si>
    <t>Нэрн</t>
  </si>
  <si>
    <t>Схидам</t>
  </si>
  <si>
    <t>Решель</t>
  </si>
  <si>
    <t>Магетан</t>
  </si>
  <si>
    <t>Одесса</t>
  </si>
  <si>
    <t>Палембанг</t>
  </si>
  <si>
    <t>Херсон</t>
  </si>
  <si>
    <t>Джакарта</t>
  </si>
  <si>
    <t>Перак</t>
  </si>
  <si>
    <t>Гайбандха</t>
  </si>
  <si>
    <t>Кудус</t>
  </si>
  <si>
    <t>Биркенхед</t>
  </si>
  <si>
    <t>Мтарфа</t>
  </si>
  <si>
    <t>Саравак</t>
  </si>
  <si>
    <t>Чимахи</t>
  </si>
  <si>
    <t>Кот Гирек</t>
  </si>
  <si>
    <t>Бандунг</t>
  </si>
  <si>
    <t>Пурвакарта</t>
  </si>
  <si>
    <t>Пулау Гамбар</t>
  </si>
  <si>
    <t xml:space="preserve">Бангкалан </t>
  </si>
  <si>
    <t>Энреканг</t>
  </si>
  <si>
    <t>Лхоксёмаве</t>
  </si>
  <si>
    <t>Стерлинг</t>
  </si>
  <si>
    <t>Борнмут</t>
  </si>
  <si>
    <t>Инвернесс</t>
  </si>
  <si>
    <t>Сингапур</t>
  </si>
  <si>
    <t>Румыния</t>
  </si>
  <si>
    <t>Инверкаргилл</t>
  </si>
  <si>
    <t>Северная Каролина, США</t>
  </si>
  <si>
    <t>ЮАР</t>
  </si>
  <si>
    <t>Сабах</t>
  </si>
  <si>
    <t>Негери-Сембилан</t>
  </si>
  <si>
    <t>Баган-Дели</t>
  </si>
  <si>
    <t>Муара-Сабак</t>
  </si>
  <si>
    <t>Эспанола</t>
  </si>
  <si>
    <t>Batam</t>
  </si>
  <si>
    <t>Батам</t>
  </si>
  <si>
    <t>Александрия</t>
  </si>
  <si>
    <t>Кедах</t>
  </si>
  <si>
    <t>Норт-Ванкувер</t>
  </si>
  <si>
    <t>Злин</t>
  </si>
  <si>
    <t>Фейлдинг</t>
  </si>
  <si>
    <t>Честерфилд</t>
  </si>
  <si>
    <t>Гернси</t>
  </si>
  <si>
    <t>Перт</t>
  </si>
  <si>
    <t>Айова США</t>
  </si>
  <si>
    <t>Фарнборо</t>
  </si>
  <si>
    <t>Хараре</t>
  </si>
  <si>
    <t>Дехивала</t>
  </si>
  <si>
    <t>Фрейзербург</t>
  </si>
  <si>
    <t>Питерхед</t>
  </si>
  <si>
    <t>Хартлпул</t>
  </si>
  <si>
    <t>Элгин</t>
  </si>
  <si>
    <t>Абердин</t>
  </si>
  <si>
    <t>Кришнагири</t>
  </si>
  <si>
    <t>Тулча</t>
  </si>
  <si>
    <t>Селангор</t>
  </si>
  <si>
    <t>Панкалпинанг</t>
  </si>
  <si>
    <t>Пессак</t>
  </si>
  <si>
    <t>Тренгану</t>
  </si>
  <si>
    <t>Загреб</t>
  </si>
  <si>
    <t>Вашингтон</t>
  </si>
  <si>
    <t>Гриффит</t>
  </si>
  <si>
    <t>Дакка</t>
  </si>
  <si>
    <t>Оттава</t>
  </si>
  <si>
    <t>Веллингтон</t>
  </si>
  <si>
    <t>Кейптаун</t>
  </si>
  <si>
    <t>Прага</t>
  </si>
  <si>
    <t>Констанца</t>
  </si>
  <si>
    <t>Беркенхед</t>
  </si>
  <si>
    <t>Китайская Народная Республика</t>
  </si>
  <si>
    <t>Rosmanto M</t>
  </si>
  <si>
    <t>Sheikh Rizuan</t>
  </si>
  <si>
    <t>Yuko Astian</t>
  </si>
  <si>
    <t>Zainal Abidin</t>
  </si>
  <si>
    <t>Roy Alen</t>
  </si>
  <si>
    <t>Bin Mansur</t>
  </si>
  <si>
    <t>Bin Jalaluddin</t>
  </si>
  <si>
    <t>Bin Hamin</t>
  </si>
  <si>
    <t>Bin Ismail</t>
  </si>
  <si>
    <t xml:space="preserve"> Диксон</t>
  </si>
  <si>
    <t>Вжесневский</t>
  </si>
  <si>
    <t>Росманто М</t>
  </si>
  <si>
    <t>Шейх Ризуан</t>
  </si>
  <si>
    <t>Юко Астиан</t>
  </si>
  <si>
    <t>Зайнал Абидин</t>
  </si>
  <si>
    <t>Грэм</t>
  </si>
  <si>
    <t>Рой Ален</t>
  </si>
  <si>
    <t>Збигнев Януш</t>
  </si>
  <si>
    <t>Бин Мансур</t>
  </si>
  <si>
    <t>Бин Джалалуддин</t>
  </si>
  <si>
    <t>Бин Хамин</t>
  </si>
  <si>
    <t>Бин Исмаил</t>
  </si>
  <si>
    <t xml:space="preserve">Przemyslaw Zbigniew </t>
  </si>
  <si>
    <t>Huddinge</t>
  </si>
  <si>
    <t>Szczecin</t>
  </si>
  <si>
    <t>Haugesund</t>
  </si>
  <si>
    <t>Oslo</t>
  </si>
  <si>
    <t>Sandefjord</t>
  </si>
  <si>
    <t>Molde</t>
  </si>
  <si>
    <t>Chatham</t>
  </si>
  <si>
    <t>Edinburgh</t>
  </si>
  <si>
    <t>Bangkok</t>
  </si>
  <si>
    <t>Krynica-Zdroj</t>
  </si>
  <si>
    <t>Choszczno</t>
  </si>
  <si>
    <t>Slupsk</t>
  </si>
  <si>
    <t>Rzeszow</t>
  </si>
  <si>
    <t>Brzeg</t>
  </si>
  <si>
    <t>Lask</t>
  </si>
  <si>
    <t>Krzeszowice</t>
  </si>
  <si>
    <t>Maliana</t>
  </si>
  <si>
    <t>Koraput</t>
  </si>
  <si>
    <t>Uato-Carbau</t>
  </si>
  <si>
    <t>Heroy</t>
  </si>
  <si>
    <t>Haus</t>
  </si>
  <si>
    <t>Hoyanger</t>
  </si>
  <si>
    <t>Bremsnes</t>
  </si>
  <si>
    <t>Vaksala</t>
  </si>
  <si>
    <t>Худдинге</t>
  </si>
  <si>
    <t>Хаугесунд</t>
  </si>
  <si>
    <t>Осло</t>
  </si>
  <si>
    <t>Сандефьёрд</t>
  </si>
  <si>
    <t>Молде</t>
  </si>
  <si>
    <t>Чатем</t>
  </si>
  <si>
    <t>Бангкок</t>
  </si>
  <si>
    <t>Эдинбург</t>
  </si>
  <si>
    <t>Крыница-Здруй</t>
  </si>
  <si>
    <t>Хощно</t>
  </si>
  <si>
    <t>Бялогард</t>
  </si>
  <si>
    <t>Слупск</t>
  </si>
  <si>
    <t>Жешув</t>
  </si>
  <si>
    <t>Бжег</t>
  </si>
  <si>
    <t>Щецин</t>
  </si>
  <si>
    <t>Ласк</t>
  </si>
  <si>
    <t>Кшешовице</t>
  </si>
  <si>
    <t>Бруней</t>
  </si>
  <si>
    <t>Мальяна</t>
  </si>
  <si>
    <t>Корапут</t>
  </si>
  <si>
    <t>Уато-Карбау</t>
  </si>
  <si>
    <t>Херёй</t>
  </si>
  <si>
    <t>Хаус</t>
  </si>
  <si>
    <t>Хойангер</t>
  </si>
  <si>
    <t>Бремснес</t>
  </si>
  <si>
    <t>Ваксала</t>
  </si>
  <si>
    <t>Stockholm</t>
  </si>
  <si>
    <t>Dili</t>
  </si>
  <si>
    <t>Dembski</t>
  </si>
  <si>
    <t>Vidar Henry</t>
  </si>
  <si>
    <t>Видар Генри</t>
  </si>
  <si>
    <t>Alexander Piltingsrud</t>
  </si>
  <si>
    <t>Dundee</t>
  </si>
  <si>
    <t>Данди</t>
  </si>
  <si>
    <t>Bialogard</t>
  </si>
  <si>
    <t>Brunei Darussalam</t>
  </si>
  <si>
    <t>Da Costa Lemos</t>
  </si>
  <si>
    <t>Joanico</t>
  </si>
  <si>
    <t>Да Коста Лемос</t>
  </si>
  <si>
    <t>Йоанико</t>
  </si>
  <si>
    <t>Дили</t>
  </si>
  <si>
    <t>Нью-Дели</t>
  </si>
  <si>
    <t>Бин Ибну Аббас</t>
  </si>
  <si>
    <t>Стокгольм</t>
  </si>
  <si>
    <t>Carey</t>
  </si>
  <si>
    <t>Hazel</t>
  </si>
  <si>
    <t>Westgate</t>
  </si>
  <si>
    <t>Young</t>
  </si>
  <si>
    <t>Pierson</t>
  </si>
  <si>
    <t>Davison</t>
  </si>
  <si>
    <t>Fernback</t>
  </si>
  <si>
    <t>Clews</t>
  </si>
  <si>
    <t>Irvine</t>
  </si>
  <si>
    <t>Macfadyen</t>
  </si>
  <si>
    <t>Mccririe</t>
  </si>
  <si>
    <t>Paul</t>
  </si>
  <si>
    <t>Richard Alan</t>
  </si>
  <si>
    <t>Worcester</t>
  </si>
  <si>
    <t>Wegberg</t>
  </si>
  <si>
    <t>Plymouth</t>
  </si>
  <si>
    <t>Marske</t>
  </si>
  <si>
    <t>Ely</t>
  </si>
  <si>
    <t>Kilwinning</t>
  </si>
  <si>
    <t>Sunderland</t>
  </si>
  <si>
    <t>Newcastle</t>
  </si>
  <si>
    <t>Aldershot</t>
  </si>
  <si>
    <t xml:space="preserve">Paisley </t>
  </si>
  <si>
    <t>Verden</t>
  </si>
  <si>
    <t>Ashington</t>
  </si>
  <si>
    <t>Ryan James</t>
  </si>
  <si>
    <t>Siaulytis</t>
  </si>
  <si>
    <t>Gediminas</t>
  </si>
  <si>
    <t>Kaunas</t>
  </si>
  <si>
    <t>Lee James Wayne</t>
  </si>
  <si>
    <t>Steven Edward</t>
  </si>
  <si>
    <t>Alexander Vallance</t>
  </si>
  <si>
    <t>Joseph William</t>
  </si>
  <si>
    <t>Alexander Robert</t>
  </si>
  <si>
    <t>Joseph Henry</t>
  </si>
  <si>
    <t>Christopher</t>
  </si>
  <si>
    <t>Harry John</t>
  </si>
  <si>
    <t>Kennet</t>
  </si>
  <si>
    <t>Andreas</t>
  </si>
  <si>
    <t>Ingar</t>
  </si>
  <si>
    <t>Kim</t>
  </si>
  <si>
    <t>Evju</t>
  </si>
  <si>
    <t>Dokken</t>
  </si>
  <si>
    <t>Neegaard</t>
  </si>
  <si>
    <t>Hellingsrud</t>
  </si>
  <si>
    <t>Johannesson</t>
  </si>
  <si>
    <t>Madsen</t>
  </si>
  <si>
    <t>Heggnes</t>
  </si>
  <si>
    <t>Velte Skavraker</t>
  </si>
  <si>
    <t>Toensberg</t>
  </si>
  <si>
    <t>Stephan</t>
  </si>
  <si>
    <t>Bendik Johnsen</t>
  </si>
  <si>
    <t>Drammen</t>
  </si>
  <si>
    <t>Hassan</t>
  </si>
  <si>
    <t>Mehdi Jamal</t>
  </si>
  <si>
    <t>Afghanistan</t>
  </si>
  <si>
    <t>Kongsberg</t>
  </si>
  <si>
    <t>Berum</t>
  </si>
  <si>
    <t>Jensen</t>
  </si>
  <si>
    <t>Kjetil Storli</t>
  </si>
  <si>
    <t>Schiffner</t>
  </si>
  <si>
    <t>Willi Siegfried</t>
  </si>
  <si>
    <t>Grafenthal</t>
  </si>
  <si>
    <t>Hamburg</t>
  </si>
  <si>
    <t>Johan David</t>
  </si>
  <si>
    <t>Lockne</t>
  </si>
  <si>
    <t>Norge</t>
  </si>
  <si>
    <t>Copenhagen</t>
  </si>
  <si>
    <t>Arendal</t>
  </si>
  <si>
    <t>Vestly</t>
  </si>
  <si>
    <t>Kenneth Andre</t>
  </si>
  <si>
    <t>Stavanger</t>
  </si>
  <si>
    <t>Вустер</t>
  </si>
  <si>
    <t>Вегберг</t>
  </si>
  <si>
    <t>Плимут</t>
  </si>
  <si>
    <t>Марск</t>
  </si>
  <si>
    <t>Или</t>
  </si>
  <si>
    <t>Килуиннинг</t>
  </si>
  <si>
    <t>Сандерленд</t>
  </si>
  <si>
    <t>Ньюкасл</t>
  </si>
  <si>
    <t>Олдершот</t>
  </si>
  <si>
    <t>Пейсли</t>
  </si>
  <si>
    <t>Ферден</t>
  </si>
  <si>
    <t>Ашингтон</t>
  </si>
  <si>
    <t>Тёнсберг</t>
  </si>
  <si>
    <t>Драммен</t>
  </si>
  <si>
    <t>Афганистан</t>
  </si>
  <si>
    <t>Конгсберг</t>
  </si>
  <si>
    <t>Берум</t>
  </si>
  <si>
    <t>Гревенталь</t>
  </si>
  <si>
    <t>Локне</t>
  </si>
  <si>
    <t>Норвегия</t>
  </si>
  <si>
    <t>Арендал</t>
  </si>
  <si>
    <t>Ставангер</t>
  </si>
  <si>
    <t>Гамбург</t>
  </si>
  <si>
    <t>Копенгаген</t>
  </si>
  <si>
    <t>Каунас</t>
  </si>
  <si>
    <t>Кэри</t>
  </si>
  <si>
    <t>Хейзел</t>
  </si>
  <si>
    <t>Сялютис</t>
  </si>
  <si>
    <t>Вэстгейт</t>
  </si>
  <si>
    <t>Юнг</t>
  </si>
  <si>
    <t>Пирсон</t>
  </si>
  <si>
    <t>Дэвисон</t>
  </si>
  <si>
    <t>Фернбэк</t>
  </si>
  <si>
    <t>Клюс</t>
  </si>
  <si>
    <t>Ирвин</t>
  </si>
  <si>
    <t>Макфэдиен</t>
  </si>
  <si>
    <t>Маккрири</t>
  </si>
  <si>
    <t>Эвью</t>
  </si>
  <si>
    <t>Стефан</t>
  </si>
  <si>
    <t>Хассан</t>
  </si>
  <si>
    <t>Доккен</t>
  </si>
  <si>
    <t>Неегаард</t>
  </si>
  <si>
    <t>Йенсен</t>
  </si>
  <si>
    <t>Шиффнер</t>
  </si>
  <si>
    <t>Хеллингсруд</t>
  </si>
  <si>
    <t>Йоханнессон</t>
  </si>
  <si>
    <t>Мэдсен</t>
  </si>
  <si>
    <t>Хеггенс</t>
  </si>
  <si>
    <t>Вэсли</t>
  </si>
  <si>
    <t>Ричард Алан</t>
  </si>
  <si>
    <t>Райан Джеймс</t>
  </si>
  <si>
    <t>Гедиминас</t>
  </si>
  <si>
    <t>Ли Джеймс Уэйн</t>
  </si>
  <si>
    <t>Стивен Эдвард</t>
  </si>
  <si>
    <t>Александр Валланс</t>
  </si>
  <si>
    <t>Джозеф Уильям</t>
  </si>
  <si>
    <t>Александр Роберт</t>
  </si>
  <si>
    <t>Джозеф Генри</t>
  </si>
  <si>
    <t>Кристофер</t>
  </si>
  <si>
    <t>Гарри Джон</t>
  </si>
  <si>
    <t>Пол</t>
  </si>
  <si>
    <t>Вельте Скавракер</t>
  </si>
  <si>
    <t>Бендик Йонсен</t>
  </si>
  <si>
    <t>Мехди Джамал</t>
  </si>
  <si>
    <t>Кеннетский</t>
  </si>
  <si>
    <t>Андреас</t>
  </si>
  <si>
    <t>Кжетил Сторли</t>
  </si>
  <si>
    <t>Вилли Зигфрид</t>
  </si>
  <si>
    <t>Ингар</t>
  </si>
  <si>
    <t>Йохан Давид</t>
  </si>
  <si>
    <t>Ким</t>
  </si>
  <si>
    <t>Кеннет Андре</t>
  </si>
  <si>
    <t>Chai Yew Fun</t>
  </si>
  <si>
    <t>Edwin Joseph Tidan</t>
  </si>
  <si>
    <t>Heroyld Bennet Anak Benet Ait Langkom</t>
  </si>
  <si>
    <t>Horbury Fred</t>
  </si>
  <si>
    <t>Lee Leng Chang</t>
  </si>
  <si>
    <t>Rosmanto M Bin Mansur</t>
  </si>
  <si>
    <t>Sheikh Rizuan Bin Jalaluddin</t>
  </si>
  <si>
    <t>Yuko Astian Bin Hamin</t>
  </si>
  <si>
    <t>Zainal Abidin Bin Ismail</t>
  </si>
  <si>
    <t>Iskandar Bin Mohd Paad</t>
  </si>
  <si>
    <t>Faitodi Bin Mohamed Aedi</t>
  </si>
  <si>
    <t>Mohd Nur Bin Ibnu Abbas</t>
  </si>
  <si>
    <t>Rahmat Bin Omar</t>
  </si>
  <si>
    <t>Чай Йиув Фан</t>
  </si>
  <si>
    <t>Эдвин Джозеф Тидан</t>
  </si>
  <si>
    <t>Херойлд Беннет Анак Бенет Айт Лангком</t>
  </si>
  <si>
    <t>Хорбери Фред</t>
  </si>
  <si>
    <t>Ли Ленг Чанг</t>
  </si>
  <si>
    <t>Росманто М Бин Мансур</t>
  </si>
  <si>
    <t>Шейх Ризуан Бин Джалалуддин</t>
  </si>
  <si>
    <t>Юко Астиан Бин Хамин</t>
  </si>
  <si>
    <t>Зайнал Абидин Бин Исмаил</t>
  </si>
  <si>
    <t>Искандар Бин Мохд Паад</t>
  </si>
  <si>
    <t>Файтоди Бин Мухаммед Аеди</t>
  </si>
  <si>
    <t>Мохд Нур Бин Ибну Аббас</t>
  </si>
  <si>
    <t>Рахмат Бин Омар</t>
  </si>
  <si>
    <t>Danao City</t>
  </si>
  <si>
    <t>Aguirre</t>
  </si>
  <si>
    <t>Richie Roy</t>
  </si>
  <si>
    <t>San Jose Antique</t>
  </si>
  <si>
    <t>Ambrocio</t>
  </si>
  <si>
    <t>Ruel Andres</t>
  </si>
  <si>
    <t>Barillo</t>
  </si>
  <si>
    <t>Alerex Padasas</t>
  </si>
  <si>
    <t>Antipolo Rizal</t>
  </si>
  <si>
    <t>Bonavista</t>
  </si>
  <si>
    <t>Glenn Nobleza</t>
  </si>
  <si>
    <t>B Viejo Iloilo</t>
  </si>
  <si>
    <t>Caracas</t>
  </si>
  <si>
    <t>Arnel Magayanes</t>
  </si>
  <si>
    <t>Bacoor Cavite</t>
  </si>
  <si>
    <t>Dagamina</t>
  </si>
  <si>
    <t>Tito Lumagbas</t>
  </si>
  <si>
    <t>Guiuan E Samar</t>
  </si>
  <si>
    <t>Dela Cruz</t>
  </si>
  <si>
    <t>Jhun-Jhun Penales</t>
  </si>
  <si>
    <t>Mendez Cavite</t>
  </si>
  <si>
    <t>Dinapo</t>
  </si>
  <si>
    <t>Alfredo Esparcia</t>
  </si>
  <si>
    <t>Samboan Cebu</t>
  </si>
  <si>
    <t>Dolera</t>
  </si>
  <si>
    <t>Lilibith Hugarap</t>
  </si>
  <si>
    <t>Domo</t>
  </si>
  <si>
    <t>Emelito Inting</t>
  </si>
  <si>
    <t>Panabo</t>
  </si>
  <si>
    <t>Egonio</t>
  </si>
  <si>
    <t>Rodolfo JR. Hisuan</t>
  </si>
  <si>
    <t>Polomolok</t>
  </si>
  <si>
    <t>Elloran</t>
  </si>
  <si>
    <t>Edward Galvan</t>
  </si>
  <si>
    <t>Iloilo City</t>
  </si>
  <si>
    <t>Guillermo</t>
  </si>
  <si>
    <t>Virgenia Bobis</t>
  </si>
  <si>
    <t>Legazpi City</t>
  </si>
  <si>
    <t>Gutierrez</t>
  </si>
  <si>
    <t>Allan Joen Bonagua</t>
  </si>
  <si>
    <t>Lagcao</t>
  </si>
  <si>
    <t>Rowen Tecson</t>
  </si>
  <si>
    <t>Iligan City</t>
  </si>
  <si>
    <t>Lagtapon</t>
  </si>
  <si>
    <t>Hernane JR. Estoche</t>
  </si>
  <si>
    <t>Castellana</t>
  </si>
  <si>
    <t>Lazaro</t>
  </si>
  <si>
    <t>Eddieboy Escobar</t>
  </si>
  <si>
    <t>Aurora Isabela</t>
  </si>
  <si>
    <t>Liquigan</t>
  </si>
  <si>
    <t>Nomar Macayanan</t>
  </si>
  <si>
    <t>Aparri Cagayan</t>
  </si>
  <si>
    <t>Margarit</t>
  </si>
  <si>
    <t>Blanka</t>
  </si>
  <si>
    <t>Ljubljana</t>
  </si>
  <si>
    <t>Masacayan</t>
  </si>
  <si>
    <t>Edwin Tapia</t>
  </si>
  <si>
    <t>Rosario Batangas</t>
  </si>
  <si>
    <t>Patalita</t>
  </si>
  <si>
    <t>Rolando Dayday</t>
  </si>
  <si>
    <t>Daanbantayan Cebu</t>
  </si>
  <si>
    <t>Sumbilla</t>
  </si>
  <si>
    <t>Minerva Ballan</t>
  </si>
  <si>
    <t>Sulat E Samar</t>
  </si>
  <si>
    <t>Tagomata</t>
  </si>
  <si>
    <t>Cloyd Lanuzga</t>
  </si>
  <si>
    <t>Nabua Cam Sur</t>
  </si>
  <si>
    <t>Tizon</t>
  </si>
  <si>
    <t>Vicente Alvarez</t>
  </si>
  <si>
    <t>Bay Laguna</t>
  </si>
  <si>
    <t>Villajos</t>
  </si>
  <si>
    <t>Alfredo Misa</t>
  </si>
  <si>
    <t>Cebu City</t>
  </si>
  <si>
    <t>Агирре</t>
  </si>
  <si>
    <t>Амбросио</t>
  </si>
  <si>
    <t>Барильо</t>
  </si>
  <si>
    <t>Боновиста</t>
  </si>
  <si>
    <t>Каракас</t>
  </si>
  <si>
    <t>Дагамина</t>
  </si>
  <si>
    <t>Дела Круз</t>
  </si>
  <si>
    <t>Динапо</t>
  </si>
  <si>
    <t>Долера</t>
  </si>
  <si>
    <t>Домо</t>
  </si>
  <si>
    <t>Эгоньо</t>
  </si>
  <si>
    <t>Эльоран</t>
  </si>
  <si>
    <t>Гильермо</t>
  </si>
  <si>
    <t>Гутьеррез</t>
  </si>
  <si>
    <t>Лагкао</t>
  </si>
  <si>
    <t>Лагтапон</t>
  </si>
  <si>
    <t>Лазаро</t>
  </si>
  <si>
    <t>Ликиган</t>
  </si>
  <si>
    <t>Маргарит</t>
  </si>
  <si>
    <t>Масакаян</t>
  </si>
  <si>
    <t>Паталита</t>
  </si>
  <si>
    <t>Сумбилья</t>
  </si>
  <si>
    <t>Тагомата</t>
  </si>
  <si>
    <t>Тизон</t>
  </si>
  <si>
    <t>Вильяхос</t>
  </si>
  <si>
    <t>Риши Рой</t>
  </si>
  <si>
    <t>Руэль Андрес</t>
  </si>
  <si>
    <t>Алерекс Падасас</t>
  </si>
  <si>
    <t>Гленн Ноблеса</t>
  </si>
  <si>
    <t>Арнел Магаянез</t>
  </si>
  <si>
    <t>Тито Лумагбас</t>
  </si>
  <si>
    <t>Джун-Джун Пеналез</t>
  </si>
  <si>
    <t>Альфредо Эспарсиа</t>
  </si>
  <si>
    <t>Лилибит Угарап</t>
  </si>
  <si>
    <t>Эмелито Интиг</t>
  </si>
  <si>
    <t>Родольфо Мл. Хисуан</t>
  </si>
  <si>
    <t>Эдвард Гальван</t>
  </si>
  <si>
    <t>Виргениа Бобис</t>
  </si>
  <si>
    <t>Аллан Хоен Бонагуа</t>
  </si>
  <si>
    <t>Ровен Тексон</t>
  </si>
  <si>
    <t>Эрнане Мл. Эстоше</t>
  </si>
  <si>
    <t>Эддибой Эскобар</t>
  </si>
  <si>
    <t>Номар Макаянан</t>
  </si>
  <si>
    <t>Бланка</t>
  </si>
  <si>
    <t>Эдвин Тапиа</t>
  </si>
  <si>
    <t>Роландо Дэйдэй</t>
  </si>
  <si>
    <t>Минерва Бальян</t>
  </si>
  <si>
    <t>Клойд Ланузга</t>
  </si>
  <si>
    <t>Висенте Альварез</t>
  </si>
  <si>
    <t>Альфредо Миса</t>
  </si>
  <si>
    <t>Данао</t>
  </si>
  <si>
    <t>Сан-Хосе</t>
  </si>
  <si>
    <t>Антиполо</t>
  </si>
  <si>
    <t>Баротак Вьехо</t>
  </si>
  <si>
    <t>Гуйуан</t>
  </si>
  <si>
    <t>Мендес</t>
  </si>
  <si>
    <t>Самбоан</t>
  </si>
  <si>
    <t>Панабо</t>
  </si>
  <si>
    <t xml:space="preserve">Поломолок </t>
  </si>
  <si>
    <t xml:space="preserve">Легаспи </t>
  </si>
  <si>
    <t xml:space="preserve">Илиган </t>
  </si>
  <si>
    <t xml:space="preserve">Кастеллана </t>
  </si>
  <si>
    <t xml:space="preserve">Орора </t>
  </si>
  <si>
    <t xml:space="preserve">Апарри </t>
  </si>
  <si>
    <t>Любляна</t>
  </si>
  <si>
    <t xml:space="preserve">Росарио </t>
  </si>
  <si>
    <t>Даанбантаян</t>
  </si>
  <si>
    <t xml:space="preserve">Сулат </t>
  </si>
  <si>
    <t xml:space="preserve">Набуа </t>
  </si>
  <si>
    <t>Бэй</t>
  </si>
  <si>
    <t xml:space="preserve">Себу </t>
  </si>
  <si>
    <t>01\001</t>
  </si>
  <si>
    <t>Eyrol Chris Nunez</t>
  </si>
  <si>
    <t>Эйрол Крис Нуньез</t>
  </si>
  <si>
    <t>Maripuu</t>
  </si>
  <si>
    <t>Mart</t>
  </si>
  <si>
    <t>Orsel</t>
  </si>
  <si>
    <t>van Adrichem</t>
  </si>
  <si>
    <t>Hendrikus Leonardus Arnoldus</t>
  </si>
  <si>
    <t>Midden-Delfland</t>
  </si>
  <si>
    <t>Kruk</t>
  </si>
  <si>
    <t>Niels</t>
  </si>
  <si>
    <t>de Haan</t>
  </si>
  <si>
    <t>Reinier Peter</t>
  </si>
  <si>
    <t>Goes</t>
  </si>
  <si>
    <t>Vernooij</t>
  </si>
  <si>
    <t>Joost</t>
  </si>
  <si>
    <t>Leimuiden</t>
  </si>
  <si>
    <t>Wennekes</t>
  </si>
  <si>
    <t>Mark</t>
  </si>
  <si>
    <t>Breda</t>
  </si>
  <si>
    <t>Stanesby</t>
  </si>
  <si>
    <t>Neil Owen</t>
  </si>
  <si>
    <t>Sydney</t>
  </si>
  <si>
    <t>Verduin</t>
  </si>
  <si>
    <t>Joannes</t>
  </si>
  <si>
    <t>Putter</t>
  </si>
  <si>
    <t>Bouke</t>
  </si>
  <si>
    <t>Witteveen</t>
  </si>
  <si>
    <t>Richard Ane</t>
  </si>
  <si>
    <t>Kollumerland en Nieuwkr</t>
  </si>
  <si>
    <t>Марипуу</t>
  </si>
  <si>
    <t>Орсел</t>
  </si>
  <si>
    <t>ван Адрихем</t>
  </si>
  <si>
    <t>Крук</t>
  </si>
  <si>
    <t>де Хаан</t>
  </si>
  <si>
    <t>Ферноих</t>
  </si>
  <si>
    <t>Вэннекес</t>
  </si>
  <si>
    <t>Станесби</t>
  </si>
  <si>
    <t>Фердуин</t>
  </si>
  <si>
    <t>Путтер</t>
  </si>
  <si>
    <t>Виттефеен</t>
  </si>
  <si>
    <t>Март</t>
  </si>
  <si>
    <t>Хендрикус Леонардус Арнольдус</t>
  </si>
  <si>
    <t>Нильс</t>
  </si>
  <si>
    <t>Ренье Петер</t>
  </si>
  <si>
    <t>Хоост</t>
  </si>
  <si>
    <t>Марк</t>
  </si>
  <si>
    <t>Нэйл Оуэн</t>
  </si>
  <si>
    <t>Йоаннес</t>
  </si>
  <si>
    <t>Боуке</t>
  </si>
  <si>
    <t>Рихард Ане</t>
  </si>
  <si>
    <t>Гус</t>
  </si>
  <si>
    <t>Леймёйден</t>
  </si>
  <si>
    <t>Сидней</t>
  </si>
  <si>
    <t>Коллюмерланд</t>
  </si>
  <si>
    <t>Kaag en Braassem</t>
  </si>
  <si>
    <t>Каг-эн-Брассем</t>
  </si>
  <si>
    <t>Бреда</t>
  </si>
  <si>
    <t>Мидден-Делфланд</t>
  </si>
  <si>
    <t>Garcia</t>
  </si>
  <si>
    <t>Mon Philip</t>
  </si>
  <si>
    <t>Lopez</t>
  </si>
  <si>
    <t>Racquel Oliva</t>
  </si>
  <si>
    <t>Lozano</t>
  </si>
  <si>
    <t>Alvin Agnote</t>
  </si>
  <si>
    <t>Daraga</t>
  </si>
  <si>
    <t>Quiambao</t>
  </si>
  <si>
    <t>Rjay Santos</t>
  </si>
  <si>
    <t>Uy</t>
  </si>
  <si>
    <t>Leo Alejandro Perez</t>
  </si>
  <si>
    <t>Davao</t>
  </si>
  <si>
    <t>Гарсиа</t>
  </si>
  <si>
    <t>Лопес</t>
  </si>
  <si>
    <t>Лосано</t>
  </si>
  <si>
    <t>Чиамбао</t>
  </si>
  <si>
    <t>Уй</t>
  </si>
  <si>
    <t>Мон Филип</t>
  </si>
  <si>
    <t>Ракель Олива</t>
  </si>
  <si>
    <t>Алвин Агноте</t>
  </si>
  <si>
    <t>Рджей Сантос</t>
  </si>
  <si>
    <t>Лео Алехандро Перес</t>
  </si>
  <si>
    <t>Дарага</t>
  </si>
  <si>
    <t>Давао</t>
  </si>
  <si>
    <t>Francois</t>
  </si>
  <si>
    <t>Ivan</t>
  </si>
  <si>
    <t>Ante</t>
  </si>
  <si>
    <t>Quentin</t>
  </si>
  <si>
    <t>Zoran</t>
  </si>
  <si>
    <t>Radoslav</t>
  </si>
  <si>
    <t>Leo</t>
  </si>
  <si>
    <t>Drazen</t>
  </si>
  <si>
    <t>Andrija</t>
  </si>
  <si>
    <t>Hrvoje</t>
  </si>
  <si>
    <t>SOFIAN</t>
  </si>
  <si>
    <t>BHARATH</t>
  </si>
  <si>
    <t>SUBASH CHANDRA BOSE</t>
  </si>
  <si>
    <t>Rio</t>
  </si>
  <si>
    <t>Neven</t>
  </si>
  <si>
    <t>Zeljko</t>
  </si>
  <si>
    <t>Haris</t>
  </si>
  <si>
    <t>ERICO BULABOS</t>
  </si>
  <si>
    <t>SLAMET</t>
  </si>
  <si>
    <t>MULYADI SUSILO BN HATTONO</t>
  </si>
  <si>
    <t>SATISH RAGHUNATH</t>
  </si>
  <si>
    <t>Dejan</t>
  </si>
  <si>
    <t>Arthur Juntura</t>
  </si>
  <si>
    <t>Andi</t>
  </si>
  <si>
    <t>Raja</t>
  </si>
  <si>
    <t>Deepak</t>
  </si>
  <si>
    <t>MARSUDIYANA BIN</t>
  </si>
  <si>
    <t>MUHAMAD</t>
  </si>
  <si>
    <t>Reynand Adiong</t>
  </si>
  <si>
    <t>Bharata</t>
  </si>
  <si>
    <t>Sugito</t>
  </si>
  <si>
    <t>Jimenez</t>
  </si>
  <si>
    <t>Meer</t>
  </si>
  <si>
    <t>Gwee</t>
  </si>
  <si>
    <t>Frederik Albert G.</t>
  </si>
  <si>
    <t>Alain Serge A.</t>
  </si>
  <si>
    <t>Brecht Paul</t>
  </si>
  <si>
    <t>Jan Marius Milutin</t>
  </si>
  <si>
    <t>Batist Raphael A.</t>
  </si>
  <si>
    <t>OLAN Johannes</t>
  </si>
  <si>
    <t>Steve Pierre P.</t>
  </si>
  <si>
    <t>LAKSHMI NATHAN</t>
  </si>
  <si>
    <t>GANESAN</t>
  </si>
  <si>
    <t>Edel Umlas</t>
  </si>
  <si>
    <t>Lata Gunawan</t>
  </si>
  <si>
    <t>Leo Manalo</t>
  </si>
  <si>
    <t>Pepijn Jop</t>
  </si>
  <si>
    <t>GERALD Aquino</t>
  </si>
  <si>
    <t>Mateo JR. Comon</t>
  </si>
  <si>
    <t>RUEL Estella</t>
  </si>
  <si>
    <t>Jay Cabatit</t>
  </si>
  <si>
    <t>Tim Georges I.</t>
  </si>
  <si>
    <t>Michiel Sean</t>
  </si>
  <si>
    <t>Jannes Jef M.</t>
  </si>
  <si>
    <t>Nemat</t>
  </si>
  <si>
    <t>Maher Hussein Mohamed</t>
  </si>
  <si>
    <t>Chwee Koh Monterio</t>
  </si>
  <si>
    <t>Shelsher</t>
  </si>
  <si>
    <t>Daren John</t>
  </si>
  <si>
    <t>Mcmillan</t>
  </si>
  <si>
    <t>Jordan Victor Herbert</t>
  </si>
  <si>
    <t>Jelovic</t>
  </si>
  <si>
    <t>Vujevic</t>
  </si>
  <si>
    <t>Lucidarme</t>
  </si>
  <si>
    <t>Van opdenbosch</t>
  </si>
  <si>
    <t>Persyn</t>
  </si>
  <si>
    <t>Batistic</t>
  </si>
  <si>
    <t>Segers</t>
  </si>
  <si>
    <t>Petrusic</t>
  </si>
  <si>
    <t>Broekmeijer</t>
  </si>
  <si>
    <t>Abramovic</t>
  </si>
  <si>
    <t>Rusovljanovic</t>
  </si>
  <si>
    <t>Akrap</t>
  </si>
  <si>
    <t>Bulcke</t>
  </si>
  <si>
    <t>Prlic</t>
  </si>
  <si>
    <t>Srhoj</t>
  </si>
  <si>
    <t>Braica</t>
  </si>
  <si>
    <t>Jasic</t>
  </si>
  <si>
    <t>Tomsic</t>
  </si>
  <si>
    <t>Wahyudin</t>
  </si>
  <si>
    <t>Muthu</t>
  </si>
  <si>
    <t>Sundaramoorthy</t>
  </si>
  <si>
    <t>Sianturi</t>
  </si>
  <si>
    <t>Rosano</t>
  </si>
  <si>
    <t>Baran</t>
  </si>
  <si>
    <t>Cule</t>
  </si>
  <si>
    <t>Letic</t>
  </si>
  <si>
    <t>Verlinde</t>
  </si>
  <si>
    <t>Cadenas</t>
  </si>
  <si>
    <t>Santoso</t>
  </si>
  <si>
    <t>Velappan</t>
  </si>
  <si>
    <t>Siya</t>
  </si>
  <si>
    <t xml:space="preserve">Suppaiah subramani </t>
  </si>
  <si>
    <t>Cholke</t>
  </si>
  <si>
    <t>Rinkovec</t>
  </si>
  <si>
    <t>Balbastro</t>
  </si>
  <si>
    <t>Ryanzi</t>
  </si>
  <si>
    <t>Dionisio</t>
  </si>
  <si>
    <t>Manoharan</t>
  </si>
  <si>
    <t>Subbiyan</t>
  </si>
  <si>
    <t>Borja</t>
  </si>
  <si>
    <t>Yuliyanto</t>
  </si>
  <si>
    <t>Nababan</t>
  </si>
  <si>
    <t>Pawirosumarno</t>
  </si>
  <si>
    <t>Syalahuddin</t>
  </si>
  <si>
    <t>Lapena</t>
  </si>
  <si>
    <t>Wirawan</t>
  </si>
  <si>
    <t>Dilapanga</t>
  </si>
  <si>
    <t>De winter</t>
  </si>
  <si>
    <t>Mollaneda</t>
  </si>
  <si>
    <t>Romasoc</t>
  </si>
  <si>
    <t>Debruyne</t>
  </si>
  <si>
    <t>Vandervoort</t>
  </si>
  <si>
    <t>Aertsen</t>
  </si>
  <si>
    <t>Желович</t>
  </si>
  <si>
    <t>Вужевич</t>
  </si>
  <si>
    <t>Лусидарм</t>
  </si>
  <si>
    <t>Ван Опденбош</t>
  </si>
  <si>
    <t>Персин</t>
  </si>
  <si>
    <t>Батистик</t>
  </si>
  <si>
    <t>Сегерс</t>
  </si>
  <si>
    <t>Петрусич</t>
  </si>
  <si>
    <t>Броекмейер</t>
  </si>
  <si>
    <t>Абрамович</t>
  </si>
  <si>
    <t>Русовлжанович</t>
  </si>
  <si>
    <t>Акрап</t>
  </si>
  <si>
    <t>Бульке</t>
  </si>
  <si>
    <t>Прлич</t>
  </si>
  <si>
    <t>Срхож</t>
  </si>
  <si>
    <t>Браика</t>
  </si>
  <si>
    <t>Ясич</t>
  </si>
  <si>
    <t>Томсич</t>
  </si>
  <si>
    <t>Вахудин</t>
  </si>
  <si>
    <t>Мутху</t>
  </si>
  <si>
    <t>Сундарамоорти</t>
  </si>
  <si>
    <t>Сиантури</t>
  </si>
  <si>
    <t>Розано</t>
  </si>
  <si>
    <t>Баран</t>
  </si>
  <si>
    <t>Кюле</t>
  </si>
  <si>
    <t>Летич</t>
  </si>
  <si>
    <t>Ферлинде</t>
  </si>
  <si>
    <t>Каденас</t>
  </si>
  <si>
    <t>Сантосо</t>
  </si>
  <si>
    <t>Фелаппан</t>
  </si>
  <si>
    <t>Сия</t>
  </si>
  <si>
    <t>Суппаях Субрамани</t>
  </si>
  <si>
    <t>Чольке</t>
  </si>
  <si>
    <t>Ринковеч</t>
  </si>
  <si>
    <t>Бальбастро</t>
  </si>
  <si>
    <t>Рянзи</t>
  </si>
  <si>
    <t>Дионисио</t>
  </si>
  <si>
    <t>Манохаран</t>
  </si>
  <si>
    <t>Суббиян</t>
  </si>
  <si>
    <t>Боржа</t>
  </si>
  <si>
    <t>Юлиянто</t>
  </si>
  <si>
    <t>Набабан</t>
  </si>
  <si>
    <t>Павиросумарно</t>
  </si>
  <si>
    <t>Сялахуддин</t>
  </si>
  <si>
    <t>Лапена</t>
  </si>
  <si>
    <t>Вираван</t>
  </si>
  <si>
    <t>Дилапанга</t>
  </si>
  <si>
    <t>Де Винтер</t>
  </si>
  <si>
    <t>Хименес</t>
  </si>
  <si>
    <t>Мольянеда</t>
  </si>
  <si>
    <t>Меер</t>
  </si>
  <si>
    <t>Ромасок</t>
  </si>
  <si>
    <t>Дебрюн</t>
  </si>
  <si>
    <t>Вандервоорт</t>
  </si>
  <si>
    <t>Аертсен</t>
  </si>
  <si>
    <t>Виттевеен</t>
  </si>
  <si>
    <t>Немат</t>
  </si>
  <si>
    <t>Гви</t>
  </si>
  <si>
    <t>Шелшер</t>
  </si>
  <si>
    <t>Макмиллан</t>
  </si>
  <si>
    <t>Франсуа</t>
  </si>
  <si>
    <t>Иван</t>
  </si>
  <si>
    <t>Анте</t>
  </si>
  <si>
    <t>Фредерик Альберт Г.</t>
  </si>
  <si>
    <t>Квентин</t>
  </si>
  <si>
    <t>Алексис Гильберт С.</t>
  </si>
  <si>
    <t>Алайн Серге А.</t>
  </si>
  <si>
    <t>Зоран</t>
  </si>
  <si>
    <t>Брехт Пауль</t>
  </si>
  <si>
    <t>Радослав</t>
  </si>
  <si>
    <t>Ян Мариус Милютин</t>
  </si>
  <si>
    <t>Лео</t>
  </si>
  <si>
    <t>Батист Рафаэль А.</t>
  </si>
  <si>
    <t>Дразен</t>
  </si>
  <si>
    <t>Андрия</t>
  </si>
  <si>
    <t>Хрвоже</t>
  </si>
  <si>
    <t>Даниэль</t>
  </si>
  <si>
    <t>Софьян</t>
  </si>
  <si>
    <t>Бхарат</t>
  </si>
  <si>
    <t>Субаш Чандра Бос</t>
  </si>
  <si>
    <t>Олан Йоханнес</t>
  </si>
  <si>
    <t>Рио</t>
  </si>
  <si>
    <t>Невен</t>
  </si>
  <si>
    <t>Зельжко</t>
  </si>
  <si>
    <t>Харис</t>
  </si>
  <si>
    <t>Стив Пьер П.</t>
  </si>
  <si>
    <t>Эрико Булабос</t>
  </si>
  <si>
    <t>Сламет</t>
  </si>
  <si>
    <t>Лакшми Натан</t>
  </si>
  <si>
    <t>Муляди Сусило БН Хаттоно</t>
  </si>
  <si>
    <t>Ганесан</t>
  </si>
  <si>
    <t>Сатиш Рагхунат</t>
  </si>
  <si>
    <t>Дежан</t>
  </si>
  <si>
    <t>Артур Юнтура</t>
  </si>
  <si>
    <t>Анди</t>
  </si>
  <si>
    <t>Раджа</t>
  </si>
  <si>
    <t>Дипак</t>
  </si>
  <si>
    <t>Эдель Умлас</t>
  </si>
  <si>
    <t>Лата Гунаван</t>
  </si>
  <si>
    <t>Марсудияна Бин</t>
  </si>
  <si>
    <t>Мухамад</t>
  </si>
  <si>
    <t>Лео Манало</t>
  </si>
  <si>
    <t>Рейнанд Адионг</t>
  </si>
  <si>
    <t>Бхарата</t>
  </si>
  <si>
    <t>Сугито</t>
  </si>
  <si>
    <t>Пепин Джоп</t>
  </si>
  <si>
    <t>Геральд Акино</t>
  </si>
  <si>
    <t>Матео Мл. Комон</t>
  </si>
  <si>
    <t>Руэль Эстелья</t>
  </si>
  <si>
    <t>Джей Кабатит</t>
  </si>
  <si>
    <t>Тим Джорджес И.</t>
  </si>
  <si>
    <t>Мишель Шон</t>
  </si>
  <si>
    <t>Яннес Джеф М.</t>
  </si>
  <si>
    <t>Маер Хуссейн Мохамед</t>
  </si>
  <si>
    <t>Чви Кох Монтерио</t>
  </si>
  <si>
    <t>Дарен Джон</t>
  </si>
  <si>
    <t>Йордан Виктор Герберт</t>
  </si>
  <si>
    <t>Альфредо Эспарция</t>
  </si>
  <si>
    <t>Alexis Gilbert C.</t>
  </si>
  <si>
    <t>Simanjuntak</t>
  </si>
  <si>
    <t>Sahad</t>
  </si>
  <si>
    <t>Симанюнтак</t>
  </si>
  <si>
    <t>Сахад</t>
  </si>
  <si>
    <t>Hever</t>
  </si>
  <si>
    <t>Split</t>
  </si>
  <si>
    <t>Leuven</t>
  </si>
  <si>
    <t>Etterbeek</t>
  </si>
  <si>
    <t>Tielt</t>
  </si>
  <si>
    <t>Veurne</t>
  </si>
  <si>
    <t>Metkovic</t>
  </si>
  <si>
    <t>Makarska</t>
  </si>
  <si>
    <t>Trogir</t>
  </si>
  <si>
    <t>Solin</t>
  </si>
  <si>
    <t>Crikvenica</t>
  </si>
  <si>
    <t>Vrbovec</t>
  </si>
  <si>
    <t>Хивер</t>
  </si>
  <si>
    <t>Сплит</t>
  </si>
  <si>
    <t>Лювен</t>
  </si>
  <si>
    <t>Эттербек</t>
  </si>
  <si>
    <t>Тилт</t>
  </si>
  <si>
    <t>Верне</t>
  </si>
  <si>
    <t>Меткович</t>
  </si>
  <si>
    <t>Макарска</t>
  </si>
  <si>
    <t>Трогир</t>
  </si>
  <si>
    <t>Врбовец</t>
  </si>
  <si>
    <t>Солин</t>
  </si>
  <si>
    <t>Цриквеница</t>
  </si>
  <si>
    <t>Pamban</t>
  </si>
  <si>
    <t>Nagore</t>
  </si>
  <si>
    <t>Karimun</t>
  </si>
  <si>
    <t>Pula</t>
  </si>
  <si>
    <t>Sibenik</t>
  </si>
  <si>
    <t>San Miguel</t>
  </si>
  <si>
    <t>Ponorogo</t>
  </si>
  <si>
    <t>Kattuputhur</t>
  </si>
  <si>
    <t>Yogyakarta</t>
  </si>
  <si>
    <t>Devakottai</t>
  </si>
  <si>
    <t>Sangamner</t>
  </si>
  <si>
    <t>Tanza</t>
  </si>
  <si>
    <t>Pangkal Pinang</t>
  </si>
  <si>
    <t>Guinayangan</t>
  </si>
  <si>
    <t>Jose Mari Dolot</t>
  </si>
  <si>
    <t>Хосе Мари Долот</t>
  </si>
  <si>
    <t>Periyathalai</t>
  </si>
  <si>
    <t>Nagapattinam</t>
  </si>
  <si>
    <t>Памбан</t>
  </si>
  <si>
    <t>Нагор</t>
  </si>
  <si>
    <t>Каримун</t>
  </si>
  <si>
    <t>Пула</t>
  </si>
  <si>
    <t>Шибеник</t>
  </si>
  <si>
    <t>Сан Мигел</t>
  </si>
  <si>
    <t>Понорого</t>
  </si>
  <si>
    <t xml:space="preserve">Каттупутур </t>
  </si>
  <si>
    <t>Джокьякарта</t>
  </si>
  <si>
    <t>Дэвакотай</t>
  </si>
  <si>
    <t>Сангамнер</t>
  </si>
  <si>
    <t>Танса</t>
  </si>
  <si>
    <t>Пангкалпинанг</t>
  </si>
  <si>
    <t>Гвинайянган</t>
  </si>
  <si>
    <t>Перииаталай</t>
  </si>
  <si>
    <t>Нагапаттинам</t>
  </si>
  <si>
    <t>Magelang</t>
  </si>
  <si>
    <t>Denpasar</t>
  </si>
  <si>
    <t>Pematang Siantar</t>
  </si>
  <si>
    <t>Gunung Kidul</t>
  </si>
  <si>
    <t>Serasan</t>
  </si>
  <si>
    <t>Tingloy</t>
  </si>
  <si>
    <t>Medan</t>
  </si>
  <si>
    <t>Belakang Padang</t>
  </si>
  <si>
    <t>Motabang</t>
  </si>
  <si>
    <t>Kotamobagu</t>
  </si>
  <si>
    <t>Deinze</t>
  </si>
  <si>
    <t>Olongapo</t>
  </si>
  <si>
    <t>Pasay</t>
  </si>
  <si>
    <t>Masinloc</t>
  </si>
  <si>
    <t>San Marcelino</t>
  </si>
  <si>
    <t>Hasselt</t>
  </si>
  <si>
    <t>Cairo</t>
  </si>
  <si>
    <t>Littleport</t>
  </si>
  <si>
    <t>Магеланг</t>
  </si>
  <si>
    <t>Пематангсиантар</t>
  </si>
  <si>
    <t>Гунунг Кидул</t>
  </si>
  <si>
    <t>Серасан</t>
  </si>
  <si>
    <t>Тинглой</t>
  </si>
  <si>
    <t>Медан</t>
  </si>
  <si>
    <t>Мотабанг</t>
  </si>
  <si>
    <t>Дейнзе</t>
  </si>
  <si>
    <t>Олонгапо</t>
  </si>
  <si>
    <t>Пасай</t>
  </si>
  <si>
    <t>Матинлок</t>
  </si>
  <si>
    <t>Сан Марселино</t>
  </si>
  <si>
    <t>Хасселт</t>
  </si>
  <si>
    <t>Каир</t>
  </si>
  <si>
    <t>Литлпорт</t>
  </si>
  <si>
    <t>Денпасар</t>
  </si>
  <si>
    <t>Белаканг Паданг</t>
  </si>
  <si>
    <t>Котамобагу</t>
  </si>
  <si>
    <t>Ognheim</t>
  </si>
  <si>
    <t>Belsnes</t>
  </si>
  <si>
    <t>Grindheim</t>
  </si>
  <si>
    <t>Penman</t>
  </si>
  <si>
    <t>Pattie</t>
  </si>
  <si>
    <t>McQuaid</t>
  </si>
  <si>
    <t>Robertson</t>
  </si>
  <si>
    <t>Moroney</t>
  </si>
  <si>
    <t>Juntree</t>
  </si>
  <si>
    <t>Mandario</t>
  </si>
  <si>
    <t>Lim</t>
  </si>
  <si>
    <t>John-Andre Sabbasen</t>
  </si>
  <si>
    <t>Sigurd Olav</t>
  </si>
  <si>
    <t>Audun</t>
  </si>
  <si>
    <t>Stian Ingebrigtsen</t>
  </si>
  <si>
    <t>Fraser Donald</t>
  </si>
  <si>
    <t>Kristofor Alexander</t>
  </si>
  <si>
    <t>Steven</t>
  </si>
  <si>
    <t>Philip John</t>
  </si>
  <si>
    <t>Kieran</t>
  </si>
  <si>
    <t>Miss Phetsurat</t>
  </si>
  <si>
    <t>Cayetano IV Gaviola</t>
  </si>
  <si>
    <t>Ashril Bin Anwar</t>
  </si>
  <si>
    <t xml:space="preserve">Kuganendran Krishnan </t>
  </si>
  <si>
    <t>Kay Seah Lincoln</t>
  </si>
  <si>
    <t>Mohammad Aidil Bin Mohammad Noh</t>
  </si>
  <si>
    <t>Sri Mahavishnu S/O Sandra</t>
  </si>
  <si>
    <t>Огнхейм</t>
  </si>
  <si>
    <t>Белснес</t>
  </si>
  <si>
    <t>Гриндхейм</t>
  </si>
  <si>
    <t>Аандал</t>
  </si>
  <si>
    <t>Пенман</t>
  </si>
  <si>
    <t>Патти</t>
  </si>
  <si>
    <t>МакКуэйд</t>
  </si>
  <si>
    <t>Робертсон</t>
  </si>
  <si>
    <t>Морони</t>
  </si>
  <si>
    <t>Джунтри</t>
  </si>
  <si>
    <t>Мандарио</t>
  </si>
  <si>
    <t>Лим</t>
  </si>
  <si>
    <t>Джон-Андре Саббасен</t>
  </si>
  <si>
    <t>Сигурд Олав</t>
  </si>
  <si>
    <t>Аудун</t>
  </si>
  <si>
    <t>Стьян Ингебригтсен</t>
  </si>
  <si>
    <t>Фрэйзер Доналд</t>
  </si>
  <si>
    <t>Кристофор Александр</t>
  </si>
  <si>
    <t>Стивен</t>
  </si>
  <si>
    <t>Филип Джон</t>
  </si>
  <si>
    <t>Киеран</t>
  </si>
  <si>
    <t>Мисс Фетсурат</t>
  </si>
  <si>
    <t>Кайетано IV Гавиола</t>
  </si>
  <si>
    <t>Ашрил Бин Анвар</t>
  </si>
  <si>
    <t>Куганендран Кришан</t>
  </si>
  <si>
    <t>Кай Шох Линкольн</t>
  </si>
  <si>
    <t>Мохаммад Аидил Бин Мохаммад Нох</t>
  </si>
  <si>
    <t>Шри Махавишну C/О Сандра</t>
  </si>
  <si>
    <t>Hordaland</t>
  </si>
  <si>
    <t>Kvam</t>
  </si>
  <si>
    <t>Bomlo</t>
  </si>
  <si>
    <t>Andal</t>
  </si>
  <si>
    <t>Kay Stale Roeli</t>
  </si>
  <si>
    <t>Dunfermline</t>
  </si>
  <si>
    <t>Glasgow</t>
  </si>
  <si>
    <t>Prachuap Khiri Khan</t>
  </si>
  <si>
    <t>Azhar Bin Ramli</t>
  </si>
  <si>
    <t>I Charles</t>
  </si>
  <si>
    <t>Paul Terry Gomez</t>
  </si>
  <si>
    <t>Berman</t>
  </si>
  <si>
    <t>Bruce Graeme</t>
  </si>
  <si>
    <t>Grenfell</t>
  </si>
  <si>
    <t>Haiqal</t>
  </si>
  <si>
    <t>Muhammad Adli Bin Mohd</t>
  </si>
  <si>
    <t>Putrajaya</t>
  </si>
  <si>
    <t>Квам</t>
  </si>
  <si>
    <t>Бёмлу</t>
  </si>
  <si>
    <t>Данфермлин</t>
  </si>
  <si>
    <t>Глазго</t>
  </si>
  <si>
    <t>Прачуапкхирикхан</t>
  </si>
  <si>
    <t>Гренфелл</t>
  </si>
  <si>
    <t>Берман</t>
  </si>
  <si>
    <t>Хайкал</t>
  </si>
  <si>
    <t>Ажар Бин Рамли</t>
  </si>
  <si>
    <t>И Чарльз</t>
  </si>
  <si>
    <t>Пол Терри Гомез</t>
  </si>
  <si>
    <t>Брюс Грэм</t>
  </si>
  <si>
    <t>Мухаммад Адли Бин Мохд</t>
  </si>
  <si>
    <t>Хордаланн</t>
  </si>
  <si>
    <t>Путраджая</t>
  </si>
  <si>
    <t>Dieleman</t>
  </si>
  <si>
    <t>Jan Leendert</t>
  </si>
  <si>
    <t>Диелеман</t>
  </si>
  <si>
    <t>Ян Леендерт</t>
  </si>
  <si>
    <t>Delfzijl</t>
  </si>
  <si>
    <t>Terneuzen</t>
  </si>
  <si>
    <t>Делфзейл</t>
  </si>
  <si>
    <t>Тернёзен</t>
  </si>
  <si>
    <t>PASS_ISSUED_BY</t>
  </si>
  <si>
    <t>PASS ISSUED BY</t>
  </si>
  <si>
    <t>PL. OF VISA COUNTRY</t>
  </si>
  <si>
    <t>PL. OF VISA CITY</t>
  </si>
  <si>
    <t>PL_OF_VISA_COUNTR</t>
  </si>
  <si>
    <t>PL_STAY_REGION</t>
  </si>
  <si>
    <t>PL_STAY_DISTR</t>
  </si>
  <si>
    <t>PL_STAY_CITY</t>
  </si>
  <si>
    <t>PL_STAY_STREET</t>
  </si>
  <si>
    <t>PL OF STAY REGION</t>
  </si>
  <si>
    <t>PL OF STAY DISTRICT</t>
  </si>
  <si>
    <t>PL OF STAY CITY</t>
  </si>
  <si>
    <t>PL OF STAY STREET</t>
  </si>
  <si>
    <t>PL_STAY_HOUSING</t>
  </si>
  <si>
    <t>PL OF STAY HOUSING</t>
  </si>
  <si>
    <t>PL_STAY_BUILDING</t>
  </si>
  <si>
    <t>PL OF STAY BUILDING</t>
  </si>
  <si>
    <t>PL_STAY_FLAT</t>
  </si>
  <si>
    <t>PL OF STAY FLAT</t>
  </si>
  <si>
    <t>PL OF STAY PHONE</t>
  </si>
  <si>
    <t>PL_STAY_PHONE</t>
  </si>
  <si>
    <t>Приморский край</t>
  </si>
  <si>
    <t>Васяновича</t>
  </si>
  <si>
    <t>PL_STAY_HOUSE</t>
  </si>
  <si>
    <t>PL OF STAY HOUSE</t>
  </si>
  <si>
    <t>APP_DATE_FULL</t>
  </si>
  <si>
    <t>INV_COMPANY</t>
  </si>
  <si>
    <t>INV_COMPANY_ADDRESS</t>
  </si>
  <si>
    <t>INV_COMPANY_PHONE</t>
  </si>
  <si>
    <t>INVITING COMPANY PHONE</t>
  </si>
  <si>
    <t>INV_COMPANY_EMAIL</t>
  </si>
  <si>
    <t>INVITING COMPANY EMAIL</t>
  </si>
  <si>
    <t>d.mischenko@lawspells.com</t>
  </si>
  <si>
    <t>DATE_OF_LOI_ISSUE</t>
  </si>
  <si>
    <t>VISA_PERIOD</t>
  </si>
  <si>
    <t>DATE_OF_ENTRY_FULL</t>
  </si>
  <si>
    <t>DATE_OF_EXIT_FULL</t>
  </si>
  <si>
    <t>DATE_OF_BIRTH_FULL</t>
  </si>
  <si>
    <t>COUNTRY_OF_BIRTH</t>
  </si>
  <si>
    <t>JOB_POSITION_RUS</t>
  </si>
  <si>
    <t>PLACE_OF_WORK_COMPANY</t>
  </si>
  <si>
    <t>PLACE_OF_WORK_ADDRESS</t>
  </si>
  <si>
    <t>PASS_DATE_OF_ISSUE_FULL</t>
  </si>
  <si>
    <t>PASS_DATE_OF_VALID_FULL</t>
  </si>
  <si>
    <t>INV_PERSON</t>
  </si>
  <si>
    <t>DATE_OF_GUAR_LETTER_FULL</t>
  </si>
  <si>
    <t>COUNTRY_TIME_GENITIVE_CASE</t>
  </si>
  <si>
    <t>INV_PERSON_POWERS</t>
  </si>
  <si>
    <t>TYPE_STAY_CITY</t>
  </si>
  <si>
    <t>TYPE PL OF STAY</t>
  </si>
  <si>
    <t>город</t>
  </si>
  <si>
    <t>TYPE_PL_STAY_DISTR</t>
  </si>
  <si>
    <t>TYPE PL OF STAY DISTRICT</t>
  </si>
  <si>
    <t>поселок</t>
  </si>
  <si>
    <t>Врангель</t>
  </si>
  <si>
    <t>PL_STAY_DETAILS</t>
  </si>
  <si>
    <t>PL OF STAY DETAILS</t>
  </si>
  <si>
    <t>Находка</t>
  </si>
  <si>
    <t>Гостиничный комплекс "Восток"</t>
  </si>
  <si>
    <t>TYPE_PL_STAY_STREET</t>
  </si>
  <si>
    <t>TYPE PL OF STAY STREET</t>
  </si>
  <si>
    <t>улица</t>
  </si>
  <si>
    <t>TYPE_PL_STAY_HOUSE</t>
  </si>
  <si>
    <t>TYPE PL OF STAY HOUSE</t>
  </si>
  <si>
    <t>дом</t>
  </si>
  <si>
    <t>Grzeca</t>
  </si>
  <si>
    <t>Patryk Damian</t>
  </si>
  <si>
    <t>EF 3440246</t>
  </si>
  <si>
    <t>WOJEWODA POMORSKI /2/</t>
  </si>
  <si>
    <t>Gdansk</t>
  </si>
  <si>
    <t>Marine Electrical Engineer</t>
  </si>
  <si>
    <t>Морской электроинженер</t>
  </si>
  <si>
    <t>ЭЛЕКТРИКАЛ МАРИН СОЛЮШИН</t>
  </si>
  <si>
    <t>Республика Польша, Гданьск, улица Нарвика, 80-557</t>
  </si>
  <si>
    <t>Республика Польша</t>
  </si>
  <si>
    <t>Техобслуживание</t>
  </si>
  <si>
    <t>Москва, Санкт-Петербург, Екатеринбург, Новосибирск, Владивосток, Находка, Холмск</t>
  </si>
  <si>
    <t>VISIT_LOCATIONS</t>
  </si>
  <si>
    <t>Глава администрации Поморского воеводства /2/</t>
  </si>
  <si>
    <t>Республики Польша</t>
  </si>
  <si>
    <t>Country Subj. Case</t>
  </si>
  <si>
    <t>Country Gen. Case</t>
  </si>
  <si>
    <t>Гжеца</t>
  </si>
  <si>
    <t>Патрык Дамьян</t>
  </si>
  <si>
    <t>Гданьск</t>
  </si>
  <si>
    <t>Barwacz</t>
  </si>
  <si>
    <t>Bordewicz</t>
  </si>
  <si>
    <t>Dabrowski</t>
  </si>
  <si>
    <t>Dawidowski</t>
  </si>
  <si>
    <t>Goncerzewicz</t>
  </si>
  <si>
    <t>Hetmanek</t>
  </si>
  <si>
    <t>Kepka</t>
  </si>
  <si>
    <t>Kmiecik</t>
  </si>
  <si>
    <t>Kowalczyk</t>
  </si>
  <si>
    <t>Kujawski</t>
  </si>
  <si>
    <t>Lewandowski</t>
  </si>
  <si>
    <t>Lewkowski</t>
  </si>
  <si>
    <t>Morawski</t>
  </si>
  <si>
    <t>Pawlak</t>
  </si>
  <si>
    <t>Ramczykowski</t>
  </si>
  <si>
    <t>Smiarowski</t>
  </si>
  <si>
    <t>Sokolowski</t>
  </si>
  <si>
    <t>Wierzbinski</t>
  </si>
  <si>
    <t>Winkel</t>
  </si>
  <si>
    <t>Jaroslaw Jacek</t>
  </si>
  <si>
    <t>Kamil Michal</t>
  </si>
  <si>
    <t>Oskar Patryk</t>
  </si>
  <si>
    <t>Lukasz</t>
  </si>
  <si>
    <t>Tomasz Marian</t>
  </si>
  <si>
    <t>Miroslaw Franciszek</t>
  </si>
  <si>
    <t>Karol</t>
  </si>
  <si>
    <t>Karol Seweryn</t>
  </si>
  <si>
    <t>Marcin Mateusz</t>
  </si>
  <si>
    <t>Artur Lukasz</t>
  </si>
  <si>
    <t>Romuald Tomasz</t>
  </si>
  <si>
    <t>Stanislaw</t>
  </si>
  <si>
    <t>Andrzej</t>
  </si>
  <si>
    <t>Artur</t>
  </si>
  <si>
    <t>Mariusz</t>
  </si>
  <si>
    <t>Adrian Krzysztof</t>
  </si>
  <si>
    <t>Slawomir Andrzej</t>
  </si>
  <si>
    <t>Maciej</t>
  </si>
  <si>
    <t>Барвач</t>
  </si>
  <si>
    <t>Бордевич</t>
  </si>
  <si>
    <t>Дабровски</t>
  </si>
  <si>
    <t>Давидовски</t>
  </si>
  <si>
    <t>Гонцерзевич</t>
  </si>
  <si>
    <t>Гетманек</t>
  </si>
  <si>
    <t>Кепка</t>
  </si>
  <si>
    <t>Кмиечик</t>
  </si>
  <si>
    <t>Ковальчик</t>
  </si>
  <si>
    <t>Куявски</t>
  </si>
  <si>
    <t>Левандовски</t>
  </si>
  <si>
    <t>Левковски</t>
  </si>
  <si>
    <t>Моравски</t>
  </si>
  <si>
    <t>Павлак</t>
  </si>
  <si>
    <t>Соколовски</t>
  </si>
  <si>
    <t>Верцбински</t>
  </si>
  <si>
    <t>Винкель</t>
  </si>
  <si>
    <t>Ярослав Яцек</t>
  </si>
  <si>
    <t>Камил Михал</t>
  </si>
  <si>
    <t>Оскар Патрык</t>
  </si>
  <si>
    <t>Лукаш</t>
  </si>
  <si>
    <t>Томаш Мариан</t>
  </si>
  <si>
    <t>Мирослав Францишек</t>
  </si>
  <si>
    <t>Карол</t>
  </si>
  <si>
    <t>Карол Северин</t>
  </si>
  <si>
    <t>Марцин Матеуш</t>
  </si>
  <si>
    <t>Артур Лукаш</t>
  </si>
  <si>
    <t>Ромуальд Томаш</t>
  </si>
  <si>
    <t>Станислав</t>
  </si>
  <si>
    <t>Артур</t>
  </si>
  <si>
    <t>Мариуш</t>
  </si>
  <si>
    <t>Адриан Крзисзтоф</t>
  </si>
  <si>
    <t>Славомир Анджей</t>
  </si>
  <si>
    <t>Мациеж</t>
  </si>
  <si>
    <t>Анджей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</si>
  <si>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</si>
  <si>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</si>
  <si>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</si>
  <si>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</si>
  <si>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</si>
  <si>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</si>
  <si>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</si>
  <si>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</si>
  <si>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</si>
  <si>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</si>
  <si>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</si>
  <si>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</si>
  <si>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</si>
  <si>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</si>
  <si>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</si>
  <si>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</si>
  <si>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</si>
  <si>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</si>
  <si>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</si>
  <si>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</si>
  <si>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EN 6348880</t>
  </si>
  <si>
    <t>SZCZECIN</t>
  </si>
  <si>
    <t>WOJEWODA ZACHODNIOPOMORSKI /1/</t>
  </si>
  <si>
    <t>01\002</t>
  </si>
  <si>
    <t>01\003</t>
  </si>
  <si>
    <t>01\004</t>
  </si>
  <si>
    <t>01\005</t>
  </si>
  <si>
    <t>01\006</t>
  </si>
  <si>
    <t>01\007</t>
  </si>
  <si>
    <t>01\008</t>
  </si>
  <si>
    <t>01\009</t>
  </si>
  <si>
    <t>01\010</t>
  </si>
  <si>
    <t>01\011</t>
  </si>
  <si>
    <t>01\012</t>
  </si>
  <si>
    <t>01\013</t>
  </si>
  <si>
    <t>01\014</t>
  </si>
  <si>
    <t>01\015</t>
  </si>
  <si>
    <t>01\016</t>
  </si>
  <si>
    <t>01\017</t>
  </si>
  <si>
    <t>01\018</t>
  </si>
  <si>
    <t>01\019</t>
  </si>
  <si>
    <t>01\020</t>
  </si>
  <si>
    <t>01\021</t>
  </si>
  <si>
    <t>001-2</t>
  </si>
  <si>
    <t>001-3</t>
  </si>
  <si>
    <t>001-4</t>
  </si>
  <si>
    <t>001-5</t>
  </si>
  <si>
    <t>001-6</t>
  </si>
  <si>
    <t>001-7</t>
  </si>
  <si>
    <t>001-8</t>
  </si>
  <si>
    <t>001-9</t>
  </si>
  <si>
    <t>001-10</t>
  </si>
  <si>
    <t>001-11</t>
  </si>
  <si>
    <t>001-12</t>
  </si>
  <si>
    <t>001-13</t>
  </si>
  <si>
    <t>001-14</t>
  </si>
  <si>
    <t>001-15</t>
  </si>
  <si>
    <t>001-16</t>
  </si>
  <si>
    <t>001-17</t>
  </si>
  <si>
    <t>001-18</t>
  </si>
  <si>
    <t>001-19</t>
  </si>
  <si>
    <t>001-20</t>
  </si>
  <si>
    <t>001-21</t>
  </si>
  <si>
    <r>
      <t xml:space="preserve">Roland </t>
    </r>
    <r>
      <rPr>
        <sz val="11"/>
        <color rgb="FF000000"/>
        <rFont val="Calibri"/>
        <family val="2"/>
        <charset val="204"/>
        <scheme val="minor"/>
      </rPr>
      <t>Gustaw</t>
    </r>
  </si>
  <si>
    <t>Roland Gustaw</t>
  </si>
  <si>
    <t>Роланд Густав</t>
  </si>
  <si>
    <t>EN 5983569</t>
  </si>
  <si>
    <t>KONSUL W BANGKOKU</t>
  </si>
  <si>
    <t>EH 3575289</t>
  </si>
  <si>
    <t>WOJEWODA POMORSKI /1/</t>
  </si>
  <si>
    <t>EK 1822038</t>
  </si>
  <si>
    <t>Kartuzy</t>
  </si>
  <si>
    <t>EM 3930874</t>
  </si>
  <si>
    <t>EJ 5831925</t>
  </si>
  <si>
    <t>EJ 9883306</t>
  </si>
  <si>
    <t>Wejherowo</t>
  </si>
  <si>
    <t>EF 0930582</t>
  </si>
  <si>
    <t>EJ 2965591</t>
  </si>
  <si>
    <t>Puck</t>
  </si>
  <si>
    <t>ER0489835</t>
  </si>
  <si>
    <t>EG 4134433</t>
  </si>
  <si>
    <t>Wabrzezno</t>
  </si>
  <si>
    <t>EF 4812804</t>
  </si>
  <si>
    <t>EK 8614072</t>
  </si>
  <si>
    <t>EJ 8634042</t>
  </si>
  <si>
    <t>Рамчиковски</t>
  </si>
  <si>
    <t>EH 5355894</t>
  </si>
  <si>
    <t>EJ 8624409</t>
  </si>
  <si>
    <t>Rozwalka</t>
  </si>
  <si>
    <t>Розвалка</t>
  </si>
  <si>
    <t>Смиаровски</t>
  </si>
  <si>
    <t>ES9228582</t>
  </si>
  <si>
    <t>EJ 2801703</t>
  </si>
  <si>
    <t>ER6281035</t>
  </si>
  <si>
    <t>Bodzentyn</t>
  </si>
  <si>
    <t>EF 4081565</t>
  </si>
  <si>
    <t>Картузы</t>
  </si>
  <si>
    <t>Вейхерово</t>
  </si>
  <si>
    <t>Пуцк</t>
  </si>
  <si>
    <t>Вомбжезьно</t>
  </si>
  <si>
    <t>Бодзентын</t>
  </si>
  <si>
    <t>Глава администрации Поморского воеводства /1/</t>
  </si>
  <si>
    <t>Консульство в Бангкоке</t>
  </si>
  <si>
    <t>Глава администрации Западно-Поморского воеводства /1/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</si>
  <si>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</si>
  <si>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</si>
  <si>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</si>
  <si>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</si>
  <si>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</si>
  <si>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</si>
  <si>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</si>
  <si>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</si>
  <si>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</si>
  <si>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</si>
  <si>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</si>
  <si>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</si>
  <si>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</si>
  <si>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EE2747228</t>
  </si>
  <si>
    <t>MPS Exit &amp; Entry Administration</t>
  </si>
  <si>
    <t>01\022</t>
  </si>
  <si>
    <t>01\023</t>
  </si>
  <si>
    <t>01\024</t>
  </si>
  <si>
    <t>01\025</t>
  </si>
  <si>
    <t>01\026</t>
  </si>
  <si>
    <t>01\027</t>
  </si>
  <si>
    <t>01\028</t>
  </si>
  <si>
    <t>01\029</t>
  </si>
  <si>
    <t>01\030</t>
  </si>
  <si>
    <t>01\031</t>
  </si>
  <si>
    <t>01\032</t>
  </si>
  <si>
    <t>01\033</t>
  </si>
  <si>
    <t>01\034</t>
  </si>
  <si>
    <t>001-22</t>
  </si>
  <si>
    <t>001-23</t>
  </si>
  <si>
    <t>001-24</t>
  </si>
  <si>
    <t>001-25</t>
  </si>
  <si>
    <t>001-26</t>
  </si>
  <si>
    <t>001-27</t>
  </si>
  <si>
    <t>001-28</t>
  </si>
  <si>
    <t>001-29</t>
  </si>
  <si>
    <t>001-30</t>
  </si>
  <si>
    <t>001-31</t>
  </si>
  <si>
    <t>001-32</t>
  </si>
  <si>
    <t>001-33</t>
  </si>
  <si>
    <t>001-34</t>
  </si>
  <si>
    <t>ШАНХАЙ ХИШИН МАШИНЕРИ КО. ЛТД.</t>
  </si>
  <si>
    <t>КНР, 200050, Шанхай, Ююань Роуд, №1258, 1006</t>
  </si>
  <si>
    <t>КНР, 200050, Шанхай, Ююань Роуд, №1258, 1007</t>
  </si>
  <si>
    <t>КНР, 200050, Шанхай, Ююань Роуд, №1258, 1008</t>
  </si>
  <si>
    <t>КНР, 200050, Шанхай, Ююань Роуд, №1258, 1009</t>
  </si>
  <si>
    <t>КНР, 200050, Шанхай, Ююань Роуд, №1258, 1010</t>
  </si>
  <si>
    <t>КНР, 200050, Шанхай, Ююань Роуд, №1258, 1011</t>
  </si>
  <si>
    <t>КНР, 200050, Шанхай, Ююань Роуд, №1258, 1012</t>
  </si>
  <si>
    <t>КНР, 200050, Шанхай, Ююань Роуд, №1258, 1013</t>
  </si>
  <si>
    <t>КНР, 200050, Шанхай, Ююань Роуд, №1258, 1014</t>
  </si>
  <si>
    <t>КНР, 200050, Шанхай, Ююань Роуд, №1258, 1015</t>
  </si>
  <si>
    <t>КНР, 200050, Шанхай, Ююань Роуд, №1258, 1016</t>
  </si>
  <si>
    <t>КНР, 200050, Шанхай, Ююань Роуд, №1258, 1017</t>
  </si>
  <si>
    <t>КНР, 200050, Шанхай, Ююань Роуд, №1258, 1018</t>
  </si>
  <si>
    <t>E08825338</t>
  </si>
  <si>
    <t>EJ4193180</t>
  </si>
  <si>
    <t>National Immigration Administration, RPC</t>
  </si>
  <si>
    <t>Zhiyuan</t>
  </si>
  <si>
    <t>E86901285</t>
  </si>
  <si>
    <t>Shanghai</t>
  </si>
  <si>
    <t>Hongtao</t>
  </si>
  <si>
    <t>EF5527336</t>
  </si>
  <si>
    <t>EC0951745</t>
  </si>
  <si>
    <t>Nei Mongol</t>
  </si>
  <si>
    <t>Chunkai</t>
  </si>
  <si>
    <t>E30387310</t>
  </si>
  <si>
    <t>Haiou</t>
  </si>
  <si>
    <t>EJ1017746</t>
  </si>
  <si>
    <t>F</t>
  </si>
  <si>
    <t>Zhe</t>
  </si>
  <si>
    <t>EA5370724</t>
  </si>
  <si>
    <t>Shiwu</t>
  </si>
  <si>
    <t>EB3307158</t>
  </si>
  <si>
    <t>Zushun</t>
  </si>
  <si>
    <t>E33053033</t>
  </si>
  <si>
    <t>Weiliang</t>
  </si>
  <si>
    <t>EE3959491</t>
  </si>
  <si>
    <t>Шанхай</t>
  </si>
  <si>
    <t>Чжиюань</t>
  </si>
  <si>
    <t>Хунтао</t>
  </si>
  <si>
    <t>Чункай</t>
  </si>
  <si>
    <t>Хайоу</t>
  </si>
  <si>
    <t>Чжэ</t>
  </si>
  <si>
    <t>Шиву</t>
  </si>
  <si>
    <t>Зушунь</t>
  </si>
  <si>
    <t>Вэйлян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</si>
</sst>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[$-409]d/mmm/yyyy;@"/>
    <numFmt numFmtId="166" formatCode="[$-419]d\-mmm\-yyyy;@"/>
    <numFmt numFmtId="167" formatCode="[$-FC19]dd\ mmmm\ yyyy\ \г\.;@"/>
  </numFmts>
  <fonts count="36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9"/>
      <color indexed="22"/>
      <name val="Calibri"/>
      <family val="2"/>
      <charset val="204"/>
    </font>
    <font>
      <sz val="9"/>
      <color indexed="22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"/>
      <family val="2"/>
    </font>
    <font>
      <sz val="10"/>
      <name val="Arial Cyr"/>
      <family val="2"/>
      <charset val="204"/>
    </font>
    <font>
      <sz val="11"/>
      <name val="Arial"/>
      <family val="2"/>
      <charset val="204"/>
    </font>
    <font>
      <sz val="12"/>
      <name val="Arial"/>
      <family val="2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0" tint="-0.14999847407452621"/>
      <name val="Calibri"/>
      <family val="2"/>
      <charset val="204"/>
      <scheme val="minor"/>
    </font>
    <font>
      <sz val="9"/>
      <color theme="0" tint="-0.1499984740745262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8"/>
      <color rgb="FF000000"/>
      <name val="Verdana"/>
      <family val="2"/>
      <charset val="204"/>
    </font>
    <font>
      <sz val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262626"/>
      <name val="Arial"/>
      <family val="2"/>
      <charset val="204"/>
    </font>
    <font>
      <sz val="10"/>
      <name val="Tahoma"/>
      <family val="2"/>
    </font>
    <font>
      <sz val="10"/>
      <name val="Tahoma"/>
      <family val="2"/>
      <charset val="204"/>
    </font>
    <font>
      <sz val="10"/>
      <color theme="1"/>
      <name val="Arial Cyr"/>
      <family val="2"/>
      <charset val="204"/>
    </font>
    <font>
      <sz val="10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</font>
    <font>
      <b/>
      <sz val="9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9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0" fontId="7" fillId="0" borderId="0"/>
    <xf numFmtId="0" fontId="29" fillId="0" borderId="0">
      <alignment vertical="center"/>
    </xf>
    <xf numFmtId="0" fontId="30" fillId="0" borderId="0">
      <alignment vertical="center"/>
    </xf>
    <xf numFmtId="0" fontId="30" fillId="0" borderId="0"/>
    <xf numFmtId="0" fontId="7" fillId="0" borderId="0"/>
    <xf numFmtId="0" fontId="29" fillId="0" borderId="0"/>
  </cellStyleXfs>
  <cellXfs count="289">
    <xf numFmtId="0" fontId="0" fillId="0" borderId="0" xfId="0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1" xfId="0" applyFont="1" applyBorder="1"/>
    <xf numFmtId="0" fontId="15" fillId="0" borderId="2" xfId="0" applyFont="1" applyBorder="1" applyAlignment="1">
      <alignment vertical="center"/>
    </xf>
    <xf numFmtId="49" fontId="15" fillId="0" borderId="2" xfId="0" applyNumberFormat="1" applyFont="1" applyBorder="1"/>
    <xf numFmtId="0" fontId="15" fillId="0" borderId="2" xfId="0" applyFont="1" applyBorder="1"/>
    <xf numFmtId="0" fontId="15" fillId="0" borderId="3" xfId="0" applyFont="1" applyBorder="1"/>
    <xf numFmtId="0" fontId="5" fillId="0" borderId="1" xfId="0" applyFont="1" applyBorder="1" applyAlignment="1">
      <alignment vertical="center" wrapText="1"/>
    </xf>
    <xf numFmtId="49" fontId="15" fillId="0" borderId="1" xfId="0" applyNumberFormat="1" applyFont="1" applyBorder="1"/>
    <xf numFmtId="0" fontId="15" fillId="0" borderId="1" xfId="0" applyFont="1" applyBorder="1"/>
    <xf numFmtId="0" fontId="15" fillId="0" borderId="4" xfId="0" applyFont="1" applyBorder="1"/>
    <xf numFmtId="0" fontId="5" fillId="2" borderId="1" xfId="0" applyFont="1" applyFill="1" applyBorder="1" applyAlignment="1">
      <alignment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8" fillId="3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7" fillId="0" borderId="0" xfId="0" applyFont="1"/>
    <xf numFmtId="49" fontId="17" fillId="0" borderId="0" xfId="0" applyNumberFormat="1" applyFont="1"/>
    <xf numFmtId="49" fontId="15" fillId="0" borderId="0" xfId="0" applyNumberFormat="1" applyFont="1"/>
    <xf numFmtId="49" fontId="5" fillId="0" borderId="0" xfId="0" applyNumberFormat="1" applyFont="1" applyAlignment="1">
      <alignment vertical="center" wrapText="1"/>
    </xf>
    <xf numFmtId="0" fontId="0" fillId="0" borderId="0" xfId="0" applyAlignment="1">
      <alignment horizontal="left"/>
    </xf>
    <xf numFmtId="0" fontId="8" fillId="2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11" fillId="5" borderId="0" xfId="0" applyFont="1" applyFill="1"/>
    <xf numFmtId="0" fontId="15" fillId="6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vertical="center"/>
    </xf>
    <xf numFmtId="16" fontId="15" fillId="6" borderId="0" xfId="0" applyNumberFormat="1" applyFont="1" applyFill="1" applyAlignment="1">
      <alignment vertical="center"/>
    </xf>
    <xf numFmtId="49" fontId="17" fillId="0" borderId="2" xfId="0" applyNumberFormat="1" applyFont="1" applyBorder="1" applyAlignment="1">
      <alignment vertical="top"/>
    </xf>
    <xf numFmtId="49" fontId="19" fillId="0" borderId="1" xfId="0" applyNumberFormat="1" applyFont="1" applyBorder="1" applyAlignment="1">
      <alignment vertical="top"/>
    </xf>
    <xf numFmtId="49" fontId="17" fillId="0" borderId="1" xfId="0" applyNumberFormat="1" applyFont="1" applyBorder="1" applyAlignment="1">
      <alignment vertical="top"/>
    </xf>
    <xf numFmtId="49" fontId="19" fillId="2" borderId="1" xfId="0" applyNumberFormat="1" applyFont="1" applyFill="1" applyBorder="1" applyAlignment="1">
      <alignment vertical="top"/>
    </xf>
    <xf numFmtId="49" fontId="17" fillId="0" borderId="0" xfId="0" applyNumberFormat="1" applyFont="1" applyAlignment="1">
      <alignment vertical="top"/>
    </xf>
    <xf numFmtId="49" fontId="17" fillId="0" borderId="5" xfId="0" applyNumberFormat="1" applyFont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49" fontId="19" fillId="0" borderId="6" xfId="0" applyNumberFormat="1" applyFont="1" applyBorder="1" applyAlignment="1">
      <alignment horizontal="left" vertical="center" wrapText="1"/>
    </xf>
    <xf numFmtId="49" fontId="19" fillId="0" borderId="1" xfId="0" applyNumberFormat="1" applyFont="1" applyBorder="1" applyAlignment="1">
      <alignment horizontal="left" vertical="center" wrapText="1"/>
    </xf>
    <xf numFmtId="49" fontId="19" fillId="2" borderId="6" xfId="0" applyNumberFormat="1" applyFont="1" applyFill="1" applyBorder="1" applyAlignment="1">
      <alignment horizontal="left" vertical="center" wrapText="1"/>
    </xf>
    <xf numFmtId="49" fontId="17" fillId="0" borderId="1" xfId="0" applyNumberFormat="1" applyFont="1" applyBorder="1" applyAlignment="1">
      <alignment horizontal="left"/>
    </xf>
    <xf numFmtId="49" fontId="17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 vertical="center" wrapText="1"/>
    </xf>
    <xf numFmtId="49" fontId="19" fillId="0" borderId="2" xfId="0" applyNumberFormat="1" applyFont="1" applyBorder="1" applyAlignment="1">
      <alignment horizontal="left" vertical="center" wrapText="1"/>
    </xf>
    <xf numFmtId="0" fontId="6" fillId="2" borderId="1" xfId="2" applyFont="1" applyFill="1" applyBorder="1" applyAlignment="1">
      <alignment horizontal="center" vertical="center" wrapText="1"/>
    </xf>
    <xf numFmtId="14" fontId="0" fillId="0" borderId="0" xfId="0" applyNumberFormat="1"/>
    <xf numFmtId="0" fontId="15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11" fillId="5" borderId="0" xfId="0" applyFont="1" applyFill="1" applyAlignment="1">
      <alignment horizontal="center"/>
    </xf>
    <xf numFmtId="14" fontId="15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0" fillId="6" borderId="0" xfId="1" applyFill="1" applyAlignment="1">
      <alignment vertical="center"/>
    </xf>
    <xf numFmtId="0" fontId="0" fillId="6" borderId="0" xfId="0" applyFill="1"/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8" borderId="0" xfId="0" applyFill="1"/>
    <xf numFmtId="164" fontId="15" fillId="5" borderId="0" xfId="0" applyNumberFormat="1" applyFont="1" applyFill="1" applyAlignment="1">
      <alignment horizontal="left" vertical="center"/>
    </xf>
    <xf numFmtId="164" fontId="11" fillId="5" borderId="0" xfId="0" applyNumberFormat="1" applyFont="1" applyFill="1"/>
    <xf numFmtId="164" fontId="6" fillId="7" borderId="1" xfId="2" applyNumberFormat="1" applyFont="1" applyFill="1" applyBorder="1" applyAlignment="1">
      <alignment horizontal="center" vertical="center" wrapText="1"/>
    </xf>
    <xf numFmtId="164" fontId="11" fillId="0" borderId="0" xfId="0" applyNumberFormat="1" applyFont="1"/>
    <xf numFmtId="0" fontId="11" fillId="0" borderId="0" xfId="0" applyFont="1" applyAlignment="1">
      <alignment horizontal="left"/>
    </xf>
    <xf numFmtId="0" fontId="0" fillId="6" borderId="0" xfId="0" applyFill="1" applyAlignment="1">
      <alignment horizontal="center"/>
    </xf>
    <xf numFmtId="0" fontId="5" fillId="6" borderId="0" xfId="0" applyFont="1" applyFill="1"/>
    <xf numFmtId="164" fontId="0" fillId="0" borderId="0" xfId="0" applyNumberFormat="1" applyAlignment="1">
      <alignment horizontal="center"/>
    </xf>
    <xf numFmtId="164" fontId="15" fillId="6" borderId="0" xfId="0" applyNumberFormat="1" applyFont="1" applyFill="1" applyAlignment="1">
      <alignment horizontal="center" vertical="center"/>
    </xf>
    <xf numFmtId="0" fontId="21" fillId="0" borderId="0" xfId="0" applyFont="1"/>
    <xf numFmtId="0" fontId="22" fillId="0" borderId="0" xfId="0" applyFont="1"/>
    <xf numFmtId="0" fontId="20" fillId="0" borderId="0" xfId="0" applyFont="1"/>
    <xf numFmtId="0" fontId="20" fillId="6" borderId="0" xfId="1" quotePrefix="1" applyFont="1" applyFill="1" applyAlignment="1"/>
    <xf numFmtId="0" fontId="20" fillId="6" borderId="0" xfId="1" applyFont="1" applyFill="1" applyAlignment="1">
      <alignment horizontal="center"/>
    </xf>
    <xf numFmtId="49" fontId="1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6" borderId="0" xfId="0" applyNumberFormat="1" applyFill="1" applyAlignment="1">
      <alignment horizontal="center"/>
    </xf>
    <xf numFmtId="49" fontId="11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center"/>
    </xf>
    <xf numFmtId="164" fontId="0" fillId="6" borderId="0" xfId="0" applyNumberFormat="1" applyFill="1" applyAlignment="1">
      <alignment horizontal="center"/>
    </xf>
    <xf numFmtId="49" fontId="12" fillId="0" borderId="0" xfId="0" applyNumberFormat="1" applyFont="1" applyAlignment="1">
      <alignment wrapText="1"/>
    </xf>
    <xf numFmtId="49" fontId="11" fillId="0" borderId="0" xfId="0" applyNumberFormat="1" applyFont="1" applyAlignment="1">
      <alignment wrapText="1"/>
    </xf>
    <xf numFmtId="49" fontId="0" fillId="6" borderId="0" xfId="0" applyNumberFormat="1" applyFill="1" applyAlignment="1">
      <alignment horizontal="left" vertical="top" wrapText="1"/>
    </xf>
    <xf numFmtId="49" fontId="0" fillId="0" borderId="0" xfId="0" applyNumberFormat="1" applyAlignment="1">
      <alignment wrapText="1"/>
    </xf>
    <xf numFmtId="49" fontId="12" fillId="0" borderId="0" xfId="0" applyNumberFormat="1" applyFont="1" applyAlignment="1">
      <alignment vertical="top" wrapText="1"/>
    </xf>
    <xf numFmtId="49" fontId="11" fillId="0" borderId="0" xfId="0" applyNumberFormat="1" applyFont="1" applyAlignment="1">
      <alignment vertical="top" wrapText="1"/>
    </xf>
    <xf numFmtId="49" fontId="20" fillId="6" borderId="0" xfId="1" applyNumberFormat="1" applyFont="1" applyFill="1" applyAlignment="1">
      <alignment vertical="top" wrapText="1"/>
    </xf>
    <xf numFmtId="49" fontId="0" fillId="0" borderId="0" xfId="0" applyNumberFormat="1" applyAlignment="1">
      <alignment vertical="top" wrapText="1"/>
    </xf>
    <xf numFmtId="49" fontId="0" fillId="6" borderId="0" xfId="0" applyNumberFormat="1" applyFill="1" applyAlignment="1">
      <alignment wrapText="1"/>
    </xf>
    <xf numFmtId="164" fontId="0" fillId="0" borderId="0" xfId="0" applyNumberFormat="1" applyAlignment="1">
      <alignment horizontal="left"/>
    </xf>
    <xf numFmtId="49" fontId="0" fillId="0" borderId="0" xfId="0" applyNumberFormat="1"/>
    <xf numFmtId="164" fontId="0" fillId="0" borderId="0" xfId="0" applyNumberFormat="1"/>
    <xf numFmtId="164" fontId="12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left" vertical="top" wrapText="1"/>
    </xf>
    <xf numFmtId="0" fontId="5" fillId="6" borderId="0" xfId="0" applyFont="1" applyFill="1" applyAlignment="1">
      <alignment horizontal="center" vertical="center"/>
    </xf>
    <xf numFmtId="0" fontId="24" fillId="0" borderId="0" xfId="0" applyFont="1"/>
    <xf numFmtId="0" fontId="0" fillId="9" borderId="0" xfId="0" applyFill="1"/>
    <xf numFmtId="0" fontId="18" fillId="9" borderId="0" xfId="0" applyFont="1" applyFill="1"/>
    <xf numFmtId="14" fontId="0" fillId="9" borderId="0" xfId="0" applyNumberFormat="1" applyFill="1"/>
    <xf numFmtId="0" fontId="0" fillId="9" borderId="0" xfId="0" applyFill="1" applyAlignment="1">
      <alignment horizontal="right"/>
    </xf>
    <xf numFmtId="0" fontId="18" fillId="0" borderId="0" xfId="0" applyFont="1"/>
    <xf numFmtId="49" fontId="21" fillId="0" borderId="0" xfId="0" quotePrefix="1" applyNumberFormat="1" applyFont="1"/>
    <xf numFmtId="49" fontId="20" fillId="0" borderId="0" xfId="1" quotePrefix="1" applyNumberFormat="1" applyFont="1" applyAlignment="1"/>
    <xf numFmtId="165" fontId="25" fillId="0" borderId="1" xfId="0" applyNumberFormat="1" applyFont="1" applyBorder="1" applyAlignment="1">
      <alignment horizontal="center" vertical="center"/>
    </xf>
    <xf numFmtId="49" fontId="26" fillId="0" borderId="1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164" fontId="15" fillId="6" borderId="0" xfId="0" applyNumberFormat="1" applyFont="1" applyFill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49" fontId="12" fillId="0" borderId="0" xfId="0" applyNumberFormat="1" applyFont="1"/>
    <xf numFmtId="49" fontId="11" fillId="0" borderId="0" xfId="0" applyNumberFormat="1" applyFont="1"/>
    <xf numFmtId="49" fontId="0" fillId="6" borderId="0" xfId="0" applyNumberFormat="1" applyFill="1"/>
    <xf numFmtId="0" fontId="0" fillId="6" borderId="0" xfId="0" applyFill="1" applyAlignment="1">
      <alignment horizontal="center" vertical="center"/>
    </xf>
    <xf numFmtId="166" fontId="0" fillId="0" borderId="0" xfId="0" applyNumberFormat="1" applyAlignment="1">
      <alignment horizontal="center"/>
    </xf>
    <xf numFmtId="0" fontId="11" fillId="6" borderId="0" xfId="0" applyFont="1" applyFill="1" applyAlignment="1">
      <alignment horizontal="left"/>
    </xf>
    <xf numFmtId="0" fontId="11" fillId="6" borderId="0" xfId="0" applyFont="1" applyFill="1" applyAlignment="1">
      <alignment horizontal="center"/>
    </xf>
    <xf numFmtId="49" fontId="11" fillId="6" borderId="0" xfId="0" applyNumberFormat="1" applyFont="1" applyFill="1" applyAlignment="1">
      <alignment horizontal="center"/>
    </xf>
    <xf numFmtId="0" fontId="20" fillId="6" borderId="0" xfId="1" quotePrefix="1" applyFont="1" applyFill="1" applyAlignment="1">
      <alignment vertical="center"/>
    </xf>
    <xf numFmtId="0" fontId="27" fillId="0" borderId="1" xfId="0" applyFont="1" applyBorder="1" applyAlignment="1">
      <alignment horizontal="center" vertical="center"/>
    </xf>
    <xf numFmtId="0" fontId="6" fillId="2" borderId="0" xfId="2" applyFont="1" applyFill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9" fillId="0" borderId="1" xfId="3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9" fillId="0" borderId="0" xfId="3" applyAlignment="1" applyProtection="1">
      <alignment horizontal="center" vertical="center"/>
      <protection locked="0"/>
    </xf>
    <xf numFmtId="0" fontId="5" fillId="0" borderId="0" xfId="0" applyFont="1"/>
    <xf numFmtId="0" fontId="20" fillId="0" borderId="0" xfId="1" quotePrefix="1" applyFont="1" applyFill="1" applyAlignment="1"/>
    <xf numFmtId="0" fontId="15" fillId="0" borderId="0" xfId="0" applyFont="1" applyAlignment="1">
      <alignment horizontal="center"/>
    </xf>
    <xf numFmtId="14" fontId="15" fillId="0" borderId="0" xfId="0" applyNumberFormat="1" applyFont="1" applyAlignment="1">
      <alignment horizontal="center"/>
    </xf>
    <xf numFmtId="0" fontId="10" fillId="0" borderId="0" xfId="1" applyFill="1" applyAlignment="1"/>
    <xf numFmtId="49" fontId="20" fillId="0" borderId="0" xfId="1" applyNumberFormat="1" applyFont="1" applyFill="1" applyAlignment="1">
      <alignment wrapText="1"/>
    </xf>
    <xf numFmtId="0" fontId="20" fillId="0" borderId="0" xfId="1" applyFont="1" applyFill="1" applyAlignment="1">
      <alignment horizontal="center"/>
    </xf>
    <xf numFmtId="164" fontId="15" fillId="0" borderId="0" xfId="0" applyNumberFormat="1" applyFont="1" applyAlignment="1">
      <alignment vertical="center"/>
    </xf>
    <xf numFmtId="0" fontId="0" fillId="10" borderId="0" xfId="0" applyFill="1"/>
    <xf numFmtId="0" fontId="0" fillId="11" borderId="0" xfId="0" applyFill="1"/>
    <xf numFmtId="0" fontId="0" fillId="4" borderId="0" xfId="0" applyFill="1"/>
    <xf numFmtId="49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31" fillId="0" borderId="1" xfId="0" applyFont="1" applyBorder="1" applyAlignment="1">
      <alignment horizontal="center" vertical="center"/>
    </xf>
    <xf numFmtId="0" fontId="31" fillId="4" borderId="1" xfId="0" applyFont="1" applyFill="1" applyBorder="1" applyAlignment="1">
      <alignment horizontal="left" vertical="center"/>
    </xf>
    <xf numFmtId="0" fontId="31" fillId="0" borderId="1" xfId="0" applyFont="1" applyBorder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0" fillId="12" borderId="0" xfId="0" applyFill="1"/>
    <xf numFmtId="0" fontId="0" fillId="13" borderId="0" xfId="0" applyFill="1"/>
    <xf numFmtId="0" fontId="0" fillId="0" borderId="0" xfId="0" applyAlignment="1">
      <alignment vertical="center"/>
    </xf>
    <xf numFmtId="0" fontId="0" fillId="8" borderId="0" xfId="0" applyFill="1" applyAlignment="1">
      <alignment vertical="center"/>
    </xf>
    <xf numFmtId="0" fontId="32" fillId="0" borderId="0" xfId="0" applyFont="1"/>
    <xf numFmtId="0" fontId="10" fillId="0" borderId="0" xfId="1" applyFill="1" applyAlignment="1">
      <alignment horizontal="center"/>
    </xf>
    <xf numFmtId="0" fontId="15" fillId="8" borderId="0" xfId="0" applyFont="1" applyFill="1"/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34" fillId="8" borderId="1" xfId="0" applyFont="1" applyFill="1" applyBorder="1" applyAlignment="1">
      <alignment horizontal="center" vertical="center" wrapText="1"/>
    </xf>
    <xf numFmtId="0" fontId="35" fillId="8" borderId="8" xfId="0" applyFont="1" applyFill="1" applyBorder="1" applyAlignment="1">
      <alignment horizontal="center" vertical="center" wrapText="1"/>
    </xf>
    <xf numFmtId="0" fontId="15" fillId="8" borderId="0" xfId="0" applyFont="1" applyFill="1" applyAlignment="1">
      <alignment horizontal="left" vertical="center"/>
    </xf>
    <xf numFmtId="14" fontId="0" fillId="8" borderId="0" xfId="0" applyNumberFormat="1" applyFill="1"/>
    <xf numFmtId="0" fontId="15" fillId="8" borderId="0" xfId="0" applyFont="1" applyFill="1" applyAlignment="1">
      <alignment horizontal="center"/>
    </xf>
    <xf numFmtId="0" fontId="15" fillId="8" borderId="0" xfId="0" applyFont="1" applyFill="1" applyAlignment="1">
      <alignment horizontal="left"/>
    </xf>
    <xf numFmtId="14" fontId="15" fillId="8" borderId="0" xfId="0" applyNumberFormat="1" applyFont="1" applyFill="1" applyAlignment="1">
      <alignment horizontal="center"/>
    </xf>
    <xf numFmtId="0" fontId="15" fillId="8" borderId="0" xfId="0" applyFont="1" applyFill="1" applyAlignment="1">
      <alignment vertical="center"/>
    </xf>
    <xf numFmtId="0" fontId="5" fillId="8" borderId="0" xfId="0" applyFont="1" applyFill="1"/>
    <xf numFmtId="164" fontId="15" fillId="8" borderId="0" xfId="0" applyNumberFormat="1" applyFont="1" applyFill="1" applyAlignment="1">
      <alignment horizontal="left" vertical="center"/>
    </xf>
    <xf numFmtId="0" fontId="20" fillId="8" borderId="0" xfId="1" applyFont="1" applyFill="1" applyAlignment="1">
      <alignment vertical="center"/>
    </xf>
    <xf numFmtId="0" fontId="10" fillId="8" borderId="0" xfId="1" applyFill="1" applyAlignment="1"/>
    <xf numFmtId="0" fontId="20" fillId="8" borderId="0" xfId="1" quotePrefix="1" applyFont="1" applyFill="1" applyAlignment="1"/>
    <xf numFmtId="49" fontId="0" fillId="8" borderId="0" xfId="0" applyNumberFormat="1" applyFill="1"/>
    <xf numFmtId="0" fontId="33" fillId="8" borderId="1" xfId="0" applyFont="1" applyFill="1" applyBorder="1" applyAlignment="1">
      <alignment wrapText="1"/>
    </xf>
    <xf numFmtId="49" fontId="0" fillId="8" borderId="0" xfId="0" applyNumberFormat="1" applyFill="1" applyAlignment="1">
      <alignment horizontal="left" vertical="center" wrapText="1"/>
    </xf>
    <xf numFmtId="49" fontId="0" fillId="8" borderId="0" xfId="0" applyNumberFormat="1" applyFill="1" applyAlignment="1">
      <alignment wrapText="1"/>
    </xf>
    <xf numFmtId="49" fontId="0" fillId="8" borderId="0" xfId="0" applyNumberFormat="1" applyFill="1" applyAlignment="1">
      <alignment vertical="top" wrapText="1"/>
    </xf>
    <xf numFmtId="0" fontId="20" fillId="8" borderId="0" xfId="1" applyFont="1" applyFill="1" applyAlignment="1">
      <alignment horizontal="center"/>
    </xf>
    <xf numFmtId="49" fontId="20" fillId="8" borderId="0" xfId="1" applyNumberFormat="1" applyFont="1" applyFill="1" applyAlignment="1">
      <alignment wrapText="1"/>
    </xf>
    <xf numFmtId="0" fontId="10" fillId="8" borderId="0" xfId="1" applyFill="1" applyAlignment="1">
      <alignment horizontal="center"/>
    </xf>
    <xf numFmtId="164" fontId="15" fillId="8" borderId="0" xfId="0" applyNumberFormat="1" applyFont="1" applyFill="1" applyAlignment="1">
      <alignment vertical="center"/>
    </xf>
    <xf numFmtId="0" fontId="12" fillId="13" borderId="0" xfId="0" applyFont="1" applyFill="1"/>
    <xf numFmtId="0" fontId="11" fillId="13" borderId="0" xfId="0" applyFont="1" applyFill="1"/>
    <xf numFmtId="0" fontId="20" fillId="13" borderId="0" xfId="1" applyFont="1" applyFill="1" applyAlignment="1">
      <alignment vertical="center"/>
    </xf>
    <xf numFmtId="0" fontId="29" fillId="8" borderId="1" xfId="3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 vertical="center"/>
    </xf>
    <xf numFmtId="14" fontId="31" fillId="8" borderId="1" xfId="0" applyNumberFormat="1" applyFont="1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/>
    </xf>
    <xf numFmtId="0" fontId="33" fillId="13" borderId="1" xfId="0" applyFont="1" applyFill="1" applyBorder="1" applyAlignment="1">
      <alignment wrapText="1"/>
    </xf>
    <xf numFmtId="49" fontId="12" fillId="11" borderId="0" xfId="0" applyNumberFormat="1" applyFont="1" applyFill="1" applyAlignment="1">
      <alignment vertical="top" wrapText="1"/>
    </xf>
    <xf numFmtId="49" fontId="11" fillId="11" borderId="0" xfId="0" applyNumberFormat="1" applyFont="1" applyFill="1" applyAlignment="1">
      <alignment vertical="top" wrapText="1"/>
    </xf>
    <xf numFmtId="49" fontId="0" fillId="11" borderId="0" xfId="0" applyNumberFormat="1" applyFill="1" applyAlignment="1">
      <alignment vertical="top" wrapText="1"/>
    </xf>
    <xf numFmtId="49" fontId="0" fillId="11" borderId="0" xfId="0" applyNumberFormat="1" applyFill="1" applyAlignment="1">
      <alignment wrapText="1"/>
    </xf>
    <xf numFmtId="0" fontId="12" fillId="11" borderId="0" xfId="0" applyFont="1" applyFill="1"/>
    <xf numFmtId="0" fontId="11" fillId="11" borderId="0" xfId="0" applyFont="1" applyFill="1"/>
    <xf numFmtId="0" fontId="15" fillId="14" borderId="0" xfId="0" applyFont="1" applyFill="1"/>
    <xf numFmtId="0" fontId="0" fillId="14" borderId="0" xfId="0" applyFill="1" applyAlignment="1">
      <alignment horizontal="center"/>
    </xf>
    <xf numFmtId="0" fontId="0" fillId="14" borderId="0" xfId="0" applyFill="1"/>
    <xf numFmtId="164" fontId="0" fillId="14" borderId="0" xfId="0" applyNumberFormat="1" applyFill="1" applyAlignment="1">
      <alignment horizontal="center"/>
    </xf>
    <xf numFmtId="49" fontId="0" fillId="14" borderId="0" xfId="0" applyNumberFormat="1" applyFill="1" applyAlignment="1">
      <alignment horizontal="center"/>
    </xf>
    <xf numFmtId="0" fontId="34" fillId="14" borderId="9" xfId="0" applyFont="1" applyFill="1" applyBorder="1" applyAlignment="1">
      <alignment horizontal="center" vertical="center" wrapText="1"/>
    </xf>
    <xf numFmtId="0" fontId="35" fillId="14" borderId="10" xfId="0" applyFont="1" applyFill="1" applyBorder="1" applyAlignment="1">
      <alignment horizontal="center" vertical="center" wrapText="1"/>
    </xf>
    <xf numFmtId="0" fontId="15" fillId="14" borderId="0" xfId="0" applyFont="1" applyFill="1" applyAlignment="1">
      <alignment horizontal="left" vertical="center"/>
    </xf>
    <xf numFmtId="14" fontId="0" fillId="14" borderId="0" xfId="0" applyNumberFormat="1" applyFill="1"/>
    <xf numFmtId="0" fontId="15" fillId="14" borderId="0" xfId="0" applyFont="1" applyFill="1" applyAlignment="1">
      <alignment horizontal="center"/>
    </xf>
    <xf numFmtId="0" fontId="15" fillId="14" borderId="0" xfId="0" applyFont="1" applyFill="1" applyAlignment="1">
      <alignment horizontal="left"/>
    </xf>
    <xf numFmtId="14" fontId="15" fillId="14" borderId="0" xfId="0" applyNumberFormat="1" applyFont="1" applyFill="1" applyAlignment="1">
      <alignment horizontal="center"/>
    </xf>
    <xf numFmtId="0" fontId="15" fillId="14" borderId="0" xfId="0" applyFont="1" applyFill="1" applyAlignment="1">
      <alignment vertical="center"/>
    </xf>
    <xf numFmtId="0" fontId="5" fillId="14" borderId="0" xfId="0" applyFont="1" applyFill="1"/>
    <xf numFmtId="164" fontId="15" fillId="14" borderId="0" xfId="0" applyNumberFormat="1" applyFont="1" applyFill="1" applyAlignment="1">
      <alignment horizontal="left" vertical="center"/>
    </xf>
    <xf numFmtId="0" fontId="20" fillId="14" borderId="0" xfId="1" applyFont="1" applyFill="1" applyAlignment="1">
      <alignment vertical="center"/>
    </xf>
    <xf numFmtId="0" fontId="10" fillId="14" borderId="0" xfId="1" applyFill="1" applyAlignment="1"/>
    <xf numFmtId="0" fontId="20" fillId="14" borderId="0" xfId="1" quotePrefix="1" applyFont="1" applyFill="1" applyAlignment="1"/>
    <xf numFmtId="49" fontId="0" fillId="14" borderId="0" xfId="0" applyNumberFormat="1" applyFill="1"/>
    <xf numFmtId="0" fontId="33" fillId="14" borderId="1" xfId="0" applyFont="1" applyFill="1" applyBorder="1" applyAlignment="1">
      <alignment wrapText="1"/>
    </xf>
    <xf numFmtId="49" fontId="0" fillId="14" borderId="0" xfId="0" applyNumberFormat="1" applyFill="1" applyAlignment="1">
      <alignment wrapText="1"/>
    </xf>
    <xf numFmtId="0" fontId="0" fillId="14" borderId="0" xfId="0" applyFill="1" applyAlignment="1">
      <alignment vertical="center"/>
    </xf>
    <xf numFmtId="49" fontId="0" fillId="14" borderId="0" xfId="0" applyNumberFormat="1" applyFill="1" applyAlignment="1">
      <alignment vertical="top" wrapText="1"/>
    </xf>
    <xf numFmtId="0" fontId="20" fillId="14" borderId="0" xfId="1" applyFont="1" applyFill="1" applyAlignment="1">
      <alignment horizontal="center"/>
    </xf>
    <xf numFmtId="49" fontId="20" fillId="14" borderId="0" xfId="1" applyNumberFormat="1" applyFont="1" applyFill="1" applyAlignment="1">
      <alignment wrapText="1"/>
    </xf>
    <xf numFmtId="0" fontId="10" fillId="14" borderId="0" xfId="1" applyFill="1" applyAlignment="1">
      <alignment horizontal="center"/>
    </xf>
    <xf numFmtId="164" fontId="15" fillId="14" borderId="0" xfId="0" applyNumberFormat="1" applyFont="1" applyFill="1" applyAlignment="1">
      <alignment vertical="center"/>
    </xf>
    <xf numFmtId="0" fontId="0" fillId="8" borderId="7" xfId="0" applyFill="1" applyBorder="1" applyAlignment="1">
      <alignment horizontal="center" vertical="center" wrapText="1"/>
    </xf>
    <xf numFmtId="0" fontId="34" fillId="8" borderId="9" xfId="0" applyFont="1" applyFill="1" applyBorder="1" applyAlignment="1">
      <alignment horizontal="center" vertical="center" wrapText="1"/>
    </xf>
    <xf numFmtId="0" fontId="35" fillId="8" borderId="10" xfId="0" applyFont="1" applyFill="1" applyBorder="1" applyAlignment="1">
      <alignment horizontal="center" vertical="center" wrapText="1"/>
    </xf>
    <xf numFmtId="0" fontId="15" fillId="11" borderId="0" xfId="0" applyFont="1" applyFill="1"/>
    <xf numFmtId="0" fontId="0" fillId="11" borderId="0" xfId="0" applyFill="1" applyAlignment="1">
      <alignment horizontal="center"/>
    </xf>
    <xf numFmtId="164" fontId="0" fillId="11" borderId="0" xfId="0" applyNumberFormat="1" applyFill="1" applyAlignment="1">
      <alignment horizontal="center"/>
    </xf>
    <xf numFmtId="49" fontId="0" fillId="11" borderId="0" xfId="0" applyNumberFormat="1" applyFill="1" applyAlignment="1">
      <alignment horizontal="center"/>
    </xf>
    <xf numFmtId="0" fontId="34" fillId="11" borderId="1" xfId="0" applyFont="1" applyFill="1" applyBorder="1" applyAlignment="1">
      <alignment horizontal="center" vertical="center" wrapText="1"/>
    </xf>
    <xf numFmtId="0" fontId="35" fillId="11" borderId="8" xfId="0" applyFont="1" applyFill="1" applyBorder="1" applyAlignment="1">
      <alignment horizontal="center" vertical="center" wrapText="1"/>
    </xf>
    <xf numFmtId="0" fontId="15" fillId="11" borderId="0" xfId="0" applyFont="1" applyFill="1" applyAlignment="1">
      <alignment horizontal="left" vertical="center"/>
    </xf>
    <xf numFmtId="14" fontId="0" fillId="11" borderId="0" xfId="0" applyNumberFormat="1" applyFill="1"/>
    <xf numFmtId="0" fontId="15" fillId="11" borderId="0" xfId="0" applyFont="1" applyFill="1" applyAlignment="1">
      <alignment horizontal="center"/>
    </xf>
    <xf numFmtId="0" fontId="15" fillId="11" borderId="0" xfId="0" applyFont="1" applyFill="1" applyAlignment="1">
      <alignment horizontal="left"/>
    </xf>
    <xf numFmtId="14" fontId="15" fillId="11" borderId="0" xfId="0" applyNumberFormat="1" applyFont="1" applyFill="1" applyAlignment="1">
      <alignment horizontal="center"/>
    </xf>
    <xf numFmtId="0" fontId="15" fillId="11" borderId="0" xfId="0" applyFont="1" applyFill="1" applyAlignment="1">
      <alignment vertical="center"/>
    </xf>
    <xf numFmtId="0" fontId="5" fillId="11" borderId="0" xfId="0" applyFont="1" applyFill="1"/>
    <xf numFmtId="164" fontId="15" fillId="11" borderId="0" xfId="0" applyNumberFormat="1" applyFont="1" applyFill="1" applyAlignment="1">
      <alignment horizontal="left" vertical="center"/>
    </xf>
    <xf numFmtId="0" fontId="20" fillId="11" borderId="0" xfId="1" applyFont="1" applyFill="1" applyAlignment="1">
      <alignment vertical="center"/>
    </xf>
    <xf numFmtId="0" fontId="10" fillId="11" borderId="0" xfId="1" applyFill="1" applyAlignment="1"/>
    <xf numFmtId="0" fontId="20" fillId="11" borderId="0" xfId="1" quotePrefix="1" applyFont="1" applyFill="1" applyAlignment="1"/>
    <xf numFmtId="49" fontId="0" fillId="11" borderId="0" xfId="0" applyNumberFormat="1" applyFill="1"/>
    <xf numFmtId="0" fontId="33" fillId="11" borderId="1" xfId="0" applyFont="1" applyFill="1" applyBorder="1" applyAlignment="1">
      <alignment wrapText="1"/>
    </xf>
    <xf numFmtId="49" fontId="0" fillId="11" borderId="0" xfId="0" applyNumberFormat="1" applyFill="1" applyAlignment="1">
      <alignment horizontal="left" vertical="center" wrapText="1"/>
    </xf>
    <xf numFmtId="0" fontId="0" fillId="11" borderId="0" xfId="0" applyFill="1" applyAlignment="1">
      <alignment vertical="center"/>
    </xf>
    <xf numFmtId="0" fontId="20" fillId="11" borderId="0" xfId="1" applyFont="1" applyFill="1" applyAlignment="1">
      <alignment horizontal="center"/>
    </xf>
    <xf numFmtId="49" fontId="20" fillId="11" borderId="0" xfId="1" applyNumberFormat="1" applyFont="1" applyFill="1" applyAlignment="1">
      <alignment wrapText="1"/>
    </xf>
    <xf numFmtId="0" fontId="10" fillId="11" borderId="0" xfId="1" applyFill="1" applyAlignment="1">
      <alignment horizontal="center"/>
    </xf>
    <xf numFmtId="164" fontId="15" fillId="11" borderId="0" xfId="0" applyNumberFormat="1" applyFont="1" applyFill="1" applyAlignment="1">
      <alignment vertical="center"/>
    </xf>
    <xf numFmtId="0" fontId="12" fillId="10" borderId="0" xfId="0" applyFont="1" applyFill="1" applyAlignment="1">
      <alignment horizontal="left"/>
    </xf>
    <xf numFmtId="0" fontId="11" fillId="10" borderId="0" xfId="0" applyFont="1" applyFill="1" applyAlignment="1">
      <alignment horizontal="left"/>
    </xf>
    <xf numFmtId="164" fontId="11" fillId="10" borderId="0" xfId="0" applyNumberFormat="1" applyFont="1" applyFill="1" applyAlignment="1">
      <alignment horizontal="left"/>
    </xf>
    <xf numFmtId="164" fontId="15" fillId="10" borderId="0" xfId="0" applyNumberFormat="1" applyFont="1" applyFill="1" applyAlignment="1">
      <alignment horizontal="left" vertical="center"/>
    </xf>
    <xf numFmtId="14" fontId="0" fillId="10" borderId="0" xfId="0" applyNumberFormat="1" applyFill="1" applyAlignment="1">
      <alignment horizontal="left"/>
    </xf>
    <xf numFmtId="0" fontId="0" fillId="10" borderId="0" xfId="0" applyFill="1" applyAlignment="1">
      <alignment horizontal="left"/>
    </xf>
    <xf numFmtId="0" fontId="12" fillId="15" borderId="0" xfId="0" applyFont="1" applyFill="1"/>
    <xf numFmtId="0" fontId="11" fillId="15" borderId="0" xfId="0" applyFont="1" applyFill="1"/>
    <xf numFmtId="0" fontId="0" fillId="15" borderId="0" xfId="0" applyFill="1"/>
    <xf numFmtId="0" fontId="12" fillId="15" borderId="0" xfId="0" applyFont="1" applyFill="1" applyAlignment="1">
      <alignment horizontal="center"/>
    </xf>
    <xf numFmtId="0" fontId="11" fillId="15" borderId="0" xfId="0" applyFont="1" applyFill="1" applyAlignment="1">
      <alignment horizontal="center"/>
    </xf>
    <xf numFmtId="164" fontId="0" fillId="15" borderId="0" xfId="0" applyNumberFormat="1" applyFill="1" applyAlignment="1">
      <alignment horizontal="center"/>
    </xf>
    <xf numFmtId="164" fontId="15" fillId="15" borderId="0" xfId="0" applyNumberFormat="1" applyFont="1" applyFill="1" applyAlignment="1">
      <alignment horizontal="center" vertical="center"/>
    </xf>
    <xf numFmtId="164" fontId="15" fillId="15" borderId="0" xfId="0" applyNumberFormat="1" applyFont="1" applyFill="1" applyAlignment="1">
      <alignment horizontal="center"/>
    </xf>
    <xf numFmtId="0" fontId="0" fillId="15" borderId="0" xfId="0" applyFill="1" applyAlignment="1">
      <alignment horizontal="center"/>
    </xf>
    <xf numFmtId="0" fontId="15" fillId="15" borderId="0" xfId="0" applyFont="1" applyFill="1" applyAlignment="1">
      <alignment vertical="center"/>
    </xf>
    <xf numFmtId="0" fontId="12" fillId="16" borderId="0" xfId="0" applyFont="1" applyFill="1"/>
    <xf numFmtId="0" fontId="11" fillId="16" borderId="0" xfId="0" applyFont="1" applyFill="1"/>
    <xf numFmtId="164" fontId="15" fillId="16" borderId="0" xfId="0" applyNumberFormat="1" applyFont="1" applyFill="1" applyAlignment="1">
      <alignment horizontal="left" vertical="center"/>
    </xf>
    <xf numFmtId="14" fontId="0" fillId="16" borderId="0" xfId="0" applyNumberFormat="1" applyFill="1"/>
    <xf numFmtId="0" fontId="0" fillId="16" borderId="0" xfId="0" applyFill="1"/>
    <xf numFmtId="0" fontId="12" fillId="17" borderId="0" xfId="0" applyFont="1" applyFill="1"/>
    <xf numFmtId="0" fontId="12" fillId="17" borderId="0" xfId="0" applyFont="1" applyFill="1" applyAlignment="1">
      <alignment horizontal="left"/>
    </xf>
    <xf numFmtId="0" fontId="12" fillId="17" borderId="0" xfId="0" applyFont="1" applyFill="1" applyAlignment="1">
      <alignment horizontal="center"/>
    </xf>
    <xf numFmtId="0" fontId="11" fillId="17" borderId="0" xfId="0" applyFont="1" applyFill="1"/>
    <xf numFmtId="0" fontId="11" fillId="17" borderId="0" xfId="0" applyFont="1" applyFill="1" applyAlignment="1">
      <alignment horizontal="center"/>
    </xf>
    <xf numFmtId="164" fontId="11" fillId="17" borderId="0" xfId="0" applyNumberFormat="1" applyFont="1" applyFill="1" applyAlignment="1">
      <alignment horizontal="left"/>
    </xf>
    <xf numFmtId="0" fontId="15" fillId="17" borderId="0" xfId="0" applyFont="1" applyFill="1" applyAlignment="1">
      <alignment vertical="center"/>
    </xf>
    <xf numFmtId="164" fontId="15" fillId="17" borderId="0" xfId="0" applyNumberFormat="1" applyFont="1" applyFill="1" applyAlignment="1">
      <alignment horizontal="left" vertical="center"/>
    </xf>
    <xf numFmtId="14" fontId="15" fillId="17" borderId="0" xfId="0" applyNumberFormat="1" applyFont="1" applyFill="1" applyAlignment="1">
      <alignment horizontal="center" vertical="center"/>
    </xf>
    <xf numFmtId="0" fontId="15" fillId="17" borderId="0" xfId="0" applyFont="1" applyFill="1" applyAlignment="1">
      <alignment horizontal="center" vertical="center"/>
    </xf>
    <xf numFmtId="0" fontId="0" fillId="17" borderId="0" xfId="0" applyFill="1"/>
    <xf numFmtId="14" fontId="0" fillId="17" borderId="0" xfId="0" applyNumberFormat="1" applyFill="1" applyAlignment="1">
      <alignment horizontal="left"/>
    </xf>
    <xf numFmtId="14" fontId="15" fillId="17" borderId="0" xfId="0" applyNumberFormat="1" applyFont="1" applyFill="1" applyAlignment="1">
      <alignment horizontal="center"/>
    </xf>
    <xf numFmtId="0" fontId="15" fillId="17" borderId="0" xfId="0" applyFont="1" applyFill="1" applyAlignment="1">
      <alignment horizontal="center"/>
    </xf>
    <xf numFmtId="0" fontId="0" fillId="17" borderId="0" xfId="0" applyFill="1" applyAlignment="1">
      <alignment horizontal="left"/>
    </xf>
    <xf numFmtId="0" fontId="0" fillId="17" borderId="0" xfId="0" applyFill="1" applyAlignment="1">
      <alignment horizontal="center"/>
    </xf>
    <xf numFmtId="0" fontId="12" fillId="10" borderId="0" xfId="0" applyFont="1" applyFill="1"/>
    <xf numFmtId="0" fontId="32" fillId="10" borderId="0" xfId="0" applyFont="1" applyFill="1"/>
    <xf numFmtId="0" fontId="15" fillId="10" borderId="0" xfId="0" applyFont="1" applyFill="1" applyAlignment="1">
      <alignment vertical="center"/>
    </xf>
  </cellXfs>
  <cellStyles count="8">
    <cellStyle name="Гиперссылка" xfId="1" builtinId="8"/>
    <cellStyle name="Обычный" xfId="0" builtinId="0"/>
    <cellStyle name="Обычный 2" xfId="2" xr:uid="{00000000-0005-0000-0000-000002000000}"/>
    <cellStyle name="Обычный 3" xfId="5" xr:uid="{FE4E9018-FD89-47AC-B869-BAEEA2AA2A65}"/>
    <cellStyle name="常规 10" xfId="4" xr:uid="{50AA89F4-79BC-4A82-A679-A96F6677AFDD}"/>
    <cellStyle name="常规 2" xfId="3" xr:uid="{6BB8DFB3-B826-4675-B6FF-ACFE6575110F}"/>
    <cellStyle name="常规 3 2" xfId="7" xr:uid="{640AA04E-B140-4020-9A24-2F05EFE5AF09}"/>
    <cellStyle name="常规 8" xfId="6" xr:uid="{F6DF147A-AA1F-4A3B-9D5C-C1B28EA961A9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0</xdr:row>
      <xdr:rowOff>114300</xdr:rowOff>
    </xdr:from>
    <xdr:to>
      <xdr:col>5</xdr:col>
      <xdr:colOff>234950</xdr:colOff>
      <xdr:row>15</xdr:row>
      <xdr:rowOff>38100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42D583B7-A1EF-4A2C-AEDC-A0AA8BA857F5}"/>
            </a:ext>
          </a:extLst>
        </xdr:cNvPr>
        <xdr:cNvSpPr/>
      </xdr:nvSpPr>
      <xdr:spPr>
        <a:xfrm>
          <a:off x="349250" y="114300"/>
          <a:ext cx="7194550" cy="2501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>
            <a:lnSpc>
              <a:spcPts val="1100"/>
            </a:lnSpc>
          </a:pPr>
          <a:r>
            <a:rPr lang="ru-RU" sz="14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СПРАВКА О ПРИЕМЕ ДОКУМЕНТОВ</a:t>
          </a:r>
        </a:p>
        <a:p>
          <a:pPr algn="ctr">
            <a:lnSpc>
              <a:spcPts val="1200"/>
            </a:lnSpc>
          </a:pPr>
          <a:endParaRPr lang="ru-RU" sz="14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ctr">
            <a:lnSpc>
              <a:spcPts val="1100"/>
            </a:lnSpc>
          </a:pPr>
          <a:r>
            <a:rPr lang="ru-RU" sz="14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№_________________________________</a:t>
          </a:r>
        </a:p>
        <a:p>
          <a:pPr algn="ctr">
            <a:lnSpc>
              <a:spcPts val="1100"/>
            </a:lnSpc>
          </a:pPr>
          <a:r>
            <a:rPr lang="ru-RU" sz="14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Номер учетной карточки ____</a:t>
          </a:r>
          <a:r>
            <a:rPr lang="en-US" sz="1400" u="sng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51095</a:t>
          </a:r>
          <a:r>
            <a:rPr lang="ru-RU" sz="14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__________________</a:t>
          </a:r>
        </a:p>
        <a:p>
          <a:pPr>
            <a:lnSpc>
              <a:spcPts val="5100"/>
            </a:lnSpc>
            <a:spcBef>
              <a:spcPts val="600"/>
            </a:spcBef>
            <a:spcAft>
              <a:spcPts val="600"/>
            </a:spcAft>
          </a:pPr>
          <a:r>
            <a:rPr lang="ru-RU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Дана _______________________________________________________________________</a:t>
          </a:r>
        </a:p>
        <a:p>
          <a:pPr>
            <a:lnSpc>
              <a:spcPts val="5200"/>
            </a:lnSpc>
            <a:spcBef>
              <a:spcPts val="600"/>
            </a:spcBef>
            <a:spcAft>
              <a:spcPts val="600"/>
            </a:spcAft>
          </a:pPr>
          <a:r>
            <a:rPr lang="ru-RU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В том, что </a:t>
          </a:r>
          <a:r>
            <a:rPr lang="ru-RU" sz="1100">
              <a:ln>
                <a:noFill/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___________________________________________________________________</a:t>
          </a:r>
        </a:p>
        <a:p>
          <a:pPr>
            <a:lnSpc>
              <a:spcPts val="800"/>
            </a:lnSpc>
          </a:pPr>
          <a:r>
            <a:rPr lang="ru-RU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от него (нее) принято к рассмотрению ходатайство о выдаче приглашения на въезд в Российскую Федерацию иностранного гражданина (лица без гражданства).</a:t>
          </a:r>
        </a:p>
        <a:p>
          <a:pPr>
            <a:lnSpc>
              <a:spcPts val="800"/>
            </a:lnSpc>
          </a:pPr>
          <a:endParaRPr lang="ru-RU" sz="11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ctr">
            <a:lnSpc>
              <a:spcPts val="1100"/>
            </a:lnSpc>
          </a:pPr>
          <a:r>
            <a:rPr lang="ru-RU" sz="1400" b="1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ОПИСЬ</a:t>
          </a:r>
          <a:endParaRPr lang="ru-RU" sz="14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>
            <a:lnSpc>
              <a:spcPts val="800"/>
            </a:lnSpc>
          </a:pPr>
          <a:r>
            <a:rPr lang="ru-RU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Документов, принятых к рассмотрению в ОПП УВМ ГУ МВД России по г. Москве на приглашение иностранных граждан.</a:t>
          </a:r>
        </a:p>
        <a:p>
          <a:pPr algn="l">
            <a:lnSpc>
              <a:spcPts val="700"/>
            </a:lnSpc>
          </a:pPr>
          <a:endParaRPr lang="ru-RU" sz="11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>
            <a:lnSpc>
              <a:spcPts val="900"/>
            </a:lnSpc>
          </a:pP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3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8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d.mischenko@lawspells.com" TargetMode="External"/><Relationship Id="rId21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7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2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7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25" Type="http://schemas.openxmlformats.org/officeDocument/2006/relationships/hyperlink" Target="mailto:d.mischenko@lawspells.com" TargetMode="External"/><Relationship Id="rId2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6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20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6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1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24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5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5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23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0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9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4" Type="http://schemas.openxmlformats.org/officeDocument/2006/relationships/hyperlink" Target="mailto:d.mischenko@lawspells.com" TargetMode="External"/><Relationship Id="rId9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4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22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FR42"/>
  <sheetViews>
    <sheetView tabSelected="1" topLeftCell="FF37" zoomScaleNormal="100" workbookViewId="0">
      <selection activeCell="FP41" sqref="FP41"/>
    </sheetView>
  </sheetViews>
  <sheetFormatPr defaultRowHeight="15"/>
  <cols>
    <col min="1" max="1" width="16.140625" customWidth="1"/>
    <col min="2" max="2" width="13.42578125" style="53" customWidth="1"/>
    <col min="3" max="3" width="16.140625" customWidth="1"/>
    <col min="4" max="4" width="16.5703125" customWidth="1"/>
    <col min="5" max="5" width="15.85546875" customWidth="1"/>
    <col min="6" max="6" width="19.5703125" style="68" customWidth="1"/>
    <col min="7" max="7" width="18.5703125" customWidth="1"/>
    <col min="8" max="8" width="14.28515625" style="53" customWidth="1"/>
    <col min="9" max="9" width="16.42578125" customWidth="1"/>
    <col min="10" max="10" width="29.5703125" customWidth="1"/>
    <col min="11" max="11" width="25.140625" customWidth="1"/>
    <col min="12" max="12" width="27.42578125" customWidth="1"/>
    <col min="13" max="13" width="17.85546875" customWidth="1"/>
    <col min="14" max="16" width="14.42578125" customWidth="1"/>
    <col min="17" max="17" width="3" customWidth="1"/>
    <col min="18" max="18" width="2.7109375" customWidth="1"/>
    <col min="19" max="19" width="2.28515625" customWidth="1"/>
    <col min="20" max="20" width="2.42578125" customWidth="1"/>
    <col min="21" max="21" width="2.140625" customWidth="1"/>
    <col min="22" max="22" width="2.42578125" customWidth="1"/>
    <col min="23" max="23" width="2.28515625" customWidth="1"/>
    <col min="24" max="25" width="2.140625" customWidth="1"/>
    <col min="26" max="26" width="14.5703125" customWidth="1"/>
    <col min="27" max="27" width="32.5703125" customWidth="1"/>
    <col min="28" max="28" width="21.85546875" customWidth="1"/>
    <col min="29" max="29" width="12.42578125" customWidth="1"/>
    <col min="30" max="30" width="2.5703125" customWidth="1"/>
    <col min="31" max="31" width="2" customWidth="1"/>
    <col min="32" max="32" width="2.5703125" customWidth="1"/>
    <col min="33" max="33" width="2.28515625" customWidth="1"/>
    <col min="34" max="35" width="2.42578125" customWidth="1"/>
    <col min="36" max="36" width="2.5703125" customWidth="1"/>
    <col min="37" max="37" width="2.42578125" customWidth="1"/>
    <col min="38" max="38" width="8.5703125" customWidth="1"/>
    <col min="39" max="39" width="16.7109375" customWidth="1"/>
    <col min="40" max="40" width="11.28515625" customWidth="1"/>
    <col min="41" max="41" width="2.5703125" customWidth="1"/>
    <col min="42" max="43" width="2.42578125" customWidth="1"/>
    <col min="44" max="44" width="2.140625" customWidth="1"/>
    <col min="45" max="45" width="2" customWidth="1"/>
    <col min="46" max="46" width="2.140625" customWidth="1"/>
    <col min="47" max="47" width="2.28515625" customWidth="1"/>
    <col min="48" max="48" width="1.85546875" customWidth="1"/>
    <col min="49" max="49" width="8.28515625" customWidth="1"/>
    <col min="50" max="50" width="34.42578125" customWidth="1"/>
    <col min="51" max="51" width="57.140625" customWidth="1"/>
    <col min="52" max="52" width="15" customWidth="1"/>
    <col min="53" max="53" width="18.5703125" customWidth="1"/>
    <col min="54" max="54" width="12.42578125" style="254" customWidth="1"/>
    <col min="55" max="55" width="11.5703125" style="53" customWidth="1"/>
    <col min="56" max="56" width="3" customWidth="1"/>
    <col min="57" max="57" width="2.140625" customWidth="1"/>
    <col min="58" max="59" width="2.42578125" customWidth="1"/>
    <col min="60" max="60" width="2" customWidth="1"/>
    <col min="61" max="61" width="2.42578125" customWidth="1"/>
    <col min="62" max="62" width="2" customWidth="1"/>
    <col min="63" max="63" width="2.140625" customWidth="1"/>
    <col min="64" max="64" width="6.5703125" customWidth="1"/>
    <col min="65" max="65" width="13.85546875" style="254" customWidth="1"/>
    <col min="66" max="66" width="12.85546875" style="53" customWidth="1"/>
    <col min="67" max="67" width="3.140625" customWidth="1"/>
    <col min="68" max="68" width="2.5703125" customWidth="1"/>
    <col min="69" max="70" width="2.28515625" customWidth="1"/>
    <col min="71" max="71" width="2.42578125" customWidth="1"/>
    <col min="72" max="72" width="2.5703125" customWidth="1"/>
    <col min="73" max="73" width="2.28515625" customWidth="1"/>
    <col min="74" max="74" width="2.5703125" customWidth="1"/>
    <col min="75" max="75" width="4.28515625" customWidth="1"/>
    <col min="76" max="76" width="19.85546875" style="257" customWidth="1"/>
    <col min="77" max="77" width="16" style="257" customWidth="1"/>
    <col min="78" max="78" width="14.28515625" customWidth="1"/>
    <col min="79" max="79" width="10.7109375" style="280" customWidth="1"/>
    <col min="80" max="80" width="12.42578125" style="284" customWidth="1"/>
    <col min="81" max="81" width="12.85546875" style="285" customWidth="1"/>
    <col min="82" max="83" width="2.42578125" style="280" customWidth="1"/>
    <col min="84" max="85" width="2.140625" style="280" customWidth="1"/>
    <col min="86" max="86" width="2.28515625" style="280" customWidth="1"/>
    <col min="87" max="87" width="2.5703125" style="280" customWidth="1"/>
    <col min="88" max="88" width="2.42578125" style="280" customWidth="1"/>
    <col min="89" max="89" width="2.5703125" style="280" customWidth="1"/>
    <col min="91" max="91" width="13.140625" style="269" customWidth="1"/>
    <col min="92" max="92" width="14.140625" customWidth="1"/>
    <col min="93" max="93" width="2.42578125" customWidth="1"/>
    <col min="94" max="94" width="2.140625" customWidth="1"/>
    <col min="95" max="99" width="2.42578125" customWidth="1"/>
    <col min="100" max="100" width="2.28515625" customWidth="1"/>
    <col min="101" max="101" width="8.42578125" customWidth="1"/>
    <col min="102" max="103" width="13.140625" customWidth="1"/>
    <col min="104" max="104" width="11.42578125" customWidth="1"/>
    <col min="105" max="105" width="2.42578125" customWidth="1"/>
    <col min="106" max="106" width="2.5703125" customWidth="1"/>
    <col min="107" max="109" width="2.42578125" customWidth="1"/>
    <col min="110" max="110" width="2.5703125" customWidth="1"/>
    <col min="111" max="111" width="2.42578125" customWidth="1"/>
    <col min="112" max="112" width="2.5703125" customWidth="1"/>
    <col min="114" max="114" width="14.85546875" customWidth="1"/>
    <col min="115" max="115" width="25.5703125" customWidth="1"/>
    <col min="116" max="116" width="36" style="149" customWidth="1"/>
    <col min="117" max="117" width="19.85546875" customWidth="1"/>
    <col min="118" max="118" width="28" style="263" customWidth="1"/>
    <col min="119" max="119" width="58.5703125" customWidth="1"/>
    <col min="120" max="120" width="112.5703125" style="72" customWidth="1"/>
    <col min="121" max="121" width="24" style="91" customWidth="1"/>
    <col min="122" max="122" width="19.85546875" customWidth="1"/>
    <col min="123" max="123" width="36.5703125" customWidth="1"/>
    <col min="124" max="124" width="19.85546875" customWidth="1"/>
    <col min="125" max="125" width="46.140625" style="149" customWidth="1"/>
    <col min="126" max="126" width="19.85546875" customWidth="1"/>
    <col min="127" max="127" width="50.85546875" style="84" customWidth="1"/>
    <col min="128" max="128" width="25.5703125" customWidth="1"/>
    <col min="129" max="129" width="22.7109375" customWidth="1"/>
    <col min="130" max="130" width="19.85546875" customWidth="1"/>
    <col min="131" max="131" width="25.42578125" style="140" customWidth="1"/>
    <col min="132" max="132" width="19.85546875" customWidth="1"/>
    <col min="133" max="133" width="19.85546875" style="88" customWidth="1"/>
    <col min="134" max="134" width="25.7109375" style="88" customWidth="1"/>
    <col min="135" max="135" width="19.140625" style="76" customWidth="1"/>
    <col min="136" max="136" width="18.42578125" style="53" customWidth="1"/>
    <col min="137" max="137" width="25.85546875" customWidth="1"/>
    <col min="138" max="139" width="22.42578125" customWidth="1"/>
    <col min="140" max="140" width="28.85546875" customWidth="1"/>
    <col min="141" max="141" width="105.28515625" customWidth="1"/>
    <col min="142" max="142" width="102.28515625" customWidth="1"/>
    <col min="143" max="143" width="13.85546875" customWidth="1"/>
    <col min="144" max="144" width="47.5703125" style="190" customWidth="1"/>
    <col min="145" max="145" width="25.5703125" customWidth="1"/>
    <col min="146" max="146" width="32.5703125" style="88" customWidth="1"/>
    <col min="147" max="149" width="39.42578125" customWidth="1"/>
    <col min="150" max="150" width="31" customWidth="1"/>
    <col min="151" max="151" width="22.5703125" customWidth="1"/>
    <col min="152" max="152" width="24.5703125" customWidth="1"/>
    <col min="153" max="153" width="27.140625" customWidth="1"/>
    <col min="154" max="154" width="28.5703125" customWidth="1"/>
    <col min="155" max="155" width="28.28515625" style="140" customWidth="1"/>
    <col min="156" max="156" width="37.140625" style="257" customWidth="1"/>
    <col min="158" max="158" width="30.7109375" customWidth="1"/>
    <col min="159" max="159" width="31.28515625" customWidth="1"/>
    <col min="160" max="160" width="33.5703125" customWidth="1"/>
    <col min="161" max="161" width="27.5703125" style="139" customWidth="1"/>
    <col min="162" max="162" width="20" customWidth="1"/>
    <col min="163" max="163" width="18.28515625" customWidth="1"/>
    <col min="164" max="164" width="21" customWidth="1"/>
    <col min="165" max="166" width="19.140625" customWidth="1"/>
    <col min="167" max="168" width="19" customWidth="1"/>
    <col min="169" max="169" width="16.85546875" customWidth="1"/>
    <col min="170" max="170" width="17.85546875" customWidth="1"/>
    <col min="171" max="171" width="22.42578125" customWidth="1"/>
    <col min="172" max="172" width="20.5703125" customWidth="1"/>
    <col min="173" max="173" width="20.85546875" customWidth="1"/>
    <col min="174" max="174" width="28.5703125" customWidth="1"/>
  </cols>
  <sheetData>
    <row r="1" spans="1:174" s="2" customFormat="1" ht="12">
      <c r="B1" s="50"/>
      <c r="F1" s="93"/>
      <c r="H1" s="50" t="s">
        <v>988</v>
      </c>
      <c r="I1" s="2" t="s">
        <v>73</v>
      </c>
      <c r="J1" s="2" t="s">
        <v>74</v>
      </c>
      <c r="K1" s="3" t="s">
        <v>1</v>
      </c>
      <c r="L1" s="3" t="s">
        <v>2</v>
      </c>
      <c r="M1" s="3" t="s">
        <v>10</v>
      </c>
      <c r="N1" s="3"/>
      <c r="O1" s="3"/>
      <c r="P1" s="3" t="s">
        <v>4880</v>
      </c>
      <c r="Q1" s="3" t="s">
        <v>3</v>
      </c>
      <c r="R1" s="3" t="s">
        <v>4</v>
      </c>
      <c r="S1" s="3" t="s">
        <v>0</v>
      </c>
      <c r="T1" s="3" t="s">
        <v>5</v>
      </c>
      <c r="U1" s="3" t="s">
        <v>6</v>
      </c>
      <c r="V1" s="3" t="s">
        <v>7</v>
      </c>
      <c r="W1" s="3" t="s">
        <v>8</v>
      </c>
      <c r="X1" s="3" t="s">
        <v>9</v>
      </c>
      <c r="Y1" s="3"/>
      <c r="Z1" s="3"/>
      <c r="AA1" s="3" t="s">
        <v>19</v>
      </c>
      <c r="AB1" s="3"/>
      <c r="AC1" s="3" t="s">
        <v>4885</v>
      </c>
      <c r="AD1" s="3" t="s">
        <v>18</v>
      </c>
      <c r="AE1" s="3" t="s">
        <v>17</v>
      </c>
      <c r="AF1" s="3" t="s">
        <v>16</v>
      </c>
      <c r="AG1" s="3" t="s">
        <v>15</v>
      </c>
      <c r="AH1" s="3" t="s">
        <v>14</v>
      </c>
      <c r="AI1" s="3" t="s">
        <v>13</v>
      </c>
      <c r="AJ1" s="3" t="s">
        <v>12</v>
      </c>
      <c r="AK1" s="3" t="s">
        <v>11</v>
      </c>
      <c r="AL1" s="3"/>
      <c r="AM1" s="3"/>
      <c r="AN1" s="3" t="s">
        <v>4886</v>
      </c>
      <c r="AO1" s="3" t="s">
        <v>27</v>
      </c>
      <c r="AP1" s="2" t="s">
        <v>26</v>
      </c>
      <c r="AQ1" s="2" t="s">
        <v>25</v>
      </c>
      <c r="AR1" s="2" t="s">
        <v>20</v>
      </c>
      <c r="AS1" s="2" t="s">
        <v>21</v>
      </c>
      <c r="AT1" s="2" t="s">
        <v>22</v>
      </c>
      <c r="AU1" s="2" t="s">
        <v>23</v>
      </c>
      <c r="AV1" s="2" t="s">
        <v>24</v>
      </c>
      <c r="AY1" s="2" t="s">
        <v>4843</v>
      </c>
      <c r="BA1" s="2" t="s">
        <v>44</v>
      </c>
      <c r="BB1" s="249"/>
      <c r="BC1" s="50" t="s">
        <v>4878</v>
      </c>
      <c r="BD1" s="2" t="s">
        <v>28</v>
      </c>
      <c r="BE1" s="2" t="s">
        <v>29</v>
      </c>
      <c r="BF1" s="2" t="s">
        <v>30</v>
      </c>
      <c r="BG1" s="2" t="s">
        <v>31</v>
      </c>
      <c r="BH1" s="2" t="s">
        <v>32</v>
      </c>
      <c r="BI1" s="2" t="s">
        <v>33</v>
      </c>
      <c r="BJ1" s="2" t="s">
        <v>34</v>
      </c>
      <c r="BK1" s="2" t="s">
        <v>35</v>
      </c>
      <c r="BM1" s="249"/>
      <c r="BN1" s="50" t="s">
        <v>4879</v>
      </c>
      <c r="BO1" s="2" t="s">
        <v>36</v>
      </c>
      <c r="BP1" s="2" t="s">
        <v>37</v>
      </c>
      <c r="BQ1" s="2" t="s">
        <v>38</v>
      </c>
      <c r="BR1" s="2" t="s">
        <v>39</v>
      </c>
      <c r="BS1" s="2" t="s">
        <v>40</v>
      </c>
      <c r="BT1" s="2" t="s">
        <v>41</v>
      </c>
      <c r="BU1" s="2" t="s">
        <v>42</v>
      </c>
      <c r="BV1" s="2" t="s">
        <v>43</v>
      </c>
      <c r="BX1" s="255" t="s">
        <v>4847</v>
      </c>
      <c r="BY1" s="255"/>
      <c r="BZ1" s="2" t="s">
        <v>45</v>
      </c>
      <c r="CA1" s="270" t="s">
        <v>46</v>
      </c>
      <c r="CB1" s="271"/>
      <c r="CC1" s="272" t="s">
        <v>4868</v>
      </c>
      <c r="CD1" s="270" t="s">
        <v>47</v>
      </c>
      <c r="CE1" s="270" t="s">
        <v>48</v>
      </c>
      <c r="CF1" s="270" t="s">
        <v>49</v>
      </c>
      <c r="CG1" s="270" t="s">
        <v>50</v>
      </c>
      <c r="CH1" s="270" t="s">
        <v>51</v>
      </c>
      <c r="CI1" s="270" t="s">
        <v>52</v>
      </c>
      <c r="CJ1" s="270" t="s">
        <v>53</v>
      </c>
      <c r="CK1" s="270" t="s">
        <v>54</v>
      </c>
      <c r="CM1" s="265"/>
      <c r="CN1" s="2" t="s">
        <v>4876</v>
      </c>
      <c r="CO1" s="2" t="s">
        <v>55</v>
      </c>
      <c r="CP1" s="2" t="s">
        <v>56</v>
      </c>
      <c r="CQ1" s="2" t="s">
        <v>57</v>
      </c>
      <c r="CR1" s="2" t="s">
        <v>58</v>
      </c>
      <c r="CS1" s="2" t="s">
        <v>59</v>
      </c>
      <c r="CT1" s="2" t="s">
        <v>60</v>
      </c>
      <c r="CU1" s="2" t="s">
        <v>61</v>
      </c>
      <c r="CV1" s="2" t="s">
        <v>62</v>
      </c>
      <c r="CX1" s="2" t="s">
        <v>71</v>
      </c>
      <c r="CZ1" s="2" t="s">
        <v>4888</v>
      </c>
      <c r="DA1" s="2" t="s">
        <v>63</v>
      </c>
      <c r="DB1" s="2" t="s">
        <v>64</v>
      </c>
      <c r="DC1" s="2" t="s">
        <v>65</v>
      </c>
      <c r="DD1" s="2" t="s">
        <v>66</v>
      </c>
      <c r="DE1" s="2" t="s">
        <v>67</v>
      </c>
      <c r="DF1" s="2" t="s">
        <v>68</v>
      </c>
      <c r="DG1" s="2" t="s">
        <v>69</v>
      </c>
      <c r="DH1" s="2" t="s">
        <v>70</v>
      </c>
      <c r="DL1" s="180" t="s">
        <v>4882</v>
      </c>
      <c r="DN1" s="258"/>
      <c r="DP1" s="70"/>
      <c r="DQ1" s="110"/>
      <c r="DU1" s="180" t="s">
        <v>4883</v>
      </c>
      <c r="DW1" s="81" t="s">
        <v>4884</v>
      </c>
      <c r="DY1" s="2" t="s">
        <v>1073</v>
      </c>
      <c r="EA1" s="192" t="s">
        <v>3266</v>
      </c>
      <c r="EC1" s="85" t="s">
        <v>4920</v>
      </c>
      <c r="ED1" s="85"/>
      <c r="EE1" s="75" t="s">
        <v>4877</v>
      </c>
      <c r="EF1" s="50"/>
      <c r="EM1" s="2" t="s">
        <v>1043</v>
      </c>
      <c r="EN1" s="188" t="s">
        <v>4869</v>
      </c>
      <c r="EP1" s="85" t="s">
        <v>4870</v>
      </c>
      <c r="ER1" s="2" t="s">
        <v>4871</v>
      </c>
      <c r="ES1" s="2" t="s">
        <v>4873</v>
      </c>
      <c r="ET1" s="2" t="s">
        <v>4887</v>
      </c>
      <c r="EV1" s="2" t="s">
        <v>4890</v>
      </c>
      <c r="EY1" s="192"/>
      <c r="EZ1" s="255"/>
      <c r="FB1" s="2" t="s">
        <v>3268</v>
      </c>
      <c r="FC1" s="2" t="s">
        <v>4889</v>
      </c>
      <c r="FD1" s="2" t="s">
        <v>4881</v>
      </c>
      <c r="FE1" s="286" t="s">
        <v>4848</v>
      </c>
      <c r="FF1" s="2" t="s">
        <v>4891</v>
      </c>
      <c r="FG1" s="2" t="s">
        <v>4850</v>
      </c>
      <c r="FH1" s="2" t="s">
        <v>4894</v>
      </c>
      <c r="FI1" s="2" t="s">
        <v>4849</v>
      </c>
      <c r="FJ1" s="2" t="s">
        <v>4902</v>
      </c>
      <c r="FK1" s="2" t="s">
        <v>4851</v>
      </c>
      <c r="FL1" s="2" t="s">
        <v>4905</v>
      </c>
      <c r="FM1" s="2" t="s">
        <v>4866</v>
      </c>
      <c r="FN1" s="2" t="s">
        <v>4856</v>
      </c>
      <c r="FO1" s="2" t="s">
        <v>4858</v>
      </c>
      <c r="FP1" s="2" t="s">
        <v>4860</v>
      </c>
      <c r="FQ1" s="2" t="s">
        <v>4863</v>
      </c>
      <c r="FR1" s="2" t="s">
        <v>4898</v>
      </c>
    </row>
    <row r="2" spans="1:174" s="2" customFormat="1">
      <c r="B2" s="50"/>
      <c r="F2" s="93"/>
      <c r="H2" s="50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BB2" s="249"/>
      <c r="BC2" s="50"/>
      <c r="BM2" s="249"/>
      <c r="BN2" s="50"/>
      <c r="BX2" s="255"/>
      <c r="BY2" s="255"/>
      <c r="CA2" s="270"/>
      <c r="CB2" s="271"/>
      <c r="CC2" s="272"/>
      <c r="CD2" s="270"/>
      <c r="CE2" s="270"/>
      <c r="CF2" s="270"/>
      <c r="CG2" s="270"/>
      <c r="CH2" s="270"/>
      <c r="CI2" s="270"/>
      <c r="CJ2" s="270"/>
      <c r="CK2" s="270"/>
      <c r="CM2" s="265"/>
      <c r="DL2" s="180"/>
      <c r="DN2" s="258"/>
      <c r="DP2" s="102" t="s">
        <v>1136</v>
      </c>
      <c r="DQ2" s="110"/>
      <c r="DU2" s="180"/>
      <c r="DW2" s="81"/>
      <c r="EA2" s="192"/>
      <c r="EC2" s="85"/>
      <c r="ED2" s="85"/>
      <c r="EE2" s="75"/>
      <c r="EF2" s="50"/>
      <c r="EK2" s="103" t="s">
        <v>1137</v>
      </c>
      <c r="EL2" s="103" t="s">
        <v>1138</v>
      </c>
      <c r="EN2" s="188"/>
      <c r="EP2" s="85"/>
      <c r="EY2" s="192"/>
      <c r="EZ2" s="255"/>
      <c r="FE2" s="286"/>
    </row>
    <row r="3" spans="1:174" s="2" customFormat="1">
      <c r="A3" s="1"/>
      <c r="B3" s="50"/>
      <c r="C3" s="1"/>
      <c r="F3" s="93"/>
      <c r="H3" s="5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BB3" s="249"/>
      <c r="BC3" s="50"/>
      <c r="BM3" s="249"/>
      <c r="BN3" s="50"/>
      <c r="BX3" s="255"/>
      <c r="BY3" s="255"/>
      <c r="CA3" s="270"/>
      <c r="CB3" s="271"/>
      <c r="CC3" s="272"/>
      <c r="CD3" s="270"/>
      <c r="CE3" s="270"/>
      <c r="CF3" s="270"/>
      <c r="CG3" s="270"/>
      <c r="CH3" s="270"/>
      <c r="CI3" s="270"/>
      <c r="CJ3" s="270"/>
      <c r="CK3" s="270"/>
      <c r="CM3" s="265"/>
      <c r="DL3" s="180"/>
      <c r="DN3" s="258"/>
      <c r="DP3" s="103" t="s">
        <v>1135</v>
      </c>
      <c r="DQ3" s="110"/>
      <c r="DU3" s="180"/>
      <c r="DW3" s="81"/>
      <c r="EA3" s="192"/>
      <c r="EC3" s="85"/>
      <c r="ED3" s="85"/>
      <c r="EE3" s="75"/>
      <c r="EF3" s="50"/>
      <c r="EK3" s="103" t="s">
        <v>1135</v>
      </c>
      <c r="EL3" s="103" t="s">
        <v>1135</v>
      </c>
      <c r="EN3" s="188"/>
      <c r="EP3" s="85"/>
      <c r="EY3" s="192"/>
      <c r="EZ3" s="255"/>
      <c r="FE3" s="286"/>
    </row>
    <row r="4" spans="1:174" s="2" customFormat="1">
      <c r="A4"/>
      <c r="B4" s="50"/>
      <c r="C4"/>
      <c r="F4" s="93"/>
      <c r="H4" s="50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BB4" s="249"/>
      <c r="BC4" s="50"/>
      <c r="BM4" s="249"/>
      <c r="BN4" s="50"/>
      <c r="BX4" s="255"/>
      <c r="BY4" s="255"/>
      <c r="CA4" s="270"/>
      <c r="CB4" s="271"/>
      <c r="CC4" s="272"/>
      <c r="CD4" s="270"/>
      <c r="CE4" s="270"/>
      <c r="CF4" s="270"/>
      <c r="CG4" s="270"/>
      <c r="CH4" s="270"/>
      <c r="CI4" s="270"/>
      <c r="CJ4" s="270"/>
      <c r="CK4" s="270"/>
      <c r="CM4" s="265"/>
      <c r="DL4" s="180"/>
      <c r="DN4" s="258"/>
      <c r="DP4" s="102" t="s">
        <v>1108</v>
      </c>
      <c r="DQ4" s="110"/>
      <c r="DU4" s="180"/>
      <c r="DW4" s="81"/>
      <c r="EA4" s="192"/>
      <c r="EC4" s="85"/>
      <c r="ED4" s="85"/>
      <c r="EE4" s="75"/>
      <c r="EF4" s="50"/>
      <c r="EK4" s="102" t="s">
        <v>1108</v>
      </c>
      <c r="EL4" s="102" t="s">
        <v>1108</v>
      </c>
      <c r="EN4" s="188"/>
      <c r="EP4" s="85"/>
      <c r="EY4" s="192"/>
      <c r="EZ4" s="255"/>
      <c r="FE4" s="286"/>
    </row>
    <row r="5" spans="1:174" ht="30">
      <c r="A5" s="65" t="s">
        <v>1042</v>
      </c>
      <c r="B5" s="65" t="s">
        <v>1095</v>
      </c>
      <c r="C5" s="65" t="s">
        <v>1068</v>
      </c>
      <c r="D5" s="65" t="s">
        <v>1098</v>
      </c>
      <c r="E5" s="1" t="s">
        <v>1109</v>
      </c>
      <c r="F5" s="94" t="s">
        <v>1128</v>
      </c>
      <c r="G5" s="1" t="s">
        <v>1077</v>
      </c>
      <c r="H5" s="54" t="s">
        <v>1099</v>
      </c>
      <c r="I5" s="1" t="s">
        <v>90</v>
      </c>
      <c r="J5" s="1" t="s">
        <v>75</v>
      </c>
      <c r="K5" s="1" t="s">
        <v>97</v>
      </c>
      <c r="L5" s="1" t="s">
        <v>81</v>
      </c>
      <c r="M5" s="1" t="s">
        <v>80</v>
      </c>
      <c r="N5" s="26" t="s">
        <v>79</v>
      </c>
      <c r="O5" s="26"/>
      <c r="P5" s="26"/>
      <c r="Q5" s="26" t="s">
        <v>79</v>
      </c>
      <c r="R5" s="26"/>
      <c r="S5" s="26"/>
      <c r="T5" s="26"/>
      <c r="U5" s="26"/>
      <c r="V5" s="26"/>
      <c r="W5" s="26"/>
      <c r="X5" s="26"/>
      <c r="Y5" s="1"/>
      <c r="Z5" s="1" t="s">
        <v>82</v>
      </c>
      <c r="AA5" s="1"/>
      <c r="AB5" s="26" t="s">
        <v>78</v>
      </c>
      <c r="AC5" s="26"/>
      <c r="AD5" s="26" t="s">
        <v>78</v>
      </c>
      <c r="AE5" s="26"/>
      <c r="AF5" s="26"/>
      <c r="AG5" s="26"/>
      <c r="AH5" s="26"/>
      <c r="AI5" s="26"/>
      <c r="AJ5" s="26"/>
      <c r="AK5" s="26"/>
      <c r="AL5" s="1"/>
      <c r="AM5" s="26" t="s">
        <v>77</v>
      </c>
      <c r="AN5" s="26"/>
      <c r="AO5" s="26" t="s">
        <v>77</v>
      </c>
      <c r="AP5" s="26"/>
      <c r="AQ5" s="26"/>
      <c r="AR5" s="26"/>
      <c r="AS5" s="26"/>
      <c r="AT5" s="26"/>
      <c r="AU5" s="26"/>
      <c r="AV5" s="26"/>
      <c r="AW5" s="1"/>
      <c r="AX5" s="1" t="s">
        <v>4844</v>
      </c>
      <c r="AY5" s="1"/>
      <c r="AZ5" s="1" t="s">
        <v>84</v>
      </c>
      <c r="BA5" s="1"/>
      <c r="BB5" s="250" t="s">
        <v>76</v>
      </c>
      <c r="BC5" s="51"/>
      <c r="BD5" s="26" t="s">
        <v>76</v>
      </c>
      <c r="BE5" s="26"/>
      <c r="BF5" s="26"/>
      <c r="BG5" s="26"/>
      <c r="BH5" s="26"/>
      <c r="BI5" s="26"/>
      <c r="BJ5" s="26"/>
      <c r="BK5" s="26"/>
      <c r="BL5" s="1"/>
      <c r="BM5" s="250" t="s">
        <v>83</v>
      </c>
      <c r="BN5" s="51"/>
      <c r="BO5" s="26" t="s">
        <v>83</v>
      </c>
      <c r="BP5" s="26"/>
      <c r="BQ5" s="26"/>
      <c r="BR5" s="26"/>
      <c r="BS5" s="26"/>
      <c r="BT5" s="26"/>
      <c r="BU5" s="26"/>
      <c r="BV5" s="26"/>
      <c r="BW5" s="1"/>
      <c r="BX5" s="256" t="s">
        <v>4845</v>
      </c>
      <c r="BY5" s="256" t="s">
        <v>4846</v>
      </c>
      <c r="BZ5" s="1"/>
      <c r="CA5" s="273" t="s">
        <v>85</v>
      </c>
      <c r="CB5" s="273" t="s">
        <v>86</v>
      </c>
      <c r="CC5" s="274"/>
      <c r="CD5" s="273" t="s">
        <v>86</v>
      </c>
      <c r="CE5" s="273"/>
      <c r="CF5" s="273"/>
      <c r="CG5" s="273"/>
      <c r="CH5" s="273"/>
      <c r="CI5" s="273"/>
      <c r="CJ5" s="273"/>
      <c r="CK5" s="273"/>
      <c r="CL5" s="1"/>
      <c r="CM5" s="266" t="s">
        <v>87</v>
      </c>
      <c r="CN5" s="1"/>
      <c r="CO5" s="1" t="s">
        <v>87</v>
      </c>
      <c r="CP5" s="1"/>
      <c r="CQ5" s="1"/>
      <c r="CR5" s="1"/>
      <c r="CS5" s="1"/>
      <c r="CT5" s="1"/>
      <c r="CU5" s="1"/>
      <c r="CV5" s="1"/>
      <c r="CW5" s="1"/>
      <c r="CX5" s="1" t="s">
        <v>89</v>
      </c>
      <c r="CY5" s="1" t="s">
        <v>88</v>
      </c>
      <c r="CZ5" s="1"/>
      <c r="DA5" s="1" t="s">
        <v>88</v>
      </c>
      <c r="DB5" s="1"/>
      <c r="DC5" s="1"/>
      <c r="DD5" s="1"/>
      <c r="DE5" s="1"/>
      <c r="DF5" s="1"/>
      <c r="DG5" s="1"/>
      <c r="DH5" s="1"/>
      <c r="DI5" s="1"/>
      <c r="DJ5" s="1" t="s">
        <v>1112</v>
      </c>
      <c r="DK5" s="1" t="s">
        <v>1105</v>
      </c>
      <c r="DL5" s="181" t="s">
        <v>1106</v>
      </c>
      <c r="DM5" s="1" t="s">
        <v>1084</v>
      </c>
      <c r="DN5" s="259" t="s">
        <v>1040</v>
      </c>
      <c r="DO5" s="1" t="s">
        <v>114</v>
      </c>
      <c r="DP5" s="71" t="s">
        <v>1107</v>
      </c>
      <c r="DQ5" s="111" t="s">
        <v>1069</v>
      </c>
      <c r="DR5" s="1" t="s">
        <v>1086</v>
      </c>
      <c r="DS5" s="1" t="s">
        <v>1070</v>
      </c>
      <c r="DT5" s="1" t="s">
        <v>1087</v>
      </c>
      <c r="DU5" s="181" t="s">
        <v>1071</v>
      </c>
      <c r="DV5" s="1" t="s">
        <v>1088</v>
      </c>
      <c r="DW5" s="1" t="s">
        <v>1072</v>
      </c>
      <c r="DX5" s="1" t="s">
        <v>1089</v>
      </c>
      <c r="DY5" s="1" t="s">
        <v>1073</v>
      </c>
      <c r="DZ5" s="1" t="s">
        <v>1090</v>
      </c>
      <c r="EA5" s="193" t="s">
        <v>1074</v>
      </c>
      <c r="EB5" s="1" t="s">
        <v>1091</v>
      </c>
      <c r="EC5" s="86" t="s">
        <v>1075</v>
      </c>
      <c r="ED5" s="86" t="s">
        <v>1092</v>
      </c>
      <c r="EE5" s="78" t="s">
        <v>1076</v>
      </c>
      <c r="EF5" s="54" t="s">
        <v>1093</v>
      </c>
      <c r="EG5" s="1" t="s">
        <v>1078</v>
      </c>
      <c r="EH5" s="1" t="s">
        <v>1079</v>
      </c>
      <c r="EI5" s="1" t="s">
        <v>1081</v>
      </c>
      <c r="EJ5" s="1" t="s">
        <v>1094</v>
      </c>
      <c r="EK5" s="1" t="s">
        <v>1082</v>
      </c>
      <c r="EL5" s="1" t="s">
        <v>1083</v>
      </c>
      <c r="EM5" s="1" t="s">
        <v>1113</v>
      </c>
      <c r="EN5" s="189" t="s">
        <v>1120</v>
      </c>
      <c r="EO5" s="1" t="s">
        <v>1121</v>
      </c>
      <c r="EP5" s="86" t="s">
        <v>1122</v>
      </c>
      <c r="EQ5" s="1" t="s">
        <v>1123</v>
      </c>
      <c r="ER5" s="1" t="s">
        <v>4872</v>
      </c>
      <c r="ES5" s="1" t="s">
        <v>4874</v>
      </c>
      <c r="ET5" s="86" t="s">
        <v>1124</v>
      </c>
      <c r="EU5" s="1" t="s">
        <v>1125</v>
      </c>
      <c r="EV5" s="86" t="s">
        <v>1127</v>
      </c>
      <c r="EW5" s="1" t="s">
        <v>1125</v>
      </c>
      <c r="EX5" s="86" t="s">
        <v>1214</v>
      </c>
      <c r="EY5" s="193" t="s">
        <v>1212</v>
      </c>
      <c r="EZ5" s="256" t="s">
        <v>1213</v>
      </c>
      <c r="FB5" s="1" t="s">
        <v>4923</v>
      </c>
      <c r="FC5" s="1" t="s">
        <v>4924</v>
      </c>
      <c r="FD5" s="1" t="s">
        <v>4924</v>
      </c>
      <c r="FE5" s="287" t="s">
        <v>4852</v>
      </c>
      <c r="FF5" s="152" t="s">
        <v>4892</v>
      </c>
      <c r="FG5" s="152" t="s">
        <v>4854</v>
      </c>
      <c r="FH5" s="152" t="s">
        <v>4895</v>
      </c>
      <c r="FI5" s="152" t="s">
        <v>4853</v>
      </c>
      <c r="FJ5" s="152" t="s">
        <v>4903</v>
      </c>
      <c r="FK5" s="152" t="s">
        <v>4855</v>
      </c>
      <c r="FL5" s="152" t="s">
        <v>4906</v>
      </c>
      <c r="FM5" s="152" t="s">
        <v>4867</v>
      </c>
      <c r="FN5" s="152" t="s">
        <v>4857</v>
      </c>
      <c r="FO5" s="152" t="s">
        <v>4859</v>
      </c>
      <c r="FP5" s="152" t="s">
        <v>4861</v>
      </c>
      <c r="FQ5" s="152" t="s">
        <v>4862</v>
      </c>
      <c r="FR5" s="152" t="s">
        <v>4899</v>
      </c>
    </row>
    <row r="6" spans="1:174">
      <c r="A6" s="55" t="s">
        <v>1096</v>
      </c>
      <c r="B6" s="53" t="str">
        <f>IF(A6="Ожидает подачи","1",IF(A6="Подан","2",IF(A6="Получен","3",IF(A6="Выставлен счет","4",IF(A6="Корректировка","5",IF(A6="Отказ","6",))))))</f>
        <v>3</v>
      </c>
      <c r="C6" t="s">
        <v>1097</v>
      </c>
      <c r="D6" s="53" t="str">
        <f>IF(C6="Не получена","1",IF(C6="Не выдана","2",IF(C6="Получена","3",)))</f>
        <v>3</v>
      </c>
      <c r="E6" s="1"/>
      <c r="G6" s="64"/>
      <c r="I6" s="1"/>
      <c r="J6" s="1"/>
      <c r="K6" s="1"/>
      <c r="L6" s="1"/>
      <c r="M6" s="1"/>
      <c r="N6" s="62"/>
      <c r="O6" s="62"/>
      <c r="P6" s="26"/>
      <c r="Q6" s="26"/>
      <c r="R6" s="26"/>
      <c r="S6" s="26"/>
      <c r="T6" s="26"/>
      <c r="U6" s="26"/>
      <c r="V6" s="26"/>
      <c r="W6" s="26"/>
      <c r="X6" s="26"/>
      <c r="Y6" s="1"/>
      <c r="Z6" s="1"/>
      <c r="AA6" s="1"/>
      <c r="AB6" s="62"/>
      <c r="AC6" s="26"/>
      <c r="AD6" s="26"/>
      <c r="AE6" s="26"/>
      <c r="AF6" s="26"/>
      <c r="AG6" s="26"/>
      <c r="AH6" s="26"/>
      <c r="AI6" s="26"/>
      <c r="AJ6" s="26"/>
      <c r="AK6" s="26"/>
      <c r="AL6" s="1"/>
      <c r="AM6" s="62"/>
      <c r="AN6" s="26"/>
      <c r="AO6" s="26"/>
      <c r="AP6" s="26"/>
      <c r="AQ6" s="26"/>
      <c r="AR6" s="26"/>
      <c r="AS6" s="26"/>
      <c r="AT6" s="26"/>
      <c r="AU6" s="26"/>
      <c r="AV6" s="26"/>
      <c r="AW6" s="1"/>
      <c r="AX6" s="1"/>
      <c r="AY6" s="1"/>
      <c r="AZ6" s="1"/>
      <c r="BA6" s="1"/>
      <c r="BB6" s="251"/>
      <c r="BC6" s="51"/>
      <c r="BD6" s="26"/>
      <c r="BE6" s="26"/>
      <c r="BF6" s="26"/>
      <c r="BG6" s="26"/>
      <c r="BH6" s="26"/>
      <c r="BI6" s="26"/>
      <c r="BJ6" s="26"/>
      <c r="BK6" s="26"/>
      <c r="BL6" s="1"/>
      <c r="BM6" s="251"/>
      <c r="BN6" s="51"/>
      <c r="BO6" s="26"/>
      <c r="BP6" s="26"/>
      <c r="BQ6" s="26"/>
      <c r="BR6" s="26"/>
      <c r="BS6" s="26"/>
      <c r="BT6" s="26"/>
      <c r="BU6" s="26"/>
      <c r="BV6" s="26"/>
      <c r="BW6" s="1"/>
      <c r="BX6" s="256"/>
      <c r="BY6" s="256"/>
      <c r="BZ6" s="1"/>
      <c r="CA6" s="273"/>
      <c r="CB6" s="275"/>
      <c r="CC6" s="274"/>
      <c r="CD6" s="273"/>
      <c r="CE6" s="273"/>
      <c r="CF6" s="273"/>
      <c r="CG6" s="273"/>
      <c r="CH6" s="273"/>
      <c r="CI6" s="273"/>
      <c r="CJ6" s="273"/>
      <c r="CK6" s="273"/>
      <c r="CL6" s="1"/>
      <c r="CM6" s="266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K6" s="1"/>
      <c r="DL6" s="181"/>
      <c r="DM6" s="1"/>
      <c r="DN6" s="260"/>
      <c r="DO6" s="1"/>
      <c r="DP6" s="71"/>
      <c r="DQ6" s="111"/>
      <c r="DR6" s="1"/>
      <c r="DS6" s="1"/>
      <c r="DT6" s="1"/>
      <c r="DU6" s="181"/>
      <c r="DV6" s="1"/>
      <c r="DW6" s="82"/>
      <c r="DX6" s="1"/>
      <c r="DY6" s="1"/>
      <c r="DZ6" s="1"/>
      <c r="EA6" s="193"/>
      <c r="EB6" s="1"/>
      <c r="EC6" s="86"/>
      <c r="ED6" s="86"/>
      <c r="EE6" s="79"/>
      <c r="EF6" s="54"/>
      <c r="EG6" s="1" t="s">
        <v>1080</v>
      </c>
      <c r="EH6" s="1" t="s">
        <v>1080</v>
      </c>
      <c r="EI6" s="1"/>
      <c r="EJ6" s="1"/>
    </row>
    <row r="7" spans="1:174" s="31" customFormat="1" ht="75">
      <c r="A7" s="31" t="s">
        <v>1096</v>
      </c>
      <c r="B7" s="66" t="str">
        <f t="shared" ref="B7:B41" si="0">IF(A7="Ожидает подачи","1",IF(A7="Подан","2",IF(A7="Получен","3",IF(A7="Выставлен счет","4",IF(A7="Корректировка","5",IF(A7="Отказ","6",))))))</f>
        <v>3</v>
      </c>
      <c r="C7" s="57" t="s">
        <v>1097</v>
      </c>
      <c r="D7" s="66" t="str">
        <f t="shared" ref="D7:D41" si="1">IF(C7="Не получена","1",IF(C7="Не выдана","2",IF(C7="Получена","3",)))</f>
        <v>3</v>
      </c>
      <c r="E7" s="74">
        <v>2</v>
      </c>
      <c r="F7" s="69">
        <v>43179</v>
      </c>
      <c r="G7" s="80">
        <v>43586</v>
      </c>
      <c r="H7" s="95">
        <v>1</v>
      </c>
      <c r="I7" s="27" t="s">
        <v>91</v>
      </c>
      <c r="J7" s="27" t="s">
        <v>93</v>
      </c>
      <c r="K7" s="27" t="str">
        <f t="shared" ref="K7" si="2">VLOOKUP(I7,C_lnames,2,FALSE)</f>
        <v>Ли</v>
      </c>
      <c r="L7" s="27" t="str">
        <f t="shared" ref="L7:L8" si="3">VLOOKUP(J7,C_fnames,2,FALSE)</f>
        <v>Ронхуэй</v>
      </c>
      <c r="M7" s="27" t="s">
        <v>104</v>
      </c>
      <c r="N7" s="61">
        <v>32530</v>
      </c>
      <c r="O7" s="49" t="str">
        <f>TEXT(N7,"ддММгггг")</f>
        <v>22011989</v>
      </c>
      <c r="P7" s="28" t="str">
        <f>TEXT(N7,"дд.ММ.гггг")</f>
        <v>22.01.1989</v>
      </c>
      <c r="Q7" s="49" t="str">
        <f>MID(P7,1,1)</f>
        <v>2</v>
      </c>
      <c r="R7" s="49" t="str">
        <f>MID(P7,2,1)</f>
        <v>2</v>
      </c>
      <c r="S7" s="49" t="str">
        <f>MID(P7,4,1)</f>
        <v>0</v>
      </c>
      <c r="T7" s="49" t="str">
        <f>MID(P7,5,1)</f>
        <v>1</v>
      </c>
      <c r="U7" s="49" t="str">
        <f>MID(P7,7,1)</f>
        <v>1</v>
      </c>
      <c r="V7" s="49" t="str">
        <f>MID(P7,8,1)</f>
        <v>9</v>
      </c>
      <c r="W7" s="49" t="str">
        <f>MID(P7,9,1)</f>
        <v>8</v>
      </c>
      <c r="X7" s="49" t="str">
        <f>MID(P7,10,1)</f>
        <v>9</v>
      </c>
      <c r="Z7" s="29" t="s">
        <v>125</v>
      </c>
      <c r="AA7" s="27" t="str">
        <f t="shared" ref="AA7:AA41" si="4">VLOOKUP(Z7,C_places,2,FALSE)</f>
        <v>Гуандун</v>
      </c>
      <c r="AB7" s="109">
        <v>43188</v>
      </c>
      <c r="AC7" s="28" t="str">
        <f t="shared" ref="AC7:AC8" si="5">TEXT(AB7,"дд.ММ.гггг")</f>
        <v>29.03.2018</v>
      </c>
      <c r="AD7" s="49" t="str">
        <f t="shared" ref="AD7:AD8" si="6">MID(AC7,1,1)</f>
        <v>2</v>
      </c>
      <c r="AE7" s="49" t="str">
        <f t="shared" ref="AE7:AE8" si="7">MID(AC7,2,1)</f>
        <v>9</v>
      </c>
      <c r="AF7" s="49" t="str">
        <f t="shared" ref="AF7:AF8" si="8">MID(AC7,4,1)</f>
        <v>0</v>
      </c>
      <c r="AG7" s="49" t="str">
        <f t="shared" ref="AG7:AG8" si="9">MID(AC7,5,1)</f>
        <v>3</v>
      </c>
      <c r="AH7" s="49" t="str">
        <f t="shared" ref="AH7:AH8" si="10">MID(AC7,7,1)</f>
        <v>2</v>
      </c>
      <c r="AI7" s="49" t="str">
        <f t="shared" ref="AI7:AI8" si="11">MID(AC7,8,1)</f>
        <v>0</v>
      </c>
      <c r="AJ7" s="49" t="str">
        <f t="shared" ref="AJ7:AJ8" si="12">MID(AC7,9,1)</f>
        <v>1</v>
      </c>
      <c r="AK7" s="49" t="str">
        <f t="shared" ref="AK7:AK8" si="13">MID(AC7,10,1)</f>
        <v>8</v>
      </c>
      <c r="AM7" s="63">
        <v>45385</v>
      </c>
      <c r="AN7" s="28" t="str">
        <f t="shared" ref="AN7" si="14">TEXT(AM7,"дд.ММ.гггг")</f>
        <v>03.04.2024</v>
      </c>
      <c r="AO7" s="49" t="str">
        <f t="shared" ref="AO7:AO8" si="15">MID(AN7,1,1)</f>
        <v>0</v>
      </c>
      <c r="AP7" s="49" t="str">
        <f t="shared" ref="AP7:AP8" si="16">MID(AN7,2,1)</f>
        <v>3</v>
      </c>
      <c r="AQ7" s="49" t="str">
        <f t="shared" ref="AQ7:AQ8" si="17">MID(AN7,4,1)</f>
        <v>0</v>
      </c>
      <c r="AR7" s="49" t="str">
        <f t="shared" ref="AR7:AR8" si="18">MID(AN7,5,1)</f>
        <v>4</v>
      </c>
      <c r="AS7" s="49" t="str">
        <f t="shared" ref="AS7:AS8" si="19">MID(AN7,7,1)</f>
        <v>2</v>
      </c>
      <c r="AT7" s="49" t="str">
        <f t="shared" ref="AT7:AT8" si="20">MID(AN7,8,1)</f>
        <v>0</v>
      </c>
      <c r="AU7" s="49" t="str">
        <f t="shared" ref="AU7:AU8" si="21">MID(AN7,9,1)</f>
        <v>2</v>
      </c>
      <c r="AV7" s="49" t="str">
        <f t="shared" ref="AV7:AV8" si="22">MID(AN7,10,1)</f>
        <v>4</v>
      </c>
      <c r="AZ7" s="27" t="s">
        <v>125</v>
      </c>
      <c r="BA7" s="27" t="str">
        <f t="shared" ref="BA7:BA41" si="23">VLOOKUP(AZ7,C_places,2,FALSE)</f>
        <v>Гуандун</v>
      </c>
      <c r="BB7" s="252">
        <v>43626</v>
      </c>
      <c r="BC7" s="52" t="str">
        <f>TEXT(BB7,"дд.ММ.гггг")</f>
        <v>10.06.2019</v>
      </c>
      <c r="BD7" s="49" t="str">
        <f>MID(BC7,1,1)</f>
        <v>1</v>
      </c>
      <c r="BE7" s="49" t="str">
        <f>MID(BC7,2,1)</f>
        <v>0</v>
      </c>
      <c r="BF7" s="49" t="str">
        <f>MID(BC7,4,1)</f>
        <v>0</v>
      </c>
      <c r="BG7" s="49" t="str">
        <f>MID(BC7,5,1)</f>
        <v>6</v>
      </c>
      <c r="BH7" s="49" t="str">
        <f>MID(BC7,7,1)</f>
        <v>2</v>
      </c>
      <c r="BI7" s="49" t="str">
        <f>MID(BC7,8,1)</f>
        <v>0</v>
      </c>
      <c r="BJ7" s="49" t="str">
        <f>MID(BC7,9,1)</f>
        <v>1</v>
      </c>
      <c r="BK7" s="49" t="str">
        <f>MID(BC7,10,1)</f>
        <v>9</v>
      </c>
      <c r="BM7" s="252">
        <f>BB7+EE7</f>
        <v>43806</v>
      </c>
      <c r="BN7" s="52" t="str">
        <f>TEXT(BM7,"дд.ММ.гггг")</f>
        <v>07.12.2019</v>
      </c>
      <c r="BO7" s="49" t="str">
        <f>MID(BN7,1,1)</f>
        <v>0</v>
      </c>
      <c r="BP7" s="49" t="str">
        <f>MID(BN7,2,1)</f>
        <v>7</v>
      </c>
      <c r="BQ7" s="49" t="str">
        <f>MID(BN7,4,1)</f>
        <v>1</v>
      </c>
      <c r="BR7" s="49" t="str">
        <f>MID(BN7,5,1)</f>
        <v>2</v>
      </c>
      <c r="BS7" s="49" t="str">
        <f>MID(BN7,7,1)</f>
        <v>2</v>
      </c>
      <c r="BT7" s="49" t="str">
        <f>MID(BN7,8,1)</f>
        <v>0</v>
      </c>
      <c r="BU7" s="49" t="str">
        <f>MID(BN7,9,1)</f>
        <v>1</v>
      </c>
      <c r="BV7" s="49" t="str">
        <f>MID(BN7,10,1)</f>
        <v>9</v>
      </c>
      <c r="BX7" s="264" t="str">
        <f>DY7</f>
        <v>Китай</v>
      </c>
      <c r="BY7" s="264" t="s">
        <v>138</v>
      </c>
      <c r="BZ7" s="67" t="str">
        <f t="shared" ref="BZ7:BZ41" si="24">VLOOKUP(BY7,C_places,2,FALSE)</f>
        <v>Пекин</v>
      </c>
      <c r="CA7" s="276" t="s">
        <v>1041</v>
      </c>
      <c r="CB7" s="277">
        <v>43562</v>
      </c>
      <c r="CC7" s="278" t="str">
        <f>TEXT(CB7,"дд.ММ.гггг")</f>
        <v>07.04.2019</v>
      </c>
      <c r="CD7" s="279" t="str">
        <f>MID(CC7,1,1)</f>
        <v>0</v>
      </c>
      <c r="CE7" s="279" t="str">
        <f>MID(CC7,2,1)</f>
        <v>7</v>
      </c>
      <c r="CF7" s="279" t="str">
        <f>MID(CC7,4,1)</f>
        <v>0</v>
      </c>
      <c r="CG7" s="279" t="str">
        <f>MID(CC7,5,1)</f>
        <v>4</v>
      </c>
      <c r="CH7" s="279" t="str">
        <f>MID(CC7,7,1)</f>
        <v>2</v>
      </c>
      <c r="CI7" s="279" t="str">
        <f>MID(CC7,8,1)</f>
        <v>0</v>
      </c>
      <c r="CJ7" s="279" t="str">
        <f>MID(CC7,9,1)</f>
        <v>1</v>
      </c>
      <c r="CK7" s="279" t="str">
        <f>MID(CC7,10,1)</f>
        <v>9</v>
      </c>
      <c r="CM7" s="267">
        <v>43581</v>
      </c>
      <c r="CN7" s="52" t="str">
        <f>TEXT(CM7,"дд.ММ.гггг")</f>
        <v>26.04.2019</v>
      </c>
      <c r="CO7" s="49" t="str">
        <f>MID(CN7,1,1)</f>
        <v>2</v>
      </c>
      <c r="CP7" s="49" t="str">
        <f>MID(CN7,2,1)</f>
        <v>6</v>
      </c>
      <c r="CQ7" s="49" t="str">
        <f>MID(CN7,4,1)</f>
        <v>0</v>
      </c>
      <c r="CR7" s="49" t="str">
        <f>MID(CN7,5,1)</f>
        <v>4</v>
      </c>
      <c r="CS7" s="49" t="str">
        <f>MID(CN7,7,1)</f>
        <v>2</v>
      </c>
      <c r="CT7" s="49" t="str">
        <f>MID(CN7,8,1)</f>
        <v>0</v>
      </c>
      <c r="CU7" s="49" t="str">
        <f>MID(CN7,9,1)</f>
        <v>1</v>
      </c>
      <c r="CV7" s="49" t="str">
        <f>MID(CN7,10,1)</f>
        <v>9</v>
      </c>
      <c r="CW7" s="30"/>
      <c r="CX7" s="32" t="s">
        <v>72</v>
      </c>
      <c r="CY7" s="61">
        <f>CB7</f>
        <v>43562</v>
      </c>
      <c r="CZ7" s="52" t="str">
        <f>TEXT(CY7,"дд.ММ.гггг")</f>
        <v>07.04.2019</v>
      </c>
      <c r="DA7" s="49" t="str">
        <f>MID(CZ7,1,1)</f>
        <v>0</v>
      </c>
      <c r="DB7" s="49" t="str">
        <f>MID(CZ7,2,1)</f>
        <v>7</v>
      </c>
      <c r="DC7" s="49" t="str">
        <f>MID(CZ7,4,1)</f>
        <v>0</v>
      </c>
      <c r="DD7" s="49" t="str">
        <f>MID(CZ7,5,1)</f>
        <v>4</v>
      </c>
      <c r="DE7" s="49" t="str">
        <f>MID(CZ7,7,1)</f>
        <v>2</v>
      </c>
      <c r="DF7" s="49" t="str">
        <f>MID(CZ7,8,1)</f>
        <v>0</v>
      </c>
      <c r="DG7" s="49" t="str">
        <f>MID(CZ7,9,1)</f>
        <v>1</v>
      </c>
      <c r="DH7" s="49" t="str">
        <f>MID(CZ7,10,1)</f>
        <v>9</v>
      </c>
      <c r="DJ7" s="57" t="s">
        <v>1114</v>
      </c>
      <c r="DK7" s="57" t="s">
        <v>1085</v>
      </c>
      <c r="DL7" s="182" t="str">
        <f t="shared" ref="DL7" si="25">VLOOKUP(DK7,job_positions,2,FALSE)</f>
        <v>Член экипажа</v>
      </c>
      <c r="DM7" s="66" t="str">
        <f>IF(DL7="Член экипажа","1",IF(DL7="Начальник буровой установки","2",IF(DL7="Мастер","3",IF(DL7="Старший помощник","4",IF(DL7="Второй помощник","5",IF(DL7="Третий помощник","6",IF(DL7="Главный инженер","7",IF(DL7="Второй инженер","8",IF(DL7="Третий инженер","9",IF(DL7="Четвертый инженер","10",IF(DL7="Сотрудник по электротехническим вопросам","11",IF(DL7="Боцман","12",IF(DL7="Матрос","13",IF(DL7="Смазчик","14",IF(DL7="Шеф-повар","15",IF(DL7="ИТ-инженер","16",IF(DL7="Палубный наблюдатель","17",IF(DL7="Инженер-механик","18",IF(DL7="Инспектор безопасности","19",IF(DL7="Машинист насоса","20",IF(DL7="Крановщик","21",IF(DL7="Старший инженер по подводному оборудованию","22",IF(DL7="Заместитель руководителя проекта","23",IF(DL7="Инженер-гидравлик","24",IF(DL7="Экипаж поддержки","25",IF(DL7="Рабочий на полу буровой вышки","26",IF(DL7="Старший инженер по материалам","27",IF(DL7="Инженер по подводному оборудованию","28",IF(DL7="Помощник крановщика","29",IF(DL7="Рабочий по ремонту и обслуживанию","30",IF(DL7="Бурильщик","31",IF(DL7="Моторист","32",IF(DL7="Складской рабочий","33",IF(DL7="Верховой","34",IF(DL7="Помощник по буксировке","35",IF(DL7="Подсобный рабочий","36",IF(DL7="Старший инженер-электрик","37",IF(DL7="Помощник супервайзера","38",IF(DL7="Помощник бурильщика","39",)))))))))))))))))))))))))))))))))))))))</f>
        <v>1</v>
      </c>
      <c r="DN7" s="261">
        <f>AM7-180</f>
        <v>45205</v>
      </c>
      <c r="DO7" s="56" t="str">
        <f ca="1">"00"&amp;H7&amp;"_"&amp;I7&amp;"_"&amp;J7&amp;"_"&amp;M7&amp;" "&amp;MID(CELL("filename",H1),SEARCH("]",CELL("filename"))+1,255)</f>
        <v>001_Li_Ronghui_EF8588308 01_SK_NORTH BAY_20122020</v>
      </c>
      <c r="DP7" s="118" t="str">
        <f>$DP$2&amp;Links!D1&amp;$DP$3&amp;" "&amp;I7&amp;" "&amp;J7&amp;" "&amp;$DP$4</f>
        <v>&lt;a id="cmfoldlink" style="text-decoration: underline;" href="INSERT LINK"&gt; Li Ronghui &lt;/a&gt;</v>
      </c>
      <c r="DQ7" s="112" t="s">
        <v>1254</v>
      </c>
      <c r="DR7" s="113" t="str">
        <f>IF(DQ7="NAN HAI SHI HAO (NH 8)",",1,",IF(DQ7="NAN HAI SI HAO (NH 10)",",2,",IF(DQ7="NAN HAI JIU HAO (NH 9)",",3,",IF(DQ7="Hai Yang Shi You 681",",4,",IF(DQ7="Hai Yang Shi You 982",",5,",)))))</f>
        <v>,5,</v>
      </c>
      <c r="DS7" s="57" t="s">
        <v>1110</v>
      </c>
      <c r="DT7" s="66" t="str">
        <f>IF(DS7="Морское бурение возле Сахалина 2019",",1,",IF(DS7="Морское бурение возле Сахалина 2018",",2,",))</f>
        <v>,1,</v>
      </c>
      <c r="DU7" s="149" t="s">
        <v>1116</v>
      </c>
      <c r="DV7" s="66" t="str">
        <f>IF(DU7="ОБЩЕСТВО С ОГРАНИЧЕННОЙ ОТВЕТСТВЕННОСТЬЮ «ДАЛЬНИЙ ВОСТОК ОЙЛФИЛД СЕРВИСЕЗ»",",1,",IF(DU7="КОМПАНИЯ «ЧАЙНА ОЙЛФИЛД СЕРВИСЕЗ ЛИМИТЕД»",",2,",))</f>
        <v>,2,</v>
      </c>
      <c r="DW7" s="83" t="str">
        <f>IF(DU7="ОБЩЕСТВО С ОГРАНИЧЕННОЙ ОТВЕТСТВЕННОСТЬЮ «ДАЛЬНИЙ ВОСТОК ОЙЛФИЛД СЕРВИСЕЗ»","Российская Федерация, 115035, г. Москва, Космодамианская набережная дом 52, строение 4, этаж 7, помещение 1, офис 12",IF(DU7="КОМПАНИЯ «ЧАЙНА ОЙЛФИЛД СЕРВИСЕЗ ЛИМИТЕД»","КИТАЙСКАЯ НАРОДНАЯ РЕСПУБЛИКА, ПРОВИНЦИЯ ХЭБЭЙ, ГОРОД САНХЭ, ЗОНА РАЗВИТИЯ ЯНДЖИАО, УЛИЦА ХАЙЮ ДАДЖИ 201",))</f>
        <v>КИТАЙСКАЯ НАРОДНАЯ РЕСПУБЛИКА, ПРОВИНЦИЯ ХЭБЭЙ, ГОРОД САНХЭ, ЗОНА РАЗВИТИЯ ЯНДЖИАО, УЛИЦА ХАЙЮ ДАДЖИ 201</v>
      </c>
      <c r="DX7" s="74" t="str">
        <f>IF(DU7="ОБЩЕСТВО С ОГРАНИЧЕННОЙ ОТВЕТСТВЕННОСТЬЮ «ДАЛЬНИЙ ВОСТОК ОЙЛФИЛД СЕРВИСЕЗ»",",1,",IF(DU7="КОМПАНИЯ «ЧАЙНА ОЙЛФИЛД СЕРВИСЕЗ ЛИМИТЕД»",",2,",))</f>
        <v>,2,</v>
      </c>
      <c r="DY7" s="57" t="s">
        <v>112</v>
      </c>
      <c r="DZ7" s="74" t="str">
        <f>IF(DY7="Россия","1",IF(DY7="Китай","2",))</f>
        <v>2</v>
      </c>
      <c r="EA7" s="140" t="s">
        <v>1102</v>
      </c>
      <c r="EB7" s="74" t="str">
        <f>IF(EA7="Член экипажа","1",)</f>
        <v>1</v>
      </c>
      <c r="EC7" s="87" t="s">
        <v>1118</v>
      </c>
      <c r="ED7" s="87" t="s">
        <v>1119</v>
      </c>
      <c r="EE7" s="77" t="s">
        <v>1111</v>
      </c>
      <c r="EF7" s="74" t="str">
        <f>IF(EE7="3","1",IF(EE7="30","2",IF(EE7="90","3",IF(EE7="180","4",IF(EE7="360","5",)))))</f>
        <v>4</v>
      </c>
      <c r="EI7" s="66" t="s">
        <v>1115</v>
      </c>
      <c r="EJ7" s="74" t="str">
        <f>IF(EI7="Нет","1",IF(EI7="Корректируется","2",IF(EI7="1 раз","3",IF(EI7="2 раза","4",IF(EI7="3 раза","5",)))))</f>
        <v>1</v>
      </c>
      <c r="EK7" s="73" t="str">
        <f>$EK$2&amp;Links!G1&amp;$EK$3&amp;" "&amp;I7&amp;" "&amp;J7&amp;" "&amp;$EK$4</f>
        <v>&lt;a id="cmpasslink" style="text-decoration: underline;" href="INSERT LINK"&gt; Li Ronghui &lt;/a&gt;</v>
      </c>
      <c r="EL7" s="73" t="str">
        <f>$EL$2&amp;Links!J1&amp;$EL$3&amp;" "&amp;I7&amp;" "&amp;J7&amp;" "&amp;$EL$4</f>
        <v>&lt;a id="cmloilink" style="text-decoration: underline;" href="INSERT LINK"&gt; Li Ronghui &lt;/a&gt;</v>
      </c>
      <c r="EM7" s="74" t="str">
        <f t="shared" ref="EM7:EM41" si="26">IF(DJ7="M","М",IF(DJ7="F","Ж",))</f>
        <v>М</v>
      </c>
      <c r="EN7" s="190" t="s">
        <v>1117</v>
      </c>
      <c r="EO7" s="74" t="str">
        <f>IF(EN7="ОБЩЕСТВО С ОГРАНИЧЕННОЙ ОТВЕТСТВЕННОСТЬЮ «ДАЛЬНИЙ ВОСТОК ОЙЛФИЛД СЕРВИСЕЗ»","1",IF(EN7="ОБЩЕСТВО С ОГРАНИЧЕННОЙ ОТВЕТСТВЕННОСТЬЮ «ЮРИДИЧЕСКАЯ ФИРМА ЛОСПЕЛЛС»","2",IF(EN7="ОБЩЕСТВО С ОГРАНИЧЕННОЙ ОТВЕТСТВЕННОСТЬЮ «СТО ЛЕТ»","3",)))</f>
        <v>1</v>
      </c>
      <c r="EP7" s="87" t="str">
        <f>IF(EN7="ОБЩЕСТВО С ОГРАНИЧЕННОЙ ОТВЕТСТВЕННОСТЬЮ «ДАЛЬНИЙ ВОСТОК ОЙЛФИЛД СЕРВИСЕЗ»","Российская Федерация, 115035, г. Москва, Космодамианская набережная дом 52, строение 4, этаж 7, помещение 1, офис 12",IF(EN7="ОБЩЕСТВО С ОГРАНИЧЕННОЙ ОТВЕТСТВЕННОСТЬЮ «ЮРИДИЧЕСКАЯ ФИРМА ЛОСПЕЛЛС»","125047, г. Москва, улица Фадеева, дом 7, строение 1, помещение 2, комната 2, РМ2И, подвал",IF(EN7="ОБЩЕСТВО С ОГРАНИЧЕННОЙ ОТВЕТСТВЕННОСТЬЮ «СТО ЛЕТ»","119530, Россия, г. Москва, Очаковское шоссе, дом 34, помещение IX, комната 16, офис 58",)))</f>
        <v>Российская Федерация, 115035, г. Москва, Космодамианская набережная дом 52, строение 4, этаж 7, помещение 1, офис 12</v>
      </c>
      <c r="EQ7" s="74" t="str">
        <f>IF(EN7="ОБЩЕСТВО С ОГРАНИЧЕННОЙ ОТВЕТСТВЕННОСТЬЮ «ДАЛЬНИЙ ВОСТОК ОЙЛФИЛД СЕРВИСЕЗ»","1",IF(EN7="ОБЩЕСТВО С ОГРАНИЧЕННОЙ ОТВЕТСТВЕННОСТЬЮ «ЮРИДИЧЕСКАЯ ФИРМА ЛОСПЕЛЛС»","2",IF(EN7="ОБЩЕСТВО С ОГРАНИЧЕННОЙ ОТВЕТСТВЕННОСТЬЮ «СТО ЛЕТ»","3",)))</f>
        <v>1</v>
      </c>
      <c r="ER7" s="74"/>
      <c r="ES7" s="74"/>
      <c r="ET7" s="89" t="s">
        <v>1126</v>
      </c>
      <c r="EU7" s="74" t="str">
        <f>IF(ET7="Мищенко Д.В.","1",IF(ET7="Истягин Д.Ю.","2",))</f>
        <v>2</v>
      </c>
      <c r="EV7" s="74" t="str">
        <f>IF(ET7="Мищенко Д.В.","Представитель по доверенности",IF(ET7="Истягин Д.Ю.","Генеральный директор",))</f>
        <v>Генеральный директор</v>
      </c>
      <c r="EW7" s="74" t="str">
        <f>IF(ET7="Мищенко Д.В.","1",IF(ET7="Истягин Д.Ю.","2",))</f>
        <v>2</v>
      </c>
      <c r="EX7" s="107">
        <f>F7+12</f>
        <v>43191</v>
      </c>
      <c r="EY7" s="191" t="s">
        <v>1215</v>
      </c>
      <c r="EZ7" s="264" t="str">
        <f>IF(EY7="Однократная (до 3 месяцев)","1",IF(EY7="Двукратная (до 3 месяцев)","2",IF(EY7="Многократная (до 12 месяцев)","3",)))</f>
        <v>3</v>
      </c>
      <c r="FB7" s="31" t="s">
        <v>3269</v>
      </c>
      <c r="FC7" s="57" t="s">
        <v>3267</v>
      </c>
      <c r="FD7" s="31" t="s">
        <v>3928</v>
      </c>
      <c r="FE7" s="288" t="s">
        <v>4864</v>
      </c>
      <c r="FF7" s="31" t="s">
        <v>4893</v>
      </c>
      <c r="FG7" s="31" t="s">
        <v>4900</v>
      </c>
      <c r="FH7" s="31" t="s">
        <v>4896</v>
      </c>
      <c r="FI7" s="31" t="s">
        <v>4897</v>
      </c>
      <c r="FJ7" s="31" t="s">
        <v>4904</v>
      </c>
      <c r="FK7" s="31" t="s">
        <v>4865</v>
      </c>
      <c r="FL7" s="31" t="s">
        <v>4907</v>
      </c>
      <c r="FM7" s="31">
        <v>3</v>
      </c>
      <c r="FR7" s="31" t="s">
        <v>4901</v>
      </c>
    </row>
    <row r="8" spans="1:174" s="60" customFormat="1" ht="90.75" thickBot="1">
      <c r="A8" s="154" t="s">
        <v>2190</v>
      </c>
      <c r="B8" s="155" t="str">
        <f t="shared" si="0"/>
        <v>1</v>
      </c>
      <c r="C8" s="60" t="s">
        <v>1557</v>
      </c>
      <c r="D8" s="155" t="str">
        <f t="shared" si="1"/>
        <v>1</v>
      </c>
      <c r="E8" s="60">
        <v>1</v>
      </c>
      <c r="F8" s="156">
        <v>44183</v>
      </c>
      <c r="H8" s="157" t="s">
        <v>2599</v>
      </c>
      <c r="I8" s="183" t="s">
        <v>4908</v>
      </c>
      <c r="J8" s="183" t="s">
        <v>4909</v>
      </c>
      <c r="K8" s="160" t="str">
        <f t="shared" ref="K8:K41" si="27">VLOOKUP(I8,C_lnames,2,FALSE)</f>
        <v>Гжеца</v>
      </c>
      <c r="L8" s="160" t="str">
        <f t="shared" si="3"/>
        <v>Патрык Дамьян</v>
      </c>
      <c r="M8" s="184" t="s">
        <v>4910</v>
      </c>
      <c r="N8" s="185">
        <v>34010</v>
      </c>
      <c r="O8" s="162" t="str">
        <f>TEXT(N8,"ддММгггг")</f>
        <v>10021993</v>
      </c>
      <c r="P8" s="163" t="str">
        <f>TEXT(N8,"дд.ММ.гггг")</f>
        <v>10.02.1993</v>
      </c>
      <c r="Q8" s="162" t="str">
        <f>MID(P8,1,1)</f>
        <v>1</v>
      </c>
      <c r="R8" s="162" t="str">
        <f>MID(P8,2,1)</f>
        <v>0</v>
      </c>
      <c r="S8" s="162" t="str">
        <f>MID(P8,4,1)</f>
        <v>0</v>
      </c>
      <c r="T8" s="162" t="str">
        <f>MID(P8,5,1)</f>
        <v>2</v>
      </c>
      <c r="U8" s="162" t="str">
        <f>MID(P8,7,1)</f>
        <v>1</v>
      </c>
      <c r="V8" s="162" t="str">
        <f>MID(P8,8,1)</f>
        <v>9</v>
      </c>
      <c r="W8" s="162" t="str">
        <f>MID(P8,9,1)</f>
        <v>9</v>
      </c>
      <c r="X8" s="162" t="str">
        <f>MID(P8,10,1)</f>
        <v>3</v>
      </c>
      <c r="Z8" s="60" t="s">
        <v>2870</v>
      </c>
      <c r="AA8" s="163" t="str">
        <f t="shared" si="4"/>
        <v>Гдыня</v>
      </c>
      <c r="AB8" s="161">
        <v>41432</v>
      </c>
      <c r="AC8" s="163" t="str">
        <f t="shared" si="5"/>
        <v>07.06.2013</v>
      </c>
      <c r="AD8" s="162" t="str">
        <f t="shared" si="6"/>
        <v>0</v>
      </c>
      <c r="AE8" s="162" t="str">
        <f t="shared" si="7"/>
        <v>7</v>
      </c>
      <c r="AF8" s="162" t="str">
        <f t="shared" si="8"/>
        <v>0</v>
      </c>
      <c r="AG8" s="162" t="str">
        <f t="shared" si="9"/>
        <v>6</v>
      </c>
      <c r="AH8" s="162" t="str">
        <f t="shared" si="10"/>
        <v>2</v>
      </c>
      <c r="AI8" s="162" t="str">
        <f t="shared" si="11"/>
        <v>0</v>
      </c>
      <c r="AJ8" s="162" t="str">
        <f t="shared" si="12"/>
        <v>1</v>
      </c>
      <c r="AK8" s="162" t="str">
        <f t="shared" si="13"/>
        <v>3</v>
      </c>
      <c r="AM8" s="186">
        <v>45084</v>
      </c>
      <c r="AN8" s="163" t="str">
        <f>TEXT(AM8,"дд.ММ.гггг")</f>
        <v>07.06.2023</v>
      </c>
      <c r="AO8" s="162" t="str">
        <f t="shared" si="15"/>
        <v>0</v>
      </c>
      <c r="AP8" s="162" t="str">
        <f t="shared" si="16"/>
        <v>7</v>
      </c>
      <c r="AQ8" s="162" t="str">
        <f t="shared" si="17"/>
        <v>0</v>
      </c>
      <c r="AR8" s="162" t="str">
        <f t="shared" si="18"/>
        <v>6</v>
      </c>
      <c r="AS8" s="162" t="str">
        <f t="shared" si="19"/>
        <v>2</v>
      </c>
      <c r="AT8" s="162" t="str">
        <f t="shared" si="20"/>
        <v>0</v>
      </c>
      <c r="AU8" s="162" t="str">
        <f t="shared" si="21"/>
        <v>2</v>
      </c>
      <c r="AV8" s="162" t="str">
        <f t="shared" si="22"/>
        <v>3</v>
      </c>
      <c r="AX8" s="60" t="s">
        <v>4911</v>
      </c>
      <c r="AY8" s="60" t="s">
        <v>4921</v>
      </c>
      <c r="AZ8" s="60" t="s">
        <v>4912</v>
      </c>
      <c r="BA8" s="160" t="str">
        <f t="shared" si="23"/>
        <v>Гданьск</v>
      </c>
      <c r="BB8" s="253">
        <v>44211</v>
      </c>
      <c r="BC8" s="164" t="str">
        <f>TEXT(BB8,"дд.ММ.гггг")</f>
        <v>15.01.2021</v>
      </c>
      <c r="BD8" s="162" t="str">
        <f>MID(BC8,1,1)</f>
        <v>1</v>
      </c>
      <c r="BE8" s="162" t="str">
        <f>MID(BC8,2,1)</f>
        <v>5</v>
      </c>
      <c r="BF8" s="162" t="str">
        <f>MID(BC8,4,1)</f>
        <v>0</v>
      </c>
      <c r="BG8" s="162" t="str">
        <f>MID(BC8,5,1)</f>
        <v>1</v>
      </c>
      <c r="BH8" s="162" t="str">
        <f>MID(BC8,7,1)</f>
        <v>2</v>
      </c>
      <c r="BI8" s="162" t="str">
        <f>MID(BC8,8,1)</f>
        <v>0</v>
      </c>
      <c r="BJ8" s="162" t="str">
        <f>MID(BC8,9,1)</f>
        <v>2</v>
      </c>
      <c r="BK8" s="162" t="str">
        <f>MID(BC8,10,1)</f>
        <v>1</v>
      </c>
      <c r="BM8" s="253">
        <v>44359</v>
      </c>
      <c r="BN8" s="164" t="str">
        <f t="shared" ref="BN8" si="28">TEXT(BM8,"дд.ММ.гггг")</f>
        <v>12.06.2021</v>
      </c>
      <c r="BO8" s="162" t="str">
        <f t="shared" ref="BO8" si="29">MID(BN8,1,1)</f>
        <v>1</v>
      </c>
      <c r="BP8" s="162" t="str">
        <f>MID(BN8,2,1)</f>
        <v>2</v>
      </c>
      <c r="BQ8" s="162" t="str">
        <f>MID(BN8,4,1)</f>
        <v>0</v>
      </c>
      <c r="BR8" s="162" t="str">
        <f>MID(BN8,5,1)</f>
        <v>6</v>
      </c>
      <c r="BS8" s="162" t="str">
        <f>MID(BN8,7,1)</f>
        <v>2</v>
      </c>
      <c r="BT8" s="162" t="str">
        <f>MID(BN8,8,1)</f>
        <v>0</v>
      </c>
      <c r="BU8" s="162" t="str">
        <f>MID(BN8,9,1)</f>
        <v>2</v>
      </c>
      <c r="BV8" s="162" t="str">
        <f>MID(BN8,10,1)</f>
        <v>1</v>
      </c>
      <c r="BX8" s="264" t="str">
        <f>DY8</f>
        <v>Республика Польша</v>
      </c>
      <c r="BY8" s="257" t="s">
        <v>4912</v>
      </c>
      <c r="BZ8" s="166" t="str">
        <f t="shared" si="24"/>
        <v>Гданьск</v>
      </c>
      <c r="CA8" s="280" t="s">
        <v>4334</v>
      </c>
      <c r="CB8" s="281">
        <v>44186</v>
      </c>
      <c r="CC8" s="282" t="str">
        <f>TEXT(CB8,"дд.ММ.гггг")</f>
        <v>21.12.2020</v>
      </c>
      <c r="CD8" s="283" t="str">
        <f>MID(CC8,1,1)</f>
        <v>2</v>
      </c>
      <c r="CE8" s="283" t="str">
        <f>MID(CC8,2,1)</f>
        <v>1</v>
      </c>
      <c r="CF8" s="283" t="str">
        <f>MID(CC8,4,1)</f>
        <v>1</v>
      </c>
      <c r="CG8" s="283" t="str">
        <f>MID(CC8,5,1)</f>
        <v>2</v>
      </c>
      <c r="CH8" s="283" t="str">
        <f>MID(CC8,7,1)</f>
        <v>2</v>
      </c>
      <c r="CI8" s="283" t="str">
        <f>MID(CC8,8,1)</f>
        <v>0</v>
      </c>
      <c r="CJ8" s="283" t="str">
        <f>MID(CC8,9,1)</f>
        <v>2</v>
      </c>
      <c r="CK8" s="283" t="str">
        <f>MID(CC8,10,1)</f>
        <v>0</v>
      </c>
      <c r="CM8" s="268">
        <v>44194</v>
      </c>
      <c r="CN8" s="164" t="str">
        <f>TEXT(CM8,"дд.ММ.гггг")</f>
        <v>29.12.2020</v>
      </c>
      <c r="CO8" s="162" t="str">
        <f>MID(CN8,1,1)</f>
        <v>2</v>
      </c>
      <c r="CP8" s="162" t="str">
        <f>MID(CN8,2,1)</f>
        <v>9</v>
      </c>
      <c r="CQ8" s="162" t="str">
        <f>MID(CN8,4,1)</f>
        <v>1</v>
      </c>
      <c r="CR8" s="162" t="str">
        <f>MID(CN8,5,1)</f>
        <v>2</v>
      </c>
      <c r="CS8" s="162" t="str">
        <f>MID(CN8,7,1)</f>
        <v>2</v>
      </c>
      <c r="CT8" s="162" t="str">
        <f>MID(CN8,8,1)</f>
        <v>0</v>
      </c>
      <c r="CU8" s="162" t="str">
        <f>MID(CN8,9,1)</f>
        <v>2</v>
      </c>
      <c r="CV8" s="162" t="str">
        <f>MID(CN8,10,1)</f>
        <v>0</v>
      </c>
      <c r="CX8" s="60" t="s">
        <v>72</v>
      </c>
      <c r="CY8" s="167">
        <f>CB8</f>
        <v>44186</v>
      </c>
      <c r="CZ8" s="164" t="str">
        <f>TEXT(CY8,"дд.ММ.гггг")</f>
        <v>21.12.2020</v>
      </c>
      <c r="DA8" s="162" t="str">
        <f>MID(CZ8,1,1)</f>
        <v>2</v>
      </c>
      <c r="DB8" s="162" t="str">
        <f>MID(CZ8,2,1)</f>
        <v>1</v>
      </c>
      <c r="DC8" s="162" t="str">
        <f>MID(CZ8,4,1)</f>
        <v>1</v>
      </c>
      <c r="DD8" s="162" t="str">
        <f>MID(CZ8,5,1)</f>
        <v>2</v>
      </c>
      <c r="DE8" s="162" t="str">
        <f>MID(CZ8,7,1)</f>
        <v>2</v>
      </c>
      <c r="DF8" s="162" t="str">
        <f>MID(CZ8,8,1)</f>
        <v>0</v>
      </c>
      <c r="DG8" s="162" t="str">
        <f>MID(CZ8,9,1)</f>
        <v>2</v>
      </c>
      <c r="DH8" s="162" t="str">
        <f>MID(CZ8,10,1)</f>
        <v>0</v>
      </c>
      <c r="DJ8" s="60" t="s">
        <v>1114</v>
      </c>
      <c r="DK8" s="60" t="s">
        <v>4913</v>
      </c>
      <c r="DL8" s="168" t="s">
        <v>4914</v>
      </c>
      <c r="DM8" s="60">
        <v>1</v>
      </c>
      <c r="DN8" s="262">
        <f>AM8-180</f>
        <v>44904</v>
      </c>
      <c r="DO8" s="169" t="str">
        <f ca="1">"00"&amp;H8&amp;"_"&amp;I8&amp;"_"&amp;J8&amp;"_"&amp;M8&amp;" "&amp;MID(CELL("filename",H2),SEARCH("]",CELL("filename"))+1,255)</f>
        <v>001_Grzeca_Patryk Damian_EF 3440246 01_SK_NORTH BAY_20122020</v>
      </c>
      <c r="DP8" s="170" t="str">
        <f>$DP$2&amp;Links!D2&amp;$DP$3&amp;" "&amp;I8&amp;" "&amp;J8&amp;" "&amp;$DP$4</f>
        <v>&lt;a id="cmfoldlink" style="text-decoration: underline;" href="http://lawspellsonline.com/~78qxi"&gt; Grzeca Patryk Damian &lt;/a&gt;</v>
      </c>
      <c r="DQ8" s="171"/>
      <c r="DR8" s="155">
        <f>IF(DQ8="NAN HAI SHI HAO (NH 8)",",1,",IF(DQ8="NAN HAI SI HAO (NH 10)",",2,",IF(DQ8="NAN HAI JIU HAO (NH 9)",",3,",IF(DQ8="Hai Yang Shi You 681",",4,",IF(DQ8="Hai Yang Shi You 982",",5,",)))))</f>
        <v>0</v>
      </c>
      <c r="DS8" s="60" t="s">
        <v>1110</v>
      </c>
      <c r="DT8" s="155" t="str">
        <f>IF(DS8="Морское бурение возле Сахалина 2019",",1,",IF(DS8="Морское бурение возле Сахалина 2018",",2,",))</f>
        <v>,1,</v>
      </c>
      <c r="DU8" s="187" t="s">
        <v>4915</v>
      </c>
      <c r="DW8" s="173" t="s">
        <v>4916</v>
      </c>
      <c r="DY8" s="151" t="s">
        <v>4917</v>
      </c>
      <c r="EA8" s="140" t="s">
        <v>4918</v>
      </c>
      <c r="EB8" s="176">
        <f>IF(EA8="Член экипажа","1",)</f>
        <v>0</v>
      </c>
      <c r="EC8" s="174" t="s">
        <v>4919</v>
      </c>
      <c r="ED8" s="174"/>
      <c r="EE8" s="157" t="s">
        <v>1111</v>
      </c>
      <c r="EF8" s="176" t="str">
        <f t="shared" ref="EF8:EF41" si="30">IF(EE8="3","1",IF(EE8="30","2",IF(EE8="90","3",IF(EE8="180","4",IF(EE8="360","5",)))))</f>
        <v>4</v>
      </c>
      <c r="EI8" s="155" t="s">
        <v>1115</v>
      </c>
      <c r="EJ8" s="176" t="str">
        <f t="shared" ref="EJ8:EJ41" si="31">IF(EI8="Нет","1",IF(EI8="Корректируется","2",IF(EI8="1 раз","3",IF(EI8="2 раза","4",IF(EI8="3 раза","5",)))))</f>
        <v>1</v>
      </c>
      <c r="EK8" s="170" t="str">
        <f>$EK$2&amp;Links!G2&amp;$EK$3&amp;" "&amp;I8&amp;" "&amp;J8&amp;" "&amp;$EK$4</f>
        <v>&lt;a id="cmpasslink" style="text-decoration: underline;" href="http://lawspellsonline.com/~M9joH"&gt; Grzeca Patryk Damian &lt;/a&gt;</v>
      </c>
      <c r="EL8" s="170" t="str">
        <f>$EL$2&amp;Links!J2&amp;$EL$3&amp;" "&amp;I8&amp;" "&amp;J8&amp;" "&amp;$EL$4</f>
        <v>&lt;a id="cmloilink" style="text-decoration: underline;" href="http://lawspellsonline.com/~kBnVX"&gt; Grzeca Patryk Damian &lt;/a&gt;</v>
      </c>
      <c r="EM8" s="176" t="str">
        <f t="shared" si="26"/>
        <v>М</v>
      </c>
      <c r="EN8" s="191" t="s">
        <v>1657</v>
      </c>
      <c r="EO8" s="60">
        <v>2</v>
      </c>
      <c r="EP8" s="177" t="str">
        <f t="shared" ref="EP8:EP41" si="32">IF(EN8="ОБЩЕСТВО С ОГРАНИЧЕННОЙ ОТВЕТСТВЕННОСТЬЮ «ДАЛЬНИЙ ВОСТОК ОЙЛФИЛД СЕРВИСЕЗ»","Российская Федерация, 115035, г. Москва, Космодамианская набережная дом 52, строение 4, этаж 7, помещение 1, офис 12",IF(EN8="ОБЩЕСТВО С ОГРАНИЧЕННОЙ ОТВЕТСТВЕННОСТЬЮ «ЮРИДИЧЕСКАЯ ФИРМА ЛОСПЕЛЛС»","125047, г. Москва, улица Фадеева, дом 7, строение 1, помещение 2, комната 2, РМ2И, подвал",IF(EN8="ОБЩЕСТВО С ОГРАНИЧЕННОЙ ОТВЕТСТВЕННОСТЬЮ «СТО ЛЕТ»","119530, Россия, г. Москва, Очаковское шоссе, дом 34, помещение IX, комната 16, офис 58",)))</f>
        <v>125047, г. Москва, улица Фадеева, дом 7, строение 1, помещение 2, комната 2, РМ2И, подвал</v>
      </c>
      <c r="EQ8" s="176" t="str">
        <f t="shared" ref="EQ8" si="33">IF(EN8="ОБЩЕСТВО С ОГРАНИЧЕННОЙ ОТВЕТСТВЕННОСТЬЮ «ДАЛЬНИЙ ВОСТОК ОЙЛФИЛД СЕРВИСЕЗ»","1",IF(EN8="ОБЩЕСТВО С ОГРАНИЧЕННОЙ ОТВЕТСТВЕННОСТЬЮ «ЮРИДИЧЕСКАЯ ФИРМА ЛОСПЕЛЛС»","2",IF(EN8="ОБЩЕСТВО С ОГРАНИЧЕННОЙ ОТВЕТСТВЕННОСТЬЮ «СТО ЛЕТ»","3",)))</f>
        <v>2</v>
      </c>
      <c r="ER8" s="176">
        <v>84952876087</v>
      </c>
      <c r="ES8" s="178" t="s">
        <v>4875</v>
      </c>
      <c r="ET8" s="174" t="s">
        <v>1585</v>
      </c>
      <c r="EU8" s="176" t="str">
        <f t="shared" ref="EU8" si="34">IF(ET8="Мищенко Д.В.","1",IF(ET8="Истягин Д.Ю.","2",))</f>
        <v>1</v>
      </c>
      <c r="EV8" s="176" t="str">
        <f t="shared" ref="EV8:EV41" si="35">IF(ET8="Мищенко Д.В.","Генеральный директор",IF(ET8="Истягин Д.Ю.","Генеральный директор",))</f>
        <v>Генеральный директор</v>
      </c>
      <c r="EW8" s="176">
        <v>2</v>
      </c>
      <c r="EX8" s="179">
        <f t="shared" ref="EX8:EX28" si="36">F8+12</f>
        <v>44195</v>
      </c>
      <c r="EY8" s="191" t="s">
        <v>1215</v>
      </c>
      <c r="EZ8" s="264" t="str">
        <f>IF(EY8="Однократная (до 3 месяцев)","1",IF(EY8="Двукратная (до 3 месяцев)","2",IF(EY8="Многократная (до 12 месяцев)","3",)))</f>
        <v>3</v>
      </c>
      <c r="FB8" s="151" t="s">
        <v>4917</v>
      </c>
      <c r="FC8" s="151" t="s">
        <v>4922</v>
      </c>
      <c r="FD8" s="151" t="s">
        <v>4917</v>
      </c>
      <c r="FE8" s="288" t="s">
        <v>4864</v>
      </c>
      <c r="FF8" s="165" t="s">
        <v>4893</v>
      </c>
      <c r="FG8" s="165" t="s">
        <v>4900</v>
      </c>
      <c r="FH8" s="165" t="s">
        <v>4896</v>
      </c>
      <c r="FI8" s="165" t="s">
        <v>4897</v>
      </c>
      <c r="FJ8" s="165" t="s">
        <v>4904</v>
      </c>
      <c r="FK8" s="165" t="s">
        <v>4865</v>
      </c>
      <c r="FL8" s="165" t="s">
        <v>4907</v>
      </c>
      <c r="FM8" s="165">
        <v>3</v>
      </c>
      <c r="FR8" s="165" t="s">
        <v>4901</v>
      </c>
    </row>
    <row r="9" spans="1:174" s="60" customFormat="1" ht="90.75" thickBot="1">
      <c r="A9" s="154" t="s">
        <v>2190</v>
      </c>
      <c r="B9" s="155" t="str">
        <f t="shared" si="0"/>
        <v>1</v>
      </c>
      <c r="C9" s="60" t="s">
        <v>1557</v>
      </c>
      <c r="D9" s="155" t="str">
        <f t="shared" si="1"/>
        <v>1</v>
      </c>
      <c r="E9" s="60">
        <v>1</v>
      </c>
      <c r="F9" s="156">
        <v>44183</v>
      </c>
      <c r="H9" s="157" t="s">
        <v>5000</v>
      </c>
      <c r="I9" s="158" t="s">
        <v>4928</v>
      </c>
      <c r="J9" s="221" t="s">
        <v>5063</v>
      </c>
      <c r="K9" s="160" t="str">
        <f t="shared" si="27"/>
        <v>Барвач</v>
      </c>
      <c r="L9" s="160" t="str">
        <f t="shared" ref="L9:L41" si="37">VLOOKUP(J9,C_fnames,2,FALSE)</f>
        <v>Роланд Густав</v>
      </c>
      <c r="M9" s="60" t="s">
        <v>5020</v>
      </c>
      <c r="N9" s="161">
        <v>25766</v>
      </c>
      <c r="O9" s="162" t="str">
        <f t="shared" ref="O9:O40" si="38">TEXT(N9,"ддММгггг")</f>
        <v>17071970</v>
      </c>
      <c r="P9" s="163" t="str">
        <f t="shared" ref="P9:P40" si="39">TEXT(N9,"дд.ММ.гггг")</f>
        <v>17.07.1970</v>
      </c>
      <c r="Q9" s="162" t="str">
        <f t="shared" ref="Q9:Q40" si="40">MID(P9,1,1)</f>
        <v>1</v>
      </c>
      <c r="R9" s="162" t="str">
        <f t="shared" ref="R9:R40" si="41">MID(P9,2,1)</f>
        <v>7</v>
      </c>
      <c r="S9" s="162" t="str">
        <f t="shared" ref="S9:S40" si="42">MID(P9,4,1)</f>
        <v>0</v>
      </c>
      <c r="T9" s="162" t="str">
        <f t="shared" ref="T9:T40" si="43">MID(P9,5,1)</f>
        <v>7</v>
      </c>
      <c r="U9" s="162" t="str">
        <f t="shared" ref="U9:U40" si="44">MID(P9,7,1)</f>
        <v>1</v>
      </c>
      <c r="V9" s="162" t="str">
        <f t="shared" ref="V9:V40" si="45">MID(P9,8,1)</f>
        <v>9</v>
      </c>
      <c r="W9" s="162" t="str">
        <f t="shared" ref="W9:W40" si="46">MID(P9,9,1)</f>
        <v>7</v>
      </c>
      <c r="X9" s="162" t="str">
        <f t="shared" ref="X9:X40" si="47">MID(P9,10,1)</f>
        <v>0</v>
      </c>
      <c r="Z9" s="60" t="s">
        <v>5021</v>
      </c>
      <c r="AA9" s="163" t="str">
        <f t="shared" si="4"/>
        <v>Щецин</v>
      </c>
      <c r="AB9" s="161">
        <v>43270</v>
      </c>
      <c r="AC9" s="163" t="str">
        <f t="shared" ref="AC9:AC40" si="48">TEXT(AB9,"дд.ММ.гггг")</f>
        <v>19.06.2018</v>
      </c>
      <c r="AD9" s="162" t="str">
        <f t="shared" ref="AD9:AD40" si="49">MID(AC9,1,1)</f>
        <v>1</v>
      </c>
      <c r="AE9" s="162" t="str">
        <f t="shared" ref="AE9:AE40" si="50">MID(AC9,2,1)</f>
        <v>9</v>
      </c>
      <c r="AF9" s="162" t="str">
        <f t="shared" ref="AF9:AF40" si="51">MID(AC9,4,1)</f>
        <v>0</v>
      </c>
      <c r="AG9" s="162" t="str">
        <f t="shared" ref="AG9:AG40" si="52">MID(AC9,5,1)</f>
        <v>6</v>
      </c>
      <c r="AH9" s="162" t="str">
        <f t="shared" ref="AH9:AH40" si="53">MID(AC9,7,1)</f>
        <v>2</v>
      </c>
      <c r="AI9" s="162" t="str">
        <f t="shared" ref="AI9:AI40" si="54">MID(AC9,8,1)</f>
        <v>0</v>
      </c>
      <c r="AJ9" s="162" t="str">
        <f t="shared" ref="AJ9:AJ40" si="55">MID(AC9,9,1)</f>
        <v>1</v>
      </c>
      <c r="AK9" s="162" t="str">
        <f t="shared" ref="AK9:AK40" si="56">MID(AC9,10,1)</f>
        <v>8</v>
      </c>
      <c r="AM9" s="161">
        <v>46923</v>
      </c>
      <c r="AN9" s="163" t="str">
        <f t="shared" ref="AN9:AN40" si="57">TEXT(AM9,"дд.ММ.гггг")</f>
        <v>19.06.2028</v>
      </c>
      <c r="AO9" s="162" t="str">
        <f t="shared" ref="AO9:AO40" si="58">MID(AN9,1,1)</f>
        <v>1</v>
      </c>
      <c r="AP9" s="162" t="str">
        <f t="shared" ref="AP9:AP40" si="59">MID(AN9,2,1)</f>
        <v>9</v>
      </c>
      <c r="AQ9" s="162" t="str">
        <f t="shared" ref="AQ9:AQ40" si="60">MID(AN9,4,1)</f>
        <v>0</v>
      </c>
      <c r="AR9" s="162" t="str">
        <f t="shared" ref="AR9:AR40" si="61">MID(AN9,5,1)</f>
        <v>6</v>
      </c>
      <c r="AS9" s="162" t="str">
        <f t="shared" ref="AS9:AS40" si="62">MID(AN9,7,1)</f>
        <v>2</v>
      </c>
      <c r="AT9" s="162" t="str">
        <f t="shared" ref="AT9:AT40" si="63">MID(AN9,8,1)</f>
        <v>0</v>
      </c>
      <c r="AU9" s="162" t="str">
        <f t="shared" ref="AU9:AU40" si="64">MID(AN9,9,1)</f>
        <v>2</v>
      </c>
      <c r="AV9" s="162" t="str">
        <f t="shared" ref="AV9:AV40" si="65">MID(AN9,10,1)</f>
        <v>8</v>
      </c>
      <c r="AX9" s="60" t="s">
        <v>5022</v>
      </c>
      <c r="AY9" s="60" t="s">
        <v>5103</v>
      </c>
      <c r="AZ9" s="60" t="s">
        <v>5021</v>
      </c>
      <c r="BA9" s="160" t="str">
        <f t="shared" si="23"/>
        <v>Щецин</v>
      </c>
      <c r="BB9" s="253">
        <v>44211</v>
      </c>
      <c r="BC9" s="164" t="str">
        <f t="shared" ref="BC9:BC28" si="66">TEXT(BB9,"дд.ММ.гггг")</f>
        <v>15.01.2021</v>
      </c>
      <c r="BD9" s="162" t="str">
        <f t="shared" ref="BD9:BD28" si="67">MID(BC9,1,1)</f>
        <v>1</v>
      </c>
      <c r="BE9" s="162" t="str">
        <f t="shared" ref="BE9:BE28" si="68">MID(BC9,2,1)</f>
        <v>5</v>
      </c>
      <c r="BF9" s="162" t="str">
        <f t="shared" ref="BF9:BF28" si="69">MID(BC9,4,1)</f>
        <v>0</v>
      </c>
      <c r="BG9" s="162" t="str">
        <f t="shared" ref="BG9:BG28" si="70">MID(BC9,5,1)</f>
        <v>1</v>
      </c>
      <c r="BH9" s="162" t="str">
        <f t="shared" ref="BH9:BH28" si="71">MID(BC9,7,1)</f>
        <v>2</v>
      </c>
      <c r="BI9" s="162" t="str">
        <f t="shared" ref="BI9:BI28" si="72">MID(BC9,8,1)</f>
        <v>0</v>
      </c>
      <c r="BJ9" s="162" t="str">
        <f t="shared" ref="BJ9:BJ28" si="73">MID(BC9,9,1)</f>
        <v>2</v>
      </c>
      <c r="BK9" s="162" t="str">
        <f t="shared" ref="BK9:BK28" si="74">MID(BC9,10,1)</f>
        <v>1</v>
      </c>
      <c r="BM9" s="253">
        <v>44359</v>
      </c>
      <c r="BN9" s="164" t="str">
        <f t="shared" ref="BN9:BN28" si="75">TEXT(BM9,"дд.ММ.гггг")</f>
        <v>12.06.2021</v>
      </c>
      <c r="BO9" s="162" t="str">
        <f t="shared" ref="BO9:BO28" si="76">MID(BN9,1,1)</f>
        <v>1</v>
      </c>
      <c r="BP9" s="162" t="str">
        <f t="shared" ref="BP9:BP28" si="77">MID(BN9,2,1)</f>
        <v>2</v>
      </c>
      <c r="BQ9" s="162" t="str">
        <f t="shared" ref="BQ9:BQ28" si="78">MID(BN9,4,1)</f>
        <v>0</v>
      </c>
      <c r="BR9" s="162" t="str">
        <f t="shared" ref="BR9:BR28" si="79">MID(BN9,5,1)</f>
        <v>6</v>
      </c>
      <c r="BS9" s="162" t="str">
        <f t="shared" ref="BS9:BS28" si="80">MID(BN9,7,1)</f>
        <v>2</v>
      </c>
      <c r="BT9" s="162" t="str">
        <f t="shared" ref="BT9:BT28" si="81">MID(BN9,8,1)</f>
        <v>0</v>
      </c>
      <c r="BU9" s="162" t="str">
        <f t="shared" ref="BU9:BU28" si="82">MID(BN9,9,1)</f>
        <v>2</v>
      </c>
      <c r="BV9" s="162" t="str">
        <f t="shared" ref="BV9:BV28" si="83">MID(BN9,10,1)</f>
        <v>1</v>
      </c>
      <c r="BX9" s="264" t="str">
        <f t="shared" ref="BX9:BX41" si="84">DY9</f>
        <v>Республика Польша</v>
      </c>
      <c r="BY9" s="257" t="s">
        <v>4912</v>
      </c>
      <c r="BZ9" s="166" t="str">
        <f t="shared" si="24"/>
        <v>Гданьск</v>
      </c>
      <c r="CA9" s="280" t="s">
        <v>5023</v>
      </c>
      <c r="CB9" s="281">
        <v>44186</v>
      </c>
      <c r="CC9" s="282" t="str">
        <f t="shared" ref="CC9:CC28" si="85">TEXT(CB9,"дд.ММ.гггг")</f>
        <v>21.12.2020</v>
      </c>
      <c r="CD9" s="283" t="str">
        <f t="shared" ref="CD9:CD28" si="86">MID(CC9,1,1)</f>
        <v>2</v>
      </c>
      <c r="CE9" s="283" t="str">
        <f t="shared" ref="CE9:CE28" si="87">MID(CC9,2,1)</f>
        <v>1</v>
      </c>
      <c r="CF9" s="283" t="str">
        <f t="shared" ref="CF9:CF28" si="88">MID(CC9,4,1)</f>
        <v>1</v>
      </c>
      <c r="CG9" s="283" t="str">
        <f t="shared" ref="CG9:CG28" si="89">MID(CC9,5,1)</f>
        <v>2</v>
      </c>
      <c r="CH9" s="283" t="str">
        <f t="shared" ref="CH9:CH28" si="90">MID(CC9,7,1)</f>
        <v>2</v>
      </c>
      <c r="CI9" s="283" t="str">
        <f t="shared" ref="CI9:CI28" si="91">MID(CC9,8,1)</f>
        <v>0</v>
      </c>
      <c r="CJ9" s="283" t="str">
        <f t="shared" ref="CJ9:CJ28" si="92">MID(CC9,9,1)</f>
        <v>2</v>
      </c>
      <c r="CK9" s="283" t="str">
        <f t="shared" ref="CK9:CK28" si="93">MID(CC9,10,1)</f>
        <v>0</v>
      </c>
      <c r="CM9" s="268">
        <v>44194</v>
      </c>
      <c r="CN9" s="164" t="str">
        <f t="shared" ref="CN9:CN29" si="94">TEXT(CM9,"дд.ММ.гггг")</f>
        <v>29.12.2020</v>
      </c>
      <c r="CO9" s="162" t="str">
        <f t="shared" ref="CO9:CO29" si="95">MID(CN9,1,1)</f>
        <v>2</v>
      </c>
      <c r="CP9" s="162" t="str">
        <f t="shared" ref="CP9:CP29" si="96">MID(CN9,2,1)</f>
        <v>9</v>
      </c>
      <c r="CQ9" s="162" t="str">
        <f t="shared" ref="CQ9:CQ29" si="97">MID(CN9,4,1)</f>
        <v>1</v>
      </c>
      <c r="CR9" s="162" t="str">
        <f t="shared" ref="CR9:CR29" si="98">MID(CN9,5,1)</f>
        <v>2</v>
      </c>
      <c r="CS9" s="162" t="str">
        <f t="shared" ref="CS9:CS29" si="99">MID(CN9,7,1)</f>
        <v>2</v>
      </c>
      <c r="CT9" s="162" t="str">
        <f t="shared" ref="CT9:CT29" si="100">MID(CN9,8,1)</f>
        <v>0</v>
      </c>
      <c r="CU9" s="162" t="str">
        <f t="shared" ref="CU9:CU29" si="101">MID(CN9,9,1)</f>
        <v>2</v>
      </c>
      <c r="CV9" s="162" t="str">
        <f t="shared" ref="CV9:CV29" si="102">MID(CN9,10,1)</f>
        <v>0</v>
      </c>
      <c r="CX9" s="60" t="s">
        <v>5043</v>
      </c>
      <c r="CY9" s="167">
        <f t="shared" ref="CY9:CY41" si="103">CB9</f>
        <v>44186</v>
      </c>
      <c r="CZ9" s="164" t="str">
        <f t="shared" ref="CZ9:CZ28" si="104">TEXT(CY9,"дд.ММ.гггг")</f>
        <v>21.12.2020</v>
      </c>
      <c r="DA9" s="162" t="str">
        <f t="shared" ref="DA9:DA28" si="105">MID(CZ9,1,1)</f>
        <v>2</v>
      </c>
      <c r="DB9" s="162" t="str">
        <f t="shared" ref="DB9:DB28" si="106">MID(CZ9,2,1)</f>
        <v>1</v>
      </c>
      <c r="DC9" s="162" t="str">
        <f t="shared" ref="DC9:DC28" si="107">MID(CZ9,4,1)</f>
        <v>1</v>
      </c>
      <c r="DD9" s="162" t="str">
        <f t="shared" ref="DD9:DD28" si="108">MID(CZ9,5,1)</f>
        <v>2</v>
      </c>
      <c r="DE9" s="162" t="str">
        <f t="shared" ref="DE9:DE28" si="109">MID(CZ9,7,1)</f>
        <v>2</v>
      </c>
      <c r="DF9" s="162" t="str">
        <f t="shared" ref="DF9:DF28" si="110">MID(CZ9,8,1)</f>
        <v>0</v>
      </c>
      <c r="DG9" s="162" t="str">
        <f t="shared" ref="DG9:DG28" si="111">MID(CZ9,9,1)</f>
        <v>2</v>
      </c>
      <c r="DH9" s="162" t="str">
        <f t="shared" ref="DH9:DH28" si="112">MID(CZ9,10,1)</f>
        <v>0</v>
      </c>
      <c r="DJ9" s="60" t="s">
        <v>1114</v>
      </c>
      <c r="DK9" s="60" t="s">
        <v>4913</v>
      </c>
      <c r="DL9" s="168" t="s">
        <v>4914</v>
      </c>
      <c r="DN9" s="262">
        <f t="shared" ref="DN9:DN41" si="113">AM9-180</f>
        <v>46743</v>
      </c>
      <c r="DO9" s="169" t="str">
        <f t="shared" ref="DO9:DO41" ca="1" si="114">"00"&amp;H9&amp;"_"&amp;I9&amp;"_"&amp;J9&amp;"_"&amp;M9&amp;" "&amp;MID(CELL("filename",H3),SEARCH("]",CELL("filename"))+1,255)</f>
        <v>002_Barwacz_Roland Gustaw_EN 6348880 01_SK_NORTH BAY_20122020</v>
      </c>
      <c r="DP9" s="170" t="str">
        <f>$DP$2&amp;Links!D3&amp;$DP$3&amp;" "&amp;I9&amp;" "&amp;J9&amp;" "&amp;$DP$4</f>
        <v>&lt;a id="cmfoldlink" style="text-decoration: underline;" href=""&gt; Barwacz Roland Gustaw &lt;/a&gt;</v>
      </c>
      <c r="DQ9" s="171"/>
      <c r="DU9" s="172" t="s">
        <v>4915</v>
      </c>
      <c r="DW9" s="173" t="s">
        <v>4916</v>
      </c>
      <c r="DY9" s="151" t="s">
        <v>4917</v>
      </c>
      <c r="EA9" s="60" t="s">
        <v>4918</v>
      </c>
      <c r="EC9" s="174" t="s">
        <v>4919</v>
      </c>
      <c r="ED9" s="175"/>
      <c r="EE9" s="157" t="s">
        <v>1111</v>
      </c>
      <c r="EF9" s="176" t="str">
        <f t="shared" si="30"/>
        <v>4</v>
      </c>
      <c r="EI9" s="155" t="s">
        <v>1115</v>
      </c>
      <c r="EJ9" s="176" t="str">
        <f t="shared" si="31"/>
        <v>1</v>
      </c>
      <c r="EK9" s="170" t="str">
        <f>$EK$2&amp;Links!G3&amp;$EK$3&amp;" "&amp;I9&amp;" "&amp;J9&amp;" "&amp;$EK$4</f>
        <v>&lt;a id="cmpasslink" style="text-decoration: underline;" href=""&gt; Barwacz Roland Gustaw &lt;/a&gt;</v>
      </c>
      <c r="EL9" s="170" t="str">
        <f>$EL$2&amp;Links!J3&amp;$EL$3&amp;" "&amp;I9&amp;" "&amp;J9&amp;" "&amp;$EL$4</f>
        <v>&lt;a id="cmloilink" style="text-decoration: underline;" href=""&gt; Barwacz Roland Gustaw &lt;/a&gt;</v>
      </c>
      <c r="EM9" s="176" t="str">
        <f t="shared" si="26"/>
        <v>М</v>
      </c>
      <c r="EN9" s="174" t="s">
        <v>1657</v>
      </c>
      <c r="EP9" s="177" t="str">
        <f t="shared" si="32"/>
        <v>125047, г. Москва, улица Фадеева, дом 7, строение 1, помещение 2, комната 2, РМ2И, подвал</v>
      </c>
      <c r="ER9" s="176">
        <v>84952876087</v>
      </c>
      <c r="ES9" s="178" t="s">
        <v>4875</v>
      </c>
      <c r="ET9" s="174" t="s">
        <v>1585</v>
      </c>
      <c r="EV9" s="176" t="str">
        <f t="shared" si="35"/>
        <v>Генеральный директор</v>
      </c>
      <c r="EX9" s="179">
        <f t="shared" si="36"/>
        <v>44195</v>
      </c>
      <c r="EY9" s="191" t="s">
        <v>1215</v>
      </c>
      <c r="EZ9" s="257"/>
      <c r="FB9" s="151" t="s">
        <v>4917</v>
      </c>
      <c r="FC9" s="151" t="s">
        <v>4922</v>
      </c>
      <c r="FD9" s="151" t="s">
        <v>4917</v>
      </c>
      <c r="FE9" s="288" t="s">
        <v>4864</v>
      </c>
      <c r="FF9" s="165" t="s">
        <v>4893</v>
      </c>
      <c r="FG9" s="165" t="s">
        <v>4900</v>
      </c>
      <c r="FH9" s="165" t="s">
        <v>4896</v>
      </c>
      <c r="FI9" s="165" t="s">
        <v>4897</v>
      </c>
      <c r="FJ9" s="165" t="s">
        <v>4904</v>
      </c>
      <c r="FK9" s="165" t="s">
        <v>4865</v>
      </c>
      <c r="FL9" s="165" t="s">
        <v>4907</v>
      </c>
      <c r="FM9" s="165">
        <v>3</v>
      </c>
      <c r="FR9" s="165" t="s">
        <v>4901</v>
      </c>
    </row>
    <row r="10" spans="1:174" s="60" customFormat="1" ht="90.75" thickBot="1">
      <c r="A10" s="154" t="s">
        <v>2190</v>
      </c>
      <c r="B10" s="155" t="str">
        <f t="shared" si="0"/>
        <v>1</v>
      </c>
      <c r="C10" s="60" t="s">
        <v>1557</v>
      </c>
      <c r="D10" s="155" t="str">
        <f t="shared" si="1"/>
        <v>1</v>
      </c>
      <c r="E10" s="60">
        <v>1</v>
      </c>
      <c r="F10" s="156">
        <v>44183</v>
      </c>
      <c r="H10" s="157" t="s">
        <v>5001</v>
      </c>
      <c r="I10" s="158" t="s">
        <v>4929</v>
      </c>
      <c r="J10" s="159" t="s">
        <v>4947</v>
      </c>
      <c r="K10" s="160" t="str">
        <f t="shared" si="27"/>
        <v>Бордевич</v>
      </c>
      <c r="L10" s="160" t="str">
        <f t="shared" si="37"/>
        <v>Ярослав Яцек</v>
      </c>
      <c r="M10" s="60" t="s">
        <v>5066</v>
      </c>
      <c r="N10" s="161">
        <v>23606</v>
      </c>
      <c r="O10" s="162" t="str">
        <f t="shared" si="38"/>
        <v>17081964</v>
      </c>
      <c r="P10" s="163" t="str">
        <f t="shared" si="39"/>
        <v>17.08.1964</v>
      </c>
      <c r="Q10" s="162" t="str">
        <f t="shared" si="40"/>
        <v>1</v>
      </c>
      <c r="R10" s="162" t="str">
        <f t="shared" si="41"/>
        <v>7</v>
      </c>
      <c r="S10" s="162" t="str">
        <f t="shared" si="42"/>
        <v>0</v>
      </c>
      <c r="T10" s="162" t="str">
        <f t="shared" si="43"/>
        <v>8</v>
      </c>
      <c r="U10" s="162" t="str">
        <f t="shared" si="44"/>
        <v>1</v>
      </c>
      <c r="V10" s="162" t="str">
        <f t="shared" si="45"/>
        <v>9</v>
      </c>
      <c r="W10" s="162" t="str">
        <f t="shared" si="46"/>
        <v>6</v>
      </c>
      <c r="X10" s="162" t="str">
        <f t="shared" si="47"/>
        <v>4</v>
      </c>
      <c r="Z10" s="60" t="s">
        <v>5021</v>
      </c>
      <c r="AA10" s="163" t="str">
        <f t="shared" si="4"/>
        <v>Щецин</v>
      </c>
      <c r="AB10" s="161">
        <v>43397</v>
      </c>
      <c r="AC10" s="163" t="str">
        <f t="shared" si="48"/>
        <v>24.10.2018</v>
      </c>
      <c r="AD10" s="162" t="str">
        <f t="shared" si="49"/>
        <v>2</v>
      </c>
      <c r="AE10" s="162" t="str">
        <f t="shared" si="50"/>
        <v>4</v>
      </c>
      <c r="AF10" s="162" t="str">
        <f t="shared" si="51"/>
        <v>1</v>
      </c>
      <c r="AG10" s="162" t="str">
        <f t="shared" si="52"/>
        <v>0</v>
      </c>
      <c r="AH10" s="162" t="str">
        <f t="shared" si="53"/>
        <v>2</v>
      </c>
      <c r="AI10" s="162" t="str">
        <f t="shared" si="54"/>
        <v>0</v>
      </c>
      <c r="AJ10" s="162" t="str">
        <f t="shared" si="55"/>
        <v>1</v>
      </c>
      <c r="AK10" s="162" t="str">
        <f t="shared" si="56"/>
        <v>8</v>
      </c>
      <c r="AM10" s="161">
        <v>47050</v>
      </c>
      <c r="AN10" s="163" t="str">
        <f t="shared" si="57"/>
        <v>24.10.2028</v>
      </c>
      <c r="AO10" s="162" t="str">
        <f t="shared" si="58"/>
        <v>2</v>
      </c>
      <c r="AP10" s="162" t="str">
        <f t="shared" si="59"/>
        <v>4</v>
      </c>
      <c r="AQ10" s="162" t="str">
        <f t="shared" si="60"/>
        <v>1</v>
      </c>
      <c r="AR10" s="162" t="str">
        <f t="shared" si="61"/>
        <v>0</v>
      </c>
      <c r="AS10" s="162" t="str">
        <f t="shared" si="62"/>
        <v>2</v>
      </c>
      <c r="AT10" s="162" t="str">
        <f t="shared" si="63"/>
        <v>0</v>
      </c>
      <c r="AU10" s="162" t="str">
        <f t="shared" si="64"/>
        <v>2</v>
      </c>
      <c r="AV10" s="162" t="str">
        <f t="shared" si="65"/>
        <v>8</v>
      </c>
      <c r="AX10" s="60" t="s">
        <v>5067</v>
      </c>
      <c r="AY10" s="60" t="s">
        <v>5102</v>
      </c>
      <c r="AZ10" s="60" t="s">
        <v>5021</v>
      </c>
      <c r="BA10" s="160" t="str">
        <f t="shared" si="23"/>
        <v>Щецин</v>
      </c>
      <c r="BB10" s="253">
        <v>44211</v>
      </c>
      <c r="BC10" s="164" t="str">
        <f t="shared" si="66"/>
        <v>15.01.2021</v>
      </c>
      <c r="BD10" s="162" t="str">
        <f t="shared" si="67"/>
        <v>1</v>
      </c>
      <c r="BE10" s="162" t="str">
        <f t="shared" si="68"/>
        <v>5</v>
      </c>
      <c r="BF10" s="162" t="str">
        <f t="shared" si="69"/>
        <v>0</v>
      </c>
      <c r="BG10" s="162" t="str">
        <f t="shared" si="70"/>
        <v>1</v>
      </c>
      <c r="BH10" s="162" t="str">
        <f t="shared" si="71"/>
        <v>2</v>
      </c>
      <c r="BI10" s="162" t="str">
        <f t="shared" si="72"/>
        <v>0</v>
      </c>
      <c r="BJ10" s="162" t="str">
        <f t="shared" si="73"/>
        <v>2</v>
      </c>
      <c r="BK10" s="162" t="str">
        <f t="shared" si="74"/>
        <v>1</v>
      </c>
      <c r="BM10" s="253">
        <v>44359</v>
      </c>
      <c r="BN10" s="164" t="str">
        <f t="shared" si="75"/>
        <v>12.06.2021</v>
      </c>
      <c r="BO10" s="162" t="str">
        <f t="shared" si="76"/>
        <v>1</v>
      </c>
      <c r="BP10" s="162" t="str">
        <f t="shared" si="77"/>
        <v>2</v>
      </c>
      <c r="BQ10" s="162" t="str">
        <f t="shared" si="78"/>
        <v>0</v>
      </c>
      <c r="BR10" s="162" t="str">
        <f t="shared" si="79"/>
        <v>6</v>
      </c>
      <c r="BS10" s="162" t="str">
        <f t="shared" si="80"/>
        <v>2</v>
      </c>
      <c r="BT10" s="162" t="str">
        <f t="shared" si="81"/>
        <v>0</v>
      </c>
      <c r="BU10" s="162" t="str">
        <f t="shared" si="82"/>
        <v>2</v>
      </c>
      <c r="BV10" s="162" t="str">
        <f t="shared" si="83"/>
        <v>1</v>
      </c>
      <c r="BX10" s="264" t="str">
        <f t="shared" si="84"/>
        <v>Республика Польша</v>
      </c>
      <c r="BY10" s="257" t="s">
        <v>4912</v>
      </c>
      <c r="BZ10" s="166" t="str">
        <f t="shared" si="24"/>
        <v>Гданьск</v>
      </c>
      <c r="CA10" s="280" t="s">
        <v>5024</v>
      </c>
      <c r="CB10" s="281">
        <v>44186</v>
      </c>
      <c r="CC10" s="282" t="str">
        <f t="shared" si="85"/>
        <v>21.12.2020</v>
      </c>
      <c r="CD10" s="283" t="str">
        <f t="shared" si="86"/>
        <v>2</v>
      </c>
      <c r="CE10" s="283" t="str">
        <f t="shared" si="87"/>
        <v>1</v>
      </c>
      <c r="CF10" s="283" t="str">
        <f t="shared" si="88"/>
        <v>1</v>
      </c>
      <c r="CG10" s="283" t="str">
        <f t="shared" si="89"/>
        <v>2</v>
      </c>
      <c r="CH10" s="283" t="str">
        <f t="shared" si="90"/>
        <v>2</v>
      </c>
      <c r="CI10" s="283" t="str">
        <f t="shared" si="91"/>
        <v>0</v>
      </c>
      <c r="CJ10" s="283" t="str">
        <f t="shared" si="92"/>
        <v>2</v>
      </c>
      <c r="CK10" s="283" t="str">
        <f t="shared" si="93"/>
        <v>0</v>
      </c>
      <c r="CM10" s="268">
        <v>44194</v>
      </c>
      <c r="CN10" s="164" t="str">
        <f t="shared" si="94"/>
        <v>29.12.2020</v>
      </c>
      <c r="CO10" s="162" t="str">
        <f t="shared" si="95"/>
        <v>2</v>
      </c>
      <c r="CP10" s="162" t="str">
        <f t="shared" si="96"/>
        <v>9</v>
      </c>
      <c r="CQ10" s="162" t="str">
        <f t="shared" si="97"/>
        <v>1</v>
      </c>
      <c r="CR10" s="162" t="str">
        <f t="shared" si="98"/>
        <v>2</v>
      </c>
      <c r="CS10" s="162" t="str">
        <f t="shared" si="99"/>
        <v>2</v>
      </c>
      <c r="CT10" s="162" t="str">
        <f t="shared" si="100"/>
        <v>0</v>
      </c>
      <c r="CU10" s="162" t="str">
        <f t="shared" si="101"/>
        <v>2</v>
      </c>
      <c r="CV10" s="162" t="str">
        <f t="shared" si="102"/>
        <v>0</v>
      </c>
      <c r="CX10" s="60" t="s">
        <v>5044</v>
      </c>
      <c r="CY10" s="167">
        <f t="shared" si="103"/>
        <v>44186</v>
      </c>
      <c r="CZ10" s="164" t="str">
        <f t="shared" si="104"/>
        <v>21.12.2020</v>
      </c>
      <c r="DA10" s="162" t="str">
        <f t="shared" si="105"/>
        <v>2</v>
      </c>
      <c r="DB10" s="162" t="str">
        <f t="shared" si="106"/>
        <v>1</v>
      </c>
      <c r="DC10" s="162" t="str">
        <f t="shared" si="107"/>
        <v>1</v>
      </c>
      <c r="DD10" s="162" t="str">
        <f t="shared" si="108"/>
        <v>2</v>
      </c>
      <c r="DE10" s="162" t="str">
        <f t="shared" si="109"/>
        <v>2</v>
      </c>
      <c r="DF10" s="162" t="str">
        <f t="shared" si="110"/>
        <v>0</v>
      </c>
      <c r="DG10" s="162" t="str">
        <f t="shared" si="111"/>
        <v>2</v>
      </c>
      <c r="DH10" s="162" t="str">
        <f t="shared" si="112"/>
        <v>0</v>
      </c>
      <c r="DJ10" s="60" t="s">
        <v>1114</v>
      </c>
      <c r="DK10" s="60" t="s">
        <v>4913</v>
      </c>
      <c r="DL10" s="182" t="s">
        <v>4914</v>
      </c>
      <c r="DN10" s="262">
        <f t="shared" si="113"/>
        <v>46870</v>
      </c>
      <c r="DO10" s="169" t="str">
        <f t="shared" ca="1" si="114"/>
        <v>003_Bordewicz_Jaroslaw Jacek_EN 5983569 01_SK_NORTH BAY_20122020</v>
      </c>
      <c r="DP10" s="170" t="str">
        <f>$DP$2&amp;Links!D4&amp;$DP$3&amp;" "&amp;I10&amp;" "&amp;J10&amp;" "&amp;$DP$4</f>
        <v>&lt;a id="cmfoldlink" style="text-decoration: underline;" href=""&gt; Bordewicz Jaroslaw Jacek &lt;/a&gt;</v>
      </c>
      <c r="DQ10" s="171"/>
      <c r="DU10" s="187" t="s">
        <v>4915</v>
      </c>
      <c r="DW10" s="173" t="s">
        <v>4916</v>
      </c>
      <c r="DY10" s="151" t="s">
        <v>4917</v>
      </c>
      <c r="EA10" s="140" t="s">
        <v>4918</v>
      </c>
      <c r="EC10" s="174" t="s">
        <v>4919</v>
      </c>
      <c r="ED10" s="175"/>
      <c r="EE10" s="157" t="s">
        <v>1111</v>
      </c>
      <c r="EF10" s="176" t="str">
        <f t="shared" si="30"/>
        <v>4</v>
      </c>
      <c r="EI10" s="155" t="s">
        <v>1115</v>
      </c>
      <c r="EJ10" s="176" t="str">
        <f t="shared" si="31"/>
        <v>1</v>
      </c>
      <c r="EK10" s="170" t="str">
        <f>$EK$2&amp;Links!G4&amp;$EK$3&amp;" "&amp;I10&amp;" "&amp;J10&amp;" "&amp;$EK$4</f>
        <v>&lt;a id="cmpasslink" style="text-decoration: underline;" href=""&gt; Bordewicz Jaroslaw Jacek &lt;/a&gt;</v>
      </c>
      <c r="EL10" s="170" t="str">
        <f>$EL$2&amp;Links!J4&amp;$EL$3&amp;" "&amp;I10&amp;" "&amp;J10&amp;" "&amp;$EL$4</f>
        <v>&lt;a id="cmloilink" style="text-decoration: underline;" href=""&gt; Bordewicz Jaroslaw Jacek &lt;/a&gt;</v>
      </c>
      <c r="EM10" s="176" t="str">
        <f t="shared" si="26"/>
        <v>М</v>
      </c>
      <c r="EN10" s="191" t="s">
        <v>1657</v>
      </c>
      <c r="EP10" s="177" t="str">
        <f t="shared" si="32"/>
        <v>125047, г. Москва, улица Фадеева, дом 7, строение 1, помещение 2, комната 2, РМ2И, подвал</v>
      </c>
      <c r="ER10" s="176">
        <v>84952876087</v>
      </c>
      <c r="ES10" s="178" t="s">
        <v>4875</v>
      </c>
      <c r="ET10" s="174" t="s">
        <v>1585</v>
      </c>
      <c r="EV10" s="176" t="str">
        <f t="shared" si="35"/>
        <v>Генеральный директор</v>
      </c>
      <c r="EX10" s="179">
        <f t="shared" si="36"/>
        <v>44195</v>
      </c>
      <c r="EY10" s="191" t="s">
        <v>1215</v>
      </c>
      <c r="EZ10" s="257"/>
      <c r="FB10" s="151" t="s">
        <v>4917</v>
      </c>
      <c r="FC10" s="151" t="s">
        <v>4922</v>
      </c>
      <c r="FD10" s="151" t="s">
        <v>4917</v>
      </c>
      <c r="FE10" s="288" t="s">
        <v>4864</v>
      </c>
      <c r="FF10" s="165" t="s">
        <v>4893</v>
      </c>
      <c r="FG10" s="165" t="s">
        <v>4900</v>
      </c>
      <c r="FH10" s="165" t="s">
        <v>4896</v>
      </c>
      <c r="FI10" s="165" t="s">
        <v>4897</v>
      </c>
      <c r="FJ10" s="165" t="s">
        <v>4904</v>
      </c>
      <c r="FK10" s="165" t="s">
        <v>4865</v>
      </c>
      <c r="FL10" s="165" t="s">
        <v>4907</v>
      </c>
      <c r="FM10" s="165">
        <v>3</v>
      </c>
      <c r="FR10" s="165" t="s">
        <v>4901</v>
      </c>
    </row>
    <row r="11" spans="1:174" s="140" customFormat="1" ht="90.75" thickBot="1">
      <c r="A11" s="224" t="s">
        <v>2190</v>
      </c>
      <c r="B11" s="225" t="str">
        <f t="shared" si="0"/>
        <v>1</v>
      </c>
      <c r="C11" s="140" t="s">
        <v>1557</v>
      </c>
      <c r="D11" s="225" t="str">
        <f t="shared" si="1"/>
        <v>1</v>
      </c>
      <c r="E11" s="140">
        <v>1</v>
      </c>
      <c r="F11" s="226">
        <v>44183</v>
      </c>
      <c r="H11" s="227" t="s">
        <v>5002</v>
      </c>
      <c r="I11" s="228" t="s">
        <v>4930</v>
      </c>
      <c r="J11" s="229" t="s">
        <v>4948</v>
      </c>
      <c r="K11" s="230" t="str">
        <f t="shared" si="27"/>
        <v>Дабровски</v>
      </c>
      <c r="L11" s="230" t="str">
        <f t="shared" si="37"/>
        <v>Камил Михал</v>
      </c>
      <c r="M11" s="140" t="s">
        <v>5068</v>
      </c>
      <c r="N11" s="231">
        <v>29550</v>
      </c>
      <c r="O11" s="232" t="str">
        <f t="shared" si="38"/>
        <v>25111980</v>
      </c>
      <c r="P11" s="233" t="str">
        <f t="shared" si="39"/>
        <v>25.11.1980</v>
      </c>
      <c r="Q11" s="232" t="str">
        <f t="shared" si="40"/>
        <v>2</v>
      </c>
      <c r="R11" s="232" t="str">
        <f t="shared" si="41"/>
        <v>5</v>
      </c>
      <c r="S11" s="232" t="str">
        <f t="shared" si="42"/>
        <v>1</v>
      </c>
      <c r="T11" s="232" t="str">
        <f t="shared" si="43"/>
        <v>1</v>
      </c>
      <c r="U11" s="232" t="str">
        <f t="shared" si="44"/>
        <v>1</v>
      </c>
      <c r="V11" s="232" t="str">
        <f t="shared" si="45"/>
        <v>9</v>
      </c>
      <c r="W11" s="232" t="str">
        <f t="shared" si="46"/>
        <v>8</v>
      </c>
      <c r="X11" s="232" t="str">
        <f t="shared" si="47"/>
        <v>0</v>
      </c>
      <c r="Z11" s="140" t="s">
        <v>2870</v>
      </c>
      <c r="AA11" s="233" t="str">
        <f t="shared" si="4"/>
        <v>Гдыня</v>
      </c>
      <c r="AB11" s="231">
        <v>42048</v>
      </c>
      <c r="AC11" s="233" t="str">
        <f t="shared" si="48"/>
        <v>13.02.2015</v>
      </c>
      <c r="AD11" s="232" t="str">
        <f t="shared" si="49"/>
        <v>1</v>
      </c>
      <c r="AE11" s="232" t="str">
        <f t="shared" si="50"/>
        <v>3</v>
      </c>
      <c r="AF11" s="232" t="str">
        <f t="shared" si="51"/>
        <v>0</v>
      </c>
      <c r="AG11" s="232" t="str">
        <f t="shared" si="52"/>
        <v>2</v>
      </c>
      <c r="AH11" s="232" t="str">
        <f t="shared" si="53"/>
        <v>2</v>
      </c>
      <c r="AI11" s="232" t="str">
        <f t="shared" si="54"/>
        <v>0</v>
      </c>
      <c r="AJ11" s="232" t="str">
        <f t="shared" si="55"/>
        <v>1</v>
      </c>
      <c r="AK11" s="232" t="str">
        <f t="shared" si="56"/>
        <v>5</v>
      </c>
      <c r="AM11" s="231">
        <v>45701</v>
      </c>
      <c r="AN11" s="233" t="str">
        <f t="shared" si="57"/>
        <v>13.02.2025</v>
      </c>
      <c r="AO11" s="232" t="str">
        <f t="shared" si="58"/>
        <v>1</v>
      </c>
      <c r="AP11" s="232" t="str">
        <f t="shared" si="59"/>
        <v>3</v>
      </c>
      <c r="AQ11" s="232" t="str">
        <f t="shared" si="60"/>
        <v>0</v>
      </c>
      <c r="AR11" s="232" t="str">
        <f t="shared" si="61"/>
        <v>2</v>
      </c>
      <c r="AS11" s="232" t="str">
        <f t="shared" si="62"/>
        <v>2</v>
      </c>
      <c r="AT11" s="232" t="str">
        <f t="shared" si="63"/>
        <v>0</v>
      </c>
      <c r="AU11" s="232" t="str">
        <f t="shared" si="64"/>
        <v>2</v>
      </c>
      <c r="AV11" s="232" t="str">
        <f t="shared" si="65"/>
        <v>5</v>
      </c>
      <c r="AX11" s="140" t="s">
        <v>5069</v>
      </c>
      <c r="AY11" s="140" t="s">
        <v>5101</v>
      </c>
      <c r="AZ11" s="140" t="s">
        <v>4912</v>
      </c>
      <c r="BA11" s="230" t="str">
        <f t="shared" si="23"/>
        <v>Гданьск</v>
      </c>
      <c r="BB11" s="253">
        <v>44211</v>
      </c>
      <c r="BC11" s="234" t="str">
        <f t="shared" si="66"/>
        <v>15.01.2021</v>
      </c>
      <c r="BD11" s="232" t="str">
        <f t="shared" si="67"/>
        <v>1</v>
      </c>
      <c r="BE11" s="232" t="str">
        <f t="shared" si="68"/>
        <v>5</v>
      </c>
      <c r="BF11" s="232" t="str">
        <f t="shared" si="69"/>
        <v>0</v>
      </c>
      <c r="BG11" s="232" t="str">
        <f t="shared" si="70"/>
        <v>1</v>
      </c>
      <c r="BH11" s="232" t="str">
        <f t="shared" si="71"/>
        <v>2</v>
      </c>
      <c r="BI11" s="232" t="str">
        <f t="shared" si="72"/>
        <v>0</v>
      </c>
      <c r="BJ11" s="232" t="str">
        <f t="shared" si="73"/>
        <v>2</v>
      </c>
      <c r="BK11" s="232" t="str">
        <f t="shared" si="74"/>
        <v>1</v>
      </c>
      <c r="BM11" s="253">
        <v>44359</v>
      </c>
      <c r="BN11" s="234" t="str">
        <f t="shared" si="75"/>
        <v>12.06.2021</v>
      </c>
      <c r="BO11" s="232" t="str">
        <f t="shared" si="76"/>
        <v>1</v>
      </c>
      <c r="BP11" s="232" t="str">
        <f t="shared" si="77"/>
        <v>2</v>
      </c>
      <c r="BQ11" s="232" t="str">
        <f t="shared" si="78"/>
        <v>0</v>
      </c>
      <c r="BR11" s="232" t="str">
        <f t="shared" si="79"/>
        <v>6</v>
      </c>
      <c r="BS11" s="232" t="str">
        <f t="shared" si="80"/>
        <v>2</v>
      </c>
      <c r="BT11" s="232" t="str">
        <f t="shared" si="81"/>
        <v>0</v>
      </c>
      <c r="BU11" s="232" t="str">
        <f t="shared" si="82"/>
        <v>2</v>
      </c>
      <c r="BV11" s="232" t="str">
        <f t="shared" si="83"/>
        <v>1</v>
      </c>
      <c r="BX11" s="264" t="str">
        <f t="shared" si="84"/>
        <v>Республика Польша</v>
      </c>
      <c r="BY11" s="257" t="s">
        <v>4912</v>
      </c>
      <c r="BZ11" s="236" t="str">
        <f t="shared" si="24"/>
        <v>Гданьск</v>
      </c>
      <c r="CA11" s="280" t="s">
        <v>5025</v>
      </c>
      <c r="CB11" s="281">
        <v>44186</v>
      </c>
      <c r="CC11" s="282" t="str">
        <f t="shared" si="85"/>
        <v>21.12.2020</v>
      </c>
      <c r="CD11" s="283" t="str">
        <f t="shared" si="86"/>
        <v>2</v>
      </c>
      <c r="CE11" s="283" t="str">
        <f t="shared" si="87"/>
        <v>1</v>
      </c>
      <c r="CF11" s="283" t="str">
        <f t="shared" si="88"/>
        <v>1</v>
      </c>
      <c r="CG11" s="283" t="str">
        <f t="shared" si="89"/>
        <v>2</v>
      </c>
      <c r="CH11" s="283" t="str">
        <f t="shared" si="90"/>
        <v>2</v>
      </c>
      <c r="CI11" s="283" t="str">
        <f t="shared" si="91"/>
        <v>0</v>
      </c>
      <c r="CJ11" s="283" t="str">
        <f t="shared" si="92"/>
        <v>2</v>
      </c>
      <c r="CK11" s="283" t="str">
        <f t="shared" si="93"/>
        <v>0</v>
      </c>
      <c r="CM11" s="268">
        <v>44194</v>
      </c>
      <c r="CN11" s="234" t="str">
        <f t="shared" si="94"/>
        <v>29.12.2020</v>
      </c>
      <c r="CO11" s="232" t="str">
        <f t="shared" si="95"/>
        <v>2</v>
      </c>
      <c r="CP11" s="232" t="str">
        <f t="shared" si="96"/>
        <v>9</v>
      </c>
      <c r="CQ11" s="232" t="str">
        <f t="shared" si="97"/>
        <v>1</v>
      </c>
      <c r="CR11" s="232" t="str">
        <f t="shared" si="98"/>
        <v>2</v>
      </c>
      <c r="CS11" s="232" t="str">
        <f t="shared" si="99"/>
        <v>2</v>
      </c>
      <c r="CT11" s="232" t="str">
        <f t="shared" si="100"/>
        <v>0</v>
      </c>
      <c r="CU11" s="232" t="str">
        <f t="shared" si="101"/>
        <v>2</v>
      </c>
      <c r="CV11" s="232" t="str">
        <f t="shared" si="102"/>
        <v>0</v>
      </c>
      <c r="CX11" s="140" t="s">
        <v>5045</v>
      </c>
      <c r="CY11" s="237">
        <f t="shared" si="103"/>
        <v>44186</v>
      </c>
      <c r="CZ11" s="234" t="str">
        <f t="shared" si="104"/>
        <v>21.12.2020</v>
      </c>
      <c r="DA11" s="232" t="str">
        <f t="shared" si="105"/>
        <v>2</v>
      </c>
      <c r="DB11" s="232" t="str">
        <f t="shared" si="106"/>
        <v>1</v>
      </c>
      <c r="DC11" s="232" t="str">
        <f t="shared" si="107"/>
        <v>1</v>
      </c>
      <c r="DD11" s="232" t="str">
        <f t="shared" si="108"/>
        <v>2</v>
      </c>
      <c r="DE11" s="232" t="str">
        <f t="shared" si="109"/>
        <v>2</v>
      </c>
      <c r="DF11" s="232" t="str">
        <f t="shared" si="110"/>
        <v>0</v>
      </c>
      <c r="DG11" s="232" t="str">
        <f t="shared" si="111"/>
        <v>2</v>
      </c>
      <c r="DH11" s="232" t="str">
        <f t="shared" si="112"/>
        <v>0</v>
      </c>
      <c r="DJ11" s="140" t="s">
        <v>1114</v>
      </c>
      <c r="DK11" s="140" t="s">
        <v>4913</v>
      </c>
      <c r="DL11" s="238" t="s">
        <v>4914</v>
      </c>
      <c r="DN11" s="262">
        <f t="shared" si="113"/>
        <v>45521</v>
      </c>
      <c r="DO11" s="239" t="str">
        <f t="shared" ca="1" si="114"/>
        <v>004_Dabrowski_Kamil Michal_EH 3575289 01_SK_NORTH BAY_20122020</v>
      </c>
      <c r="DP11" s="240" t="str">
        <f>$DP$2&amp;Links!D5&amp;$DP$3&amp;" "&amp;I11&amp;" "&amp;J11&amp;" "&amp;$DP$4</f>
        <v>&lt;a id="cmfoldlink" style="text-decoration: underline;" href=""&gt; Dabrowski Kamil Michal &lt;/a&gt;</v>
      </c>
      <c r="DQ11" s="241"/>
      <c r="DU11" s="242" t="s">
        <v>4915</v>
      </c>
      <c r="DW11" s="243" t="s">
        <v>4916</v>
      </c>
      <c r="DY11" s="244" t="s">
        <v>4917</v>
      </c>
      <c r="EA11" s="140" t="s">
        <v>4918</v>
      </c>
      <c r="EC11" s="191" t="s">
        <v>4919</v>
      </c>
      <c r="ED11" s="190"/>
      <c r="EE11" s="227" t="s">
        <v>1111</v>
      </c>
      <c r="EF11" s="245" t="str">
        <f t="shared" si="30"/>
        <v>4</v>
      </c>
      <c r="EI11" s="225" t="s">
        <v>1115</v>
      </c>
      <c r="EJ11" s="245" t="str">
        <f t="shared" si="31"/>
        <v>1</v>
      </c>
      <c r="EK11" s="240" t="str">
        <f>$EK$2&amp;Links!G5&amp;$EK$3&amp;" "&amp;I11&amp;" "&amp;J11&amp;" "&amp;$EK$4</f>
        <v>&lt;a id="cmpasslink" style="text-decoration: underline;" href=""&gt; Dabrowski Kamil Michal &lt;/a&gt;</v>
      </c>
      <c r="EL11" s="240" t="str">
        <f>$EL$2&amp;Links!J5&amp;$EL$3&amp;" "&amp;I11&amp;" "&amp;J11&amp;" "&amp;$EL$4</f>
        <v>&lt;a id="cmloilink" style="text-decoration: underline;" href=""&gt; Dabrowski Kamil Michal &lt;/a&gt;</v>
      </c>
      <c r="EM11" s="245" t="str">
        <f t="shared" si="26"/>
        <v>М</v>
      </c>
      <c r="EN11" s="191" t="s">
        <v>1657</v>
      </c>
      <c r="EP11" s="246" t="str">
        <f t="shared" si="32"/>
        <v>125047, г. Москва, улица Фадеева, дом 7, строение 1, помещение 2, комната 2, РМ2И, подвал</v>
      </c>
      <c r="ER11" s="245">
        <v>84952876087</v>
      </c>
      <c r="ES11" s="247" t="s">
        <v>4875</v>
      </c>
      <c r="ET11" s="191" t="s">
        <v>1585</v>
      </c>
      <c r="EV11" s="245" t="str">
        <f t="shared" si="35"/>
        <v>Генеральный директор</v>
      </c>
      <c r="EX11" s="248">
        <f t="shared" si="36"/>
        <v>44195</v>
      </c>
      <c r="EY11" s="191" t="s">
        <v>1215</v>
      </c>
      <c r="EZ11" s="257"/>
      <c r="FB11" s="244" t="s">
        <v>4917</v>
      </c>
      <c r="FC11" s="244" t="s">
        <v>4922</v>
      </c>
      <c r="FD11" s="244" t="s">
        <v>4917</v>
      </c>
      <c r="FE11" s="288" t="s">
        <v>4864</v>
      </c>
      <c r="FF11" s="235" t="s">
        <v>4893</v>
      </c>
      <c r="FG11" s="235" t="s">
        <v>4900</v>
      </c>
      <c r="FH11" s="235" t="s">
        <v>4896</v>
      </c>
      <c r="FI11" s="235" t="s">
        <v>4897</v>
      </c>
      <c r="FJ11" s="235" t="s">
        <v>4904</v>
      </c>
      <c r="FK11" s="235" t="s">
        <v>4865</v>
      </c>
      <c r="FL11" s="235" t="s">
        <v>4907</v>
      </c>
      <c r="FM11" s="235">
        <v>3</v>
      </c>
      <c r="FR11" s="235" t="s">
        <v>4901</v>
      </c>
    </row>
    <row r="12" spans="1:174" s="60" customFormat="1" ht="90.75" thickBot="1">
      <c r="A12" s="154" t="s">
        <v>2190</v>
      </c>
      <c r="B12" s="155" t="str">
        <f t="shared" si="0"/>
        <v>1</v>
      </c>
      <c r="C12" s="60" t="s">
        <v>1557</v>
      </c>
      <c r="D12" s="155" t="str">
        <f t="shared" si="1"/>
        <v>1</v>
      </c>
      <c r="E12" s="60">
        <v>1</v>
      </c>
      <c r="F12" s="156">
        <v>44183</v>
      </c>
      <c r="H12" s="157" t="s">
        <v>5003</v>
      </c>
      <c r="I12" s="158" t="s">
        <v>4931</v>
      </c>
      <c r="J12" s="159" t="s">
        <v>4949</v>
      </c>
      <c r="K12" s="160" t="str">
        <f t="shared" si="27"/>
        <v>Давидовски</v>
      </c>
      <c r="L12" s="160" t="str">
        <f t="shared" si="37"/>
        <v>Оскар Патрык</v>
      </c>
      <c r="M12" s="60" t="s">
        <v>5070</v>
      </c>
      <c r="N12" s="161">
        <v>34133</v>
      </c>
      <c r="O12" s="162" t="str">
        <f t="shared" si="38"/>
        <v>13061993</v>
      </c>
      <c r="P12" s="163" t="str">
        <f t="shared" si="39"/>
        <v>13.06.1993</v>
      </c>
      <c r="Q12" s="162" t="str">
        <f t="shared" si="40"/>
        <v>1</v>
      </c>
      <c r="R12" s="162" t="str">
        <f t="shared" si="41"/>
        <v>3</v>
      </c>
      <c r="S12" s="162" t="str">
        <f t="shared" si="42"/>
        <v>0</v>
      </c>
      <c r="T12" s="162" t="str">
        <f t="shared" si="43"/>
        <v>6</v>
      </c>
      <c r="U12" s="162" t="str">
        <f t="shared" si="44"/>
        <v>1</v>
      </c>
      <c r="V12" s="162" t="str">
        <f t="shared" si="45"/>
        <v>9</v>
      </c>
      <c r="W12" s="162" t="str">
        <f t="shared" si="46"/>
        <v>9</v>
      </c>
      <c r="X12" s="162" t="str">
        <f t="shared" si="47"/>
        <v>3</v>
      </c>
      <c r="Z12" s="60" t="s">
        <v>5071</v>
      </c>
      <c r="AA12" s="163" t="str">
        <f t="shared" si="4"/>
        <v>Картузы</v>
      </c>
      <c r="AB12" s="161">
        <v>42664</v>
      </c>
      <c r="AC12" s="163" t="str">
        <f t="shared" si="48"/>
        <v>21.10.2016</v>
      </c>
      <c r="AD12" s="162" t="str">
        <f t="shared" si="49"/>
        <v>2</v>
      </c>
      <c r="AE12" s="162" t="str">
        <f t="shared" si="50"/>
        <v>1</v>
      </c>
      <c r="AF12" s="162" t="str">
        <f t="shared" si="51"/>
        <v>1</v>
      </c>
      <c r="AG12" s="162" t="str">
        <f t="shared" si="52"/>
        <v>0</v>
      </c>
      <c r="AH12" s="162" t="str">
        <f t="shared" si="53"/>
        <v>2</v>
      </c>
      <c r="AI12" s="162" t="str">
        <f t="shared" si="54"/>
        <v>0</v>
      </c>
      <c r="AJ12" s="162" t="str">
        <f t="shared" si="55"/>
        <v>1</v>
      </c>
      <c r="AK12" s="162" t="str">
        <f t="shared" si="56"/>
        <v>6</v>
      </c>
      <c r="AM12" s="161">
        <v>46316</v>
      </c>
      <c r="AN12" s="163" t="str">
        <f t="shared" si="57"/>
        <v>21.10.2026</v>
      </c>
      <c r="AO12" s="162" t="str">
        <f t="shared" si="58"/>
        <v>2</v>
      </c>
      <c r="AP12" s="162" t="str">
        <f t="shared" si="59"/>
        <v>1</v>
      </c>
      <c r="AQ12" s="162" t="str">
        <f t="shared" si="60"/>
        <v>1</v>
      </c>
      <c r="AR12" s="162" t="str">
        <f t="shared" si="61"/>
        <v>0</v>
      </c>
      <c r="AS12" s="162" t="str">
        <f t="shared" si="62"/>
        <v>2</v>
      </c>
      <c r="AT12" s="162" t="str">
        <f t="shared" si="63"/>
        <v>0</v>
      </c>
      <c r="AU12" s="162" t="str">
        <f t="shared" si="64"/>
        <v>2</v>
      </c>
      <c r="AV12" s="162" t="str">
        <f t="shared" si="65"/>
        <v>6</v>
      </c>
      <c r="AX12" s="60" t="s">
        <v>5069</v>
      </c>
      <c r="AY12" s="60" t="s">
        <v>5101</v>
      </c>
      <c r="AZ12" s="60" t="s">
        <v>4912</v>
      </c>
      <c r="BA12" s="160" t="str">
        <f t="shared" si="23"/>
        <v>Гданьск</v>
      </c>
      <c r="BB12" s="253">
        <v>44211</v>
      </c>
      <c r="BC12" s="164" t="str">
        <f t="shared" si="66"/>
        <v>15.01.2021</v>
      </c>
      <c r="BD12" s="162" t="str">
        <f t="shared" si="67"/>
        <v>1</v>
      </c>
      <c r="BE12" s="162" t="str">
        <f t="shared" si="68"/>
        <v>5</v>
      </c>
      <c r="BF12" s="162" t="str">
        <f t="shared" si="69"/>
        <v>0</v>
      </c>
      <c r="BG12" s="162" t="str">
        <f t="shared" si="70"/>
        <v>1</v>
      </c>
      <c r="BH12" s="162" t="str">
        <f t="shared" si="71"/>
        <v>2</v>
      </c>
      <c r="BI12" s="162" t="str">
        <f t="shared" si="72"/>
        <v>0</v>
      </c>
      <c r="BJ12" s="162" t="str">
        <f t="shared" si="73"/>
        <v>2</v>
      </c>
      <c r="BK12" s="162" t="str">
        <f t="shared" si="74"/>
        <v>1</v>
      </c>
      <c r="BM12" s="253">
        <v>44359</v>
      </c>
      <c r="BN12" s="164" t="str">
        <f t="shared" si="75"/>
        <v>12.06.2021</v>
      </c>
      <c r="BO12" s="162" t="str">
        <f t="shared" si="76"/>
        <v>1</v>
      </c>
      <c r="BP12" s="162" t="str">
        <f t="shared" si="77"/>
        <v>2</v>
      </c>
      <c r="BQ12" s="162" t="str">
        <f t="shared" si="78"/>
        <v>0</v>
      </c>
      <c r="BR12" s="162" t="str">
        <f t="shared" si="79"/>
        <v>6</v>
      </c>
      <c r="BS12" s="162" t="str">
        <f t="shared" si="80"/>
        <v>2</v>
      </c>
      <c r="BT12" s="162" t="str">
        <f t="shared" si="81"/>
        <v>0</v>
      </c>
      <c r="BU12" s="162" t="str">
        <f t="shared" si="82"/>
        <v>2</v>
      </c>
      <c r="BV12" s="162" t="str">
        <f t="shared" si="83"/>
        <v>1</v>
      </c>
      <c r="BX12" s="264" t="str">
        <f t="shared" si="84"/>
        <v>Республика Польша</v>
      </c>
      <c r="BY12" s="257" t="s">
        <v>4912</v>
      </c>
      <c r="BZ12" s="166" t="str">
        <f t="shared" si="24"/>
        <v>Гданьск</v>
      </c>
      <c r="CA12" s="280" t="s">
        <v>5026</v>
      </c>
      <c r="CB12" s="281">
        <v>44186</v>
      </c>
      <c r="CC12" s="282" t="str">
        <f t="shared" si="85"/>
        <v>21.12.2020</v>
      </c>
      <c r="CD12" s="283" t="str">
        <f t="shared" si="86"/>
        <v>2</v>
      </c>
      <c r="CE12" s="283" t="str">
        <f t="shared" si="87"/>
        <v>1</v>
      </c>
      <c r="CF12" s="283" t="str">
        <f t="shared" si="88"/>
        <v>1</v>
      </c>
      <c r="CG12" s="283" t="str">
        <f t="shared" si="89"/>
        <v>2</v>
      </c>
      <c r="CH12" s="283" t="str">
        <f t="shared" si="90"/>
        <v>2</v>
      </c>
      <c r="CI12" s="283" t="str">
        <f t="shared" si="91"/>
        <v>0</v>
      </c>
      <c r="CJ12" s="283" t="str">
        <f t="shared" si="92"/>
        <v>2</v>
      </c>
      <c r="CK12" s="283" t="str">
        <f t="shared" si="93"/>
        <v>0</v>
      </c>
      <c r="CM12" s="268">
        <v>44194</v>
      </c>
      <c r="CN12" s="164" t="str">
        <f t="shared" si="94"/>
        <v>29.12.2020</v>
      </c>
      <c r="CO12" s="162" t="str">
        <f t="shared" si="95"/>
        <v>2</v>
      </c>
      <c r="CP12" s="162" t="str">
        <f t="shared" si="96"/>
        <v>9</v>
      </c>
      <c r="CQ12" s="162" t="str">
        <f t="shared" si="97"/>
        <v>1</v>
      </c>
      <c r="CR12" s="162" t="str">
        <f t="shared" si="98"/>
        <v>2</v>
      </c>
      <c r="CS12" s="162" t="str">
        <f t="shared" si="99"/>
        <v>2</v>
      </c>
      <c r="CT12" s="162" t="str">
        <f t="shared" si="100"/>
        <v>0</v>
      </c>
      <c r="CU12" s="162" t="str">
        <f t="shared" si="101"/>
        <v>2</v>
      </c>
      <c r="CV12" s="162" t="str">
        <f t="shared" si="102"/>
        <v>0</v>
      </c>
      <c r="CX12" s="60" t="s">
        <v>5046</v>
      </c>
      <c r="CY12" s="167">
        <f t="shared" si="103"/>
        <v>44186</v>
      </c>
      <c r="CZ12" s="164" t="str">
        <f t="shared" si="104"/>
        <v>21.12.2020</v>
      </c>
      <c r="DA12" s="162" t="str">
        <f t="shared" si="105"/>
        <v>2</v>
      </c>
      <c r="DB12" s="162" t="str">
        <f t="shared" si="106"/>
        <v>1</v>
      </c>
      <c r="DC12" s="162" t="str">
        <f t="shared" si="107"/>
        <v>1</v>
      </c>
      <c r="DD12" s="162" t="str">
        <f t="shared" si="108"/>
        <v>2</v>
      </c>
      <c r="DE12" s="162" t="str">
        <f t="shared" si="109"/>
        <v>2</v>
      </c>
      <c r="DF12" s="162" t="str">
        <f t="shared" si="110"/>
        <v>0</v>
      </c>
      <c r="DG12" s="162" t="str">
        <f t="shared" si="111"/>
        <v>2</v>
      </c>
      <c r="DH12" s="162" t="str">
        <f t="shared" si="112"/>
        <v>0</v>
      </c>
      <c r="DJ12" s="60" t="s">
        <v>1114</v>
      </c>
      <c r="DK12" s="60" t="s">
        <v>4913</v>
      </c>
      <c r="DL12" s="168" t="s">
        <v>4914</v>
      </c>
      <c r="DN12" s="262">
        <f t="shared" si="113"/>
        <v>46136</v>
      </c>
      <c r="DO12" s="169" t="str">
        <f t="shared" ca="1" si="114"/>
        <v>005_Dawidowski_Oskar Patryk_EK 1822038 01_SK_NORTH BAY_20122020</v>
      </c>
      <c r="DP12" s="170" t="str">
        <f>$DP$2&amp;Links!D6&amp;$DP$3&amp;" "&amp;I12&amp;" "&amp;J12&amp;" "&amp;$DP$4</f>
        <v>&lt;a id="cmfoldlink" style="text-decoration: underline;" href=""&gt; Dawidowski Oskar Patryk &lt;/a&gt;</v>
      </c>
      <c r="DQ12" s="171"/>
      <c r="DU12" s="172" t="s">
        <v>4915</v>
      </c>
      <c r="DW12" s="173" t="s">
        <v>4916</v>
      </c>
      <c r="DY12" s="151" t="s">
        <v>4917</v>
      </c>
      <c r="EA12" s="60" t="s">
        <v>4918</v>
      </c>
      <c r="EC12" s="174" t="s">
        <v>4919</v>
      </c>
      <c r="ED12" s="175"/>
      <c r="EE12" s="157" t="s">
        <v>1111</v>
      </c>
      <c r="EF12" s="176" t="str">
        <f t="shared" si="30"/>
        <v>4</v>
      </c>
      <c r="EI12" s="155" t="s">
        <v>1115</v>
      </c>
      <c r="EJ12" s="176" t="str">
        <f t="shared" si="31"/>
        <v>1</v>
      </c>
      <c r="EK12" s="170" t="str">
        <f>$EK$2&amp;Links!G6&amp;$EK$3&amp;" "&amp;I12&amp;" "&amp;J12&amp;" "&amp;$EK$4</f>
        <v>&lt;a id="cmpasslink" style="text-decoration: underline;" href=""&gt; Dawidowski Oskar Patryk &lt;/a&gt;</v>
      </c>
      <c r="EL12" s="170" t="str">
        <f>$EL$2&amp;Links!J6&amp;$EL$3&amp;" "&amp;I12&amp;" "&amp;J12&amp;" "&amp;$EL$4</f>
        <v>&lt;a id="cmloilink" style="text-decoration: underline;" href=""&gt; Dawidowski Oskar Patryk &lt;/a&gt;</v>
      </c>
      <c r="EM12" s="176" t="str">
        <f t="shared" si="26"/>
        <v>М</v>
      </c>
      <c r="EN12" s="174" t="s">
        <v>1657</v>
      </c>
      <c r="EP12" s="177" t="str">
        <f t="shared" si="32"/>
        <v>125047, г. Москва, улица Фадеева, дом 7, строение 1, помещение 2, комната 2, РМ2И, подвал</v>
      </c>
      <c r="ER12" s="176">
        <v>84952876087</v>
      </c>
      <c r="ES12" s="178" t="s">
        <v>4875</v>
      </c>
      <c r="ET12" s="174" t="s">
        <v>1585</v>
      </c>
      <c r="EV12" s="176" t="str">
        <f t="shared" si="35"/>
        <v>Генеральный директор</v>
      </c>
      <c r="EX12" s="179">
        <f t="shared" si="36"/>
        <v>44195</v>
      </c>
      <c r="EY12" s="191" t="s">
        <v>1215</v>
      </c>
      <c r="EZ12" s="257"/>
      <c r="FB12" s="151" t="s">
        <v>4917</v>
      </c>
      <c r="FC12" s="151" t="s">
        <v>4922</v>
      </c>
      <c r="FD12" s="151" t="s">
        <v>4917</v>
      </c>
      <c r="FE12" s="288" t="s">
        <v>4864</v>
      </c>
      <c r="FF12" s="165" t="s">
        <v>4893</v>
      </c>
      <c r="FG12" s="165" t="s">
        <v>4900</v>
      </c>
      <c r="FH12" s="165" t="s">
        <v>4896</v>
      </c>
      <c r="FI12" s="165" t="s">
        <v>4897</v>
      </c>
      <c r="FJ12" s="165" t="s">
        <v>4904</v>
      </c>
      <c r="FK12" s="165" t="s">
        <v>4865</v>
      </c>
      <c r="FL12" s="165" t="s">
        <v>4907</v>
      </c>
      <c r="FM12" s="165">
        <v>3</v>
      </c>
      <c r="FR12" s="165" t="s">
        <v>4901</v>
      </c>
    </row>
    <row r="13" spans="1:174" s="60" customFormat="1" ht="90.75" thickBot="1">
      <c r="A13" s="154" t="s">
        <v>2190</v>
      </c>
      <c r="B13" s="155" t="str">
        <f t="shared" si="0"/>
        <v>1</v>
      </c>
      <c r="C13" s="60" t="s">
        <v>1557</v>
      </c>
      <c r="D13" s="155" t="str">
        <f t="shared" si="1"/>
        <v>1</v>
      </c>
      <c r="E13" s="60">
        <v>1</v>
      </c>
      <c r="F13" s="156">
        <v>44183</v>
      </c>
      <c r="H13" s="157" t="s">
        <v>5004</v>
      </c>
      <c r="I13" s="158" t="s">
        <v>4932</v>
      </c>
      <c r="J13" s="159" t="s">
        <v>4950</v>
      </c>
      <c r="K13" s="160" t="str">
        <f t="shared" si="27"/>
        <v>Гонцерзевич</v>
      </c>
      <c r="L13" s="160" t="str">
        <f t="shared" si="37"/>
        <v>Лукаш</v>
      </c>
      <c r="M13" s="60" t="s">
        <v>5072</v>
      </c>
      <c r="N13" s="161">
        <v>33773</v>
      </c>
      <c r="O13" s="162" t="str">
        <f t="shared" si="38"/>
        <v>18061992</v>
      </c>
      <c r="P13" s="163" t="str">
        <f t="shared" si="39"/>
        <v>18.06.1992</v>
      </c>
      <c r="Q13" s="162" t="str">
        <f t="shared" si="40"/>
        <v>1</v>
      </c>
      <c r="R13" s="162" t="str">
        <f t="shared" si="41"/>
        <v>8</v>
      </c>
      <c r="S13" s="162" t="str">
        <f t="shared" si="42"/>
        <v>0</v>
      </c>
      <c r="T13" s="162" t="str">
        <f t="shared" si="43"/>
        <v>6</v>
      </c>
      <c r="U13" s="162" t="str">
        <f t="shared" si="44"/>
        <v>1</v>
      </c>
      <c r="V13" s="162" t="str">
        <f t="shared" si="45"/>
        <v>9</v>
      </c>
      <c r="W13" s="162" t="str">
        <f t="shared" si="46"/>
        <v>9</v>
      </c>
      <c r="X13" s="162" t="str">
        <f t="shared" si="47"/>
        <v>2</v>
      </c>
      <c r="Z13" s="60" t="s">
        <v>2870</v>
      </c>
      <c r="AA13" s="163" t="str">
        <f t="shared" si="4"/>
        <v>Гдыня</v>
      </c>
      <c r="AB13" s="161">
        <v>43199</v>
      </c>
      <c r="AC13" s="163" t="str">
        <f t="shared" si="48"/>
        <v>09.04.2018</v>
      </c>
      <c r="AD13" s="162" t="str">
        <f t="shared" si="49"/>
        <v>0</v>
      </c>
      <c r="AE13" s="162" t="str">
        <f t="shared" si="50"/>
        <v>9</v>
      </c>
      <c r="AF13" s="162" t="str">
        <f t="shared" si="51"/>
        <v>0</v>
      </c>
      <c r="AG13" s="162" t="str">
        <f t="shared" si="52"/>
        <v>4</v>
      </c>
      <c r="AH13" s="162" t="str">
        <f t="shared" si="53"/>
        <v>2</v>
      </c>
      <c r="AI13" s="162" t="str">
        <f t="shared" si="54"/>
        <v>0</v>
      </c>
      <c r="AJ13" s="162" t="str">
        <f t="shared" si="55"/>
        <v>1</v>
      </c>
      <c r="AK13" s="162" t="str">
        <f t="shared" si="56"/>
        <v>8</v>
      </c>
      <c r="AM13" s="161">
        <v>46852</v>
      </c>
      <c r="AN13" s="163" t="str">
        <f t="shared" si="57"/>
        <v>09.04.2028</v>
      </c>
      <c r="AO13" s="162" t="str">
        <f t="shared" si="58"/>
        <v>0</v>
      </c>
      <c r="AP13" s="162" t="str">
        <f t="shared" si="59"/>
        <v>9</v>
      </c>
      <c r="AQ13" s="162" t="str">
        <f t="shared" si="60"/>
        <v>0</v>
      </c>
      <c r="AR13" s="162" t="str">
        <f t="shared" si="61"/>
        <v>4</v>
      </c>
      <c r="AS13" s="162" t="str">
        <f t="shared" si="62"/>
        <v>2</v>
      </c>
      <c r="AT13" s="162" t="str">
        <f t="shared" si="63"/>
        <v>0</v>
      </c>
      <c r="AU13" s="162" t="str">
        <f t="shared" si="64"/>
        <v>2</v>
      </c>
      <c r="AV13" s="162" t="str">
        <f t="shared" si="65"/>
        <v>8</v>
      </c>
      <c r="AX13" s="60" t="s">
        <v>5069</v>
      </c>
      <c r="AY13" s="60" t="s">
        <v>5101</v>
      </c>
      <c r="AZ13" s="60" t="s">
        <v>4912</v>
      </c>
      <c r="BA13" s="160" t="str">
        <f t="shared" si="23"/>
        <v>Гданьск</v>
      </c>
      <c r="BB13" s="253">
        <v>44211</v>
      </c>
      <c r="BC13" s="164" t="str">
        <f t="shared" si="66"/>
        <v>15.01.2021</v>
      </c>
      <c r="BD13" s="162" t="str">
        <f t="shared" si="67"/>
        <v>1</v>
      </c>
      <c r="BE13" s="162" t="str">
        <f t="shared" si="68"/>
        <v>5</v>
      </c>
      <c r="BF13" s="162" t="str">
        <f t="shared" si="69"/>
        <v>0</v>
      </c>
      <c r="BG13" s="162" t="str">
        <f t="shared" si="70"/>
        <v>1</v>
      </c>
      <c r="BH13" s="162" t="str">
        <f t="shared" si="71"/>
        <v>2</v>
      </c>
      <c r="BI13" s="162" t="str">
        <f t="shared" si="72"/>
        <v>0</v>
      </c>
      <c r="BJ13" s="162" t="str">
        <f t="shared" si="73"/>
        <v>2</v>
      </c>
      <c r="BK13" s="162" t="str">
        <f t="shared" si="74"/>
        <v>1</v>
      </c>
      <c r="BM13" s="253">
        <v>44359</v>
      </c>
      <c r="BN13" s="164" t="str">
        <f t="shared" si="75"/>
        <v>12.06.2021</v>
      </c>
      <c r="BO13" s="162" t="str">
        <f t="shared" si="76"/>
        <v>1</v>
      </c>
      <c r="BP13" s="162" t="str">
        <f t="shared" si="77"/>
        <v>2</v>
      </c>
      <c r="BQ13" s="162" t="str">
        <f t="shared" si="78"/>
        <v>0</v>
      </c>
      <c r="BR13" s="162" t="str">
        <f t="shared" si="79"/>
        <v>6</v>
      </c>
      <c r="BS13" s="162" t="str">
        <f t="shared" si="80"/>
        <v>2</v>
      </c>
      <c r="BT13" s="162" t="str">
        <f t="shared" si="81"/>
        <v>0</v>
      </c>
      <c r="BU13" s="162" t="str">
        <f t="shared" si="82"/>
        <v>2</v>
      </c>
      <c r="BV13" s="162" t="str">
        <f t="shared" si="83"/>
        <v>1</v>
      </c>
      <c r="BX13" s="264" t="str">
        <f t="shared" si="84"/>
        <v>Республика Польша</v>
      </c>
      <c r="BY13" s="257" t="s">
        <v>4912</v>
      </c>
      <c r="BZ13" s="166" t="str">
        <f t="shared" si="24"/>
        <v>Гданьск</v>
      </c>
      <c r="CA13" s="280" t="s">
        <v>5027</v>
      </c>
      <c r="CB13" s="281">
        <v>44186</v>
      </c>
      <c r="CC13" s="282" t="str">
        <f t="shared" si="85"/>
        <v>21.12.2020</v>
      </c>
      <c r="CD13" s="283" t="str">
        <f t="shared" si="86"/>
        <v>2</v>
      </c>
      <c r="CE13" s="283" t="str">
        <f t="shared" si="87"/>
        <v>1</v>
      </c>
      <c r="CF13" s="283" t="str">
        <f t="shared" si="88"/>
        <v>1</v>
      </c>
      <c r="CG13" s="283" t="str">
        <f t="shared" si="89"/>
        <v>2</v>
      </c>
      <c r="CH13" s="283" t="str">
        <f t="shared" si="90"/>
        <v>2</v>
      </c>
      <c r="CI13" s="283" t="str">
        <f t="shared" si="91"/>
        <v>0</v>
      </c>
      <c r="CJ13" s="283" t="str">
        <f t="shared" si="92"/>
        <v>2</v>
      </c>
      <c r="CK13" s="283" t="str">
        <f t="shared" si="93"/>
        <v>0</v>
      </c>
      <c r="CM13" s="268">
        <v>44194</v>
      </c>
      <c r="CN13" s="164" t="str">
        <f t="shared" si="94"/>
        <v>29.12.2020</v>
      </c>
      <c r="CO13" s="162" t="str">
        <f t="shared" si="95"/>
        <v>2</v>
      </c>
      <c r="CP13" s="162" t="str">
        <f t="shared" si="96"/>
        <v>9</v>
      </c>
      <c r="CQ13" s="162" t="str">
        <f t="shared" si="97"/>
        <v>1</v>
      </c>
      <c r="CR13" s="162" t="str">
        <f t="shared" si="98"/>
        <v>2</v>
      </c>
      <c r="CS13" s="162" t="str">
        <f t="shared" si="99"/>
        <v>2</v>
      </c>
      <c r="CT13" s="162" t="str">
        <f t="shared" si="100"/>
        <v>0</v>
      </c>
      <c r="CU13" s="162" t="str">
        <f t="shared" si="101"/>
        <v>2</v>
      </c>
      <c r="CV13" s="162" t="str">
        <f t="shared" si="102"/>
        <v>0</v>
      </c>
      <c r="CX13" s="60" t="s">
        <v>5047</v>
      </c>
      <c r="CY13" s="167">
        <f t="shared" si="103"/>
        <v>44186</v>
      </c>
      <c r="CZ13" s="164" t="str">
        <f t="shared" si="104"/>
        <v>21.12.2020</v>
      </c>
      <c r="DA13" s="162" t="str">
        <f t="shared" si="105"/>
        <v>2</v>
      </c>
      <c r="DB13" s="162" t="str">
        <f t="shared" si="106"/>
        <v>1</v>
      </c>
      <c r="DC13" s="162" t="str">
        <f t="shared" si="107"/>
        <v>1</v>
      </c>
      <c r="DD13" s="162" t="str">
        <f t="shared" si="108"/>
        <v>2</v>
      </c>
      <c r="DE13" s="162" t="str">
        <f t="shared" si="109"/>
        <v>2</v>
      </c>
      <c r="DF13" s="162" t="str">
        <f t="shared" si="110"/>
        <v>0</v>
      </c>
      <c r="DG13" s="162" t="str">
        <f t="shared" si="111"/>
        <v>2</v>
      </c>
      <c r="DH13" s="162" t="str">
        <f t="shared" si="112"/>
        <v>0</v>
      </c>
      <c r="DJ13" s="60" t="s">
        <v>1114</v>
      </c>
      <c r="DK13" s="60" t="s">
        <v>4913</v>
      </c>
      <c r="DL13" s="168" t="s">
        <v>4914</v>
      </c>
      <c r="DN13" s="262">
        <f t="shared" si="113"/>
        <v>46672</v>
      </c>
      <c r="DO13" s="169" t="str">
        <f t="shared" ca="1" si="114"/>
        <v>006_Goncerzewicz_Lukasz_EM 3930874 01_SK_NORTH BAY_20122020</v>
      </c>
      <c r="DP13" s="170" t="str">
        <f>$DP$2&amp;Links!D7&amp;$DP$3&amp;" "&amp;I13&amp;" "&amp;J13&amp;" "&amp;$DP$4</f>
        <v>&lt;a id="cmfoldlink" style="text-decoration: underline;" href=""&gt; Goncerzewicz Lukasz &lt;/a&gt;</v>
      </c>
      <c r="DQ13" s="171"/>
      <c r="DU13" s="172" t="s">
        <v>4915</v>
      </c>
      <c r="DW13" s="173" t="s">
        <v>4916</v>
      </c>
      <c r="DY13" s="151" t="s">
        <v>4917</v>
      </c>
      <c r="EA13" s="60" t="s">
        <v>4918</v>
      </c>
      <c r="EC13" s="174" t="s">
        <v>4919</v>
      </c>
      <c r="ED13" s="175"/>
      <c r="EE13" s="157" t="s">
        <v>1111</v>
      </c>
      <c r="EF13" s="176" t="str">
        <f t="shared" si="30"/>
        <v>4</v>
      </c>
      <c r="EI13" s="155" t="s">
        <v>1115</v>
      </c>
      <c r="EJ13" s="176" t="str">
        <f t="shared" si="31"/>
        <v>1</v>
      </c>
      <c r="EK13" s="170" t="str">
        <f>$EK$2&amp;Links!G7&amp;$EK$3&amp;" "&amp;I13&amp;" "&amp;J13&amp;" "&amp;$EK$4</f>
        <v>&lt;a id="cmpasslink" style="text-decoration: underline;" href=""&gt; Goncerzewicz Lukasz &lt;/a&gt;</v>
      </c>
      <c r="EL13" s="170" t="str">
        <f>$EL$2&amp;Links!J7&amp;$EL$3&amp;" "&amp;I13&amp;" "&amp;J13&amp;" "&amp;$EL$4</f>
        <v>&lt;a id="cmloilink" style="text-decoration: underline;" href=""&gt; Goncerzewicz Lukasz &lt;/a&gt;</v>
      </c>
      <c r="EM13" s="176" t="str">
        <f t="shared" si="26"/>
        <v>М</v>
      </c>
      <c r="EN13" s="174" t="s">
        <v>1657</v>
      </c>
      <c r="EP13" s="177" t="str">
        <f t="shared" si="32"/>
        <v>125047, г. Москва, улица Фадеева, дом 7, строение 1, помещение 2, комната 2, РМ2И, подвал</v>
      </c>
      <c r="ER13" s="176">
        <v>84952876087</v>
      </c>
      <c r="ES13" s="178" t="s">
        <v>4875</v>
      </c>
      <c r="ET13" s="174" t="s">
        <v>1585</v>
      </c>
      <c r="EV13" s="176" t="str">
        <f t="shared" si="35"/>
        <v>Генеральный директор</v>
      </c>
      <c r="EX13" s="179">
        <f t="shared" si="36"/>
        <v>44195</v>
      </c>
      <c r="EY13" s="191" t="s">
        <v>1215</v>
      </c>
      <c r="EZ13" s="257"/>
      <c r="FB13" s="151" t="s">
        <v>4917</v>
      </c>
      <c r="FC13" s="151" t="s">
        <v>4922</v>
      </c>
      <c r="FD13" s="151" t="s">
        <v>4917</v>
      </c>
      <c r="FE13" s="288" t="s">
        <v>4864</v>
      </c>
      <c r="FF13" s="165" t="s">
        <v>4893</v>
      </c>
      <c r="FG13" s="165" t="s">
        <v>4900</v>
      </c>
      <c r="FH13" s="165" t="s">
        <v>4896</v>
      </c>
      <c r="FI13" s="165" t="s">
        <v>4897</v>
      </c>
      <c r="FJ13" s="165" t="s">
        <v>4904</v>
      </c>
      <c r="FK13" s="165" t="s">
        <v>4865</v>
      </c>
      <c r="FL13" s="165" t="s">
        <v>4907</v>
      </c>
      <c r="FM13" s="165">
        <v>3</v>
      </c>
      <c r="FR13" s="165" t="s">
        <v>4901</v>
      </c>
    </row>
    <row r="14" spans="1:174" s="60" customFormat="1" ht="90.75" thickBot="1">
      <c r="A14" s="154" t="s">
        <v>2190</v>
      </c>
      <c r="B14" s="155" t="str">
        <f t="shared" si="0"/>
        <v>1</v>
      </c>
      <c r="C14" s="60" t="s">
        <v>1557</v>
      </c>
      <c r="D14" s="155" t="str">
        <f t="shared" si="1"/>
        <v>1</v>
      </c>
      <c r="E14" s="60">
        <v>1</v>
      </c>
      <c r="F14" s="156">
        <v>44183</v>
      </c>
      <c r="H14" s="157" t="s">
        <v>5005</v>
      </c>
      <c r="I14" s="158" t="s">
        <v>4933</v>
      </c>
      <c r="J14" s="159" t="s">
        <v>4951</v>
      </c>
      <c r="K14" s="160" t="str">
        <f t="shared" si="27"/>
        <v>Гетманек</v>
      </c>
      <c r="L14" s="160" t="str">
        <f t="shared" si="37"/>
        <v>Томаш Мариан</v>
      </c>
      <c r="M14" s="60" t="s">
        <v>5073</v>
      </c>
      <c r="N14" s="161">
        <v>23249</v>
      </c>
      <c r="O14" s="162" t="str">
        <f t="shared" si="38"/>
        <v>26081963</v>
      </c>
      <c r="P14" s="163" t="str">
        <f t="shared" si="39"/>
        <v>26.08.1963</v>
      </c>
      <c r="Q14" s="162" t="str">
        <f t="shared" si="40"/>
        <v>2</v>
      </c>
      <c r="R14" s="162" t="str">
        <f t="shared" si="41"/>
        <v>6</v>
      </c>
      <c r="S14" s="162" t="str">
        <f t="shared" si="42"/>
        <v>0</v>
      </c>
      <c r="T14" s="162" t="str">
        <f t="shared" si="43"/>
        <v>8</v>
      </c>
      <c r="U14" s="162" t="str">
        <f t="shared" si="44"/>
        <v>1</v>
      </c>
      <c r="V14" s="162" t="str">
        <f t="shared" si="45"/>
        <v>9</v>
      </c>
      <c r="W14" s="162" t="str">
        <f t="shared" si="46"/>
        <v>6</v>
      </c>
      <c r="X14" s="162" t="str">
        <f t="shared" si="47"/>
        <v>3</v>
      </c>
      <c r="Z14" s="60" t="s">
        <v>2870</v>
      </c>
      <c r="AA14" s="163" t="str">
        <f t="shared" si="4"/>
        <v>Гдыня</v>
      </c>
      <c r="AB14" s="161">
        <v>42423</v>
      </c>
      <c r="AC14" s="163" t="str">
        <f t="shared" si="48"/>
        <v>23.02.2016</v>
      </c>
      <c r="AD14" s="162" t="str">
        <f t="shared" si="49"/>
        <v>2</v>
      </c>
      <c r="AE14" s="162" t="str">
        <f t="shared" si="50"/>
        <v>3</v>
      </c>
      <c r="AF14" s="162" t="str">
        <f t="shared" si="51"/>
        <v>0</v>
      </c>
      <c r="AG14" s="162" t="str">
        <f t="shared" si="52"/>
        <v>2</v>
      </c>
      <c r="AH14" s="162" t="str">
        <f t="shared" si="53"/>
        <v>2</v>
      </c>
      <c r="AI14" s="162" t="str">
        <f t="shared" si="54"/>
        <v>0</v>
      </c>
      <c r="AJ14" s="162" t="str">
        <f t="shared" si="55"/>
        <v>1</v>
      </c>
      <c r="AK14" s="162" t="str">
        <f t="shared" si="56"/>
        <v>6</v>
      </c>
      <c r="AM14" s="161">
        <v>46076</v>
      </c>
      <c r="AN14" s="163" t="str">
        <f t="shared" si="57"/>
        <v>23.02.2026</v>
      </c>
      <c r="AO14" s="162" t="str">
        <f t="shared" si="58"/>
        <v>2</v>
      </c>
      <c r="AP14" s="162" t="str">
        <f t="shared" si="59"/>
        <v>3</v>
      </c>
      <c r="AQ14" s="162" t="str">
        <f t="shared" si="60"/>
        <v>0</v>
      </c>
      <c r="AR14" s="162" t="str">
        <f t="shared" si="61"/>
        <v>2</v>
      </c>
      <c r="AS14" s="162" t="str">
        <f t="shared" si="62"/>
        <v>2</v>
      </c>
      <c r="AT14" s="162" t="str">
        <f t="shared" si="63"/>
        <v>0</v>
      </c>
      <c r="AU14" s="162" t="str">
        <f t="shared" si="64"/>
        <v>2</v>
      </c>
      <c r="AV14" s="162" t="str">
        <f t="shared" si="65"/>
        <v>6</v>
      </c>
      <c r="AX14" s="60" t="s">
        <v>4911</v>
      </c>
      <c r="AY14" s="60" t="s">
        <v>4921</v>
      </c>
      <c r="AZ14" s="60" t="s">
        <v>4912</v>
      </c>
      <c r="BA14" s="160" t="str">
        <f t="shared" si="23"/>
        <v>Гданьск</v>
      </c>
      <c r="BB14" s="253">
        <v>44211</v>
      </c>
      <c r="BC14" s="164" t="str">
        <f t="shared" si="66"/>
        <v>15.01.2021</v>
      </c>
      <c r="BD14" s="162" t="str">
        <f t="shared" si="67"/>
        <v>1</v>
      </c>
      <c r="BE14" s="162" t="str">
        <f t="shared" si="68"/>
        <v>5</v>
      </c>
      <c r="BF14" s="162" t="str">
        <f t="shared" si="69"/>
        <v>0</v>
      </c>
      <c r="BG14" s="162" t="str">
        <f t="shared" si="70"/>
        <v>1</v>
      </c>
      <c r="BH14" s="162" t="str">
        <f t="shared" si="71"/>
        <v>2</v>
      </c>
      <c r="BI14" s="162" t="str">
        <f t="shared" si="72"/>
        <v>0</v>
      </c>
      <c r="BJ14" s="162" t="str">
        <f t="shared" si="73"/>
        <v>2</v>
      </c>
      <c r="BK14" s="162" t="str">
        <f t="shared" si="74"/>
        <v>1</v>
      </c>
      <c r="BM14" s="253">
        <v>44359</v>
      </c>
      <c r="BN14" s="164" t="str">
        <f t="shared" si="75"/>
        <v>12.06.2021</v>
      </c>
      <c r="BO14" s="162" t="str">
        <f t="shared" si="76"/>
        <v>1</v>
      </c>
      <c r="BP14" s="162" t="str">
        <f t="shared" si="77"/>
        <v>2</v>
      </c>
      <c r="BQ14" s="162" t="str">
        <f t="shared" si="78"/>
        <v>0</v>
      </c>
      <c r="BR14" s="162" t="str">
        <f t="shared" si="79"/>
        <v>6</v>
      </c>
      <c r="BS14" s="162" t="str">
        <f t="shared" si="80"/>
        <v>2</v>
      </c>
      <c r="BT14" s="162" t="str">
        <f t="shared" si="81"/>
        <v>0</v>
      </c>
      <c r="BU14" s="162" t="str">
        <f t="shared" si="82"/>
        <v>2</v>
      </c>
      <c r="BV14" s="162" t="str">
        <f t="shared" si="83"/>
        <v>1</v>
      </c>
      <c r="BX14" s="264" t="str">
        <f t="shared" si="84"/>
        <v>Республика Польша</v>
      </c>
      <c r="BY14" s="257" t="s">
        <v>4912</v>
      </c>
      <c r="BZ14" s="166" t="str">
        <f t="shared" si="24"/>
        <v>Гданьск</v>
      </c>
      <c r="CA14" s="280" t="s">
        <v>5028</v>
      </c>
      <c r="CB14" s="281">
        <v>44186</v>
      </c>
      <c r="CC14" s="282" t="str">
        <f t="shared" si="85"/>
        <v>21.12.2020</v>
      </c>
      <c r="CD14" s="283" t="str">
        <f t="shared" si="86"/>
        <v>2</v>
      </c>
      <c r="CE14" s="283" t="str">
        <f t="shared" si="87"/>
        <v>1</v>
      </c>
      <c r="CF14" s="283" t="str">
        <f t="shared" si="88"/>
        <v>1</v>
      </c>
      <c r="CG14" s="283" t="str">
        <f t="shared" si="89"/>
        <v>2</v>
      </c>
      <c r="CH14" s="283" t="str">
        <f t="shared" si="90"/>
        <v>2</v>
      </c>
      <c r="CI14" s="283" t="str">
        <f t="shared" si="91"/>
        <v>0</v>
      </c>
      <c r="CJ14" s="283" t="str">
        <f t="shared" si="92"/>
        <v>2</v>
      </c>
      <c r="CK14" s="283" t="str">
        <f t="shared" si="93"/>
        <v>0</v>
      </c>
      <c r="CM14" s="268">
        <v>44194</v>
      </c>
      <c r="CN14" s="164" t="str">
        <f t="shared" si="94"/>
        <v>29.12.2020</v>
      </c>
      <c r="CO14" s="162" t="str">
        <f t="shared" si="95"/>
        <v>2</v>
      </c>
      <c r="CP14" s="162" t="str">
        <f t="shared" si="96"/>
        <v>9</v>
      </c>
      <c r="CQ14" s="162" t="str">
        <f t="shared" si="97"/>
        <v>1</v>
      </c>
      <c r="CR14" s="162" t="str">
        <f t="shared" si="98"/>
        <v>2</v>
      </c>
      <c r="CS14" s="162" t="str">
        <f t="shared" si="99"/>
        <v>2</v>
      </c>
      <c r="CT14" s="162" t="str">
        <f t="shared" si="100"/>
        <v>0</v>
      </c>
      <c r="CU14" s="162" t="str">
        <f t="shared" si="101"/>
        <v>2</v>
      </c>
      <c r="CV14" s="162" t="str">
        <f t="shared" si="102"/>
        <v>0</v>
      </c>
      <c r="CX14" s="60" t="s">
        <v>5048</v>
      </c>
      <c r="CY14" s="167">
        <f t="shared" si="103"/>
        <v>44186</v>
      </c>
      <c r="CZ14" s="164" t="str">
        <f t="shared" si="104"/>
        <v>21.12.2020</v>
      </c>
      <c r="DA14" s="162" t="str">
        <f t="shared" si="105"/>
        <v>2</v>
      </c>
      <c r="DB14" s="162" t="str">
        <f t="shared" si="106"/>
        <v>1</v>
      </c>
      <c r="DC14" s="162" t="str">
        <f t="shared" si="107"/>
        <v>1</v>
      </c>
      <c r="DD14" s="162" t="str">
        <f t="shared" si="108"/>
        <v>2</v>
      </c>
      <c r="DE14" s="162" t="str">
        <f t="shared" si="109"/>
        <v>2</v>
      </c>
      <c r="DF14" s="162" t="str">
        <f t="shared" si="110"/>
        <v>0</v>
      </c>
      <c r="DG14" s="162" t="str">
        <f t="shared" si="111"/>
        <v>2</v>
      </c>
      <c r="DH14" s="162" t="str">
        <f t="shared" si="112"/>
        <v>0</v>
      </c>
      <c r="DJ14" s="60" t="s">
        <v>1114</v>
      </c>
      <c r="DK14" s="60" t="s">
        <v>4913</v>
      </c>
      <c r="DL14" s="168" t="s">
        <v>4914</v>
      </c>
      <c r="DN14" s="262">
        <f t="shared" si="113"/>
        <v>45896</v>
      </c>
      <c r="DO14" s="169" t="str">
        <f t="shared" ca="1" si="114"/>
        <v>007_Hetmanek_Tomasz Marian_EJ 5831925 01_SK_NORTH BAY_20122020</v>
      </c>
      <c r="DP14" s="170" t="str">
        <f>$DP$2&amp;Links!D8&amp;$DP$3&amp;" "&amp;I14&amp;" "&amp;J14&amp;" "&amp;$DP$4</f>
        <v>&lt;a id="cmfoldlink" style="text-decoration: underline;" href=""&gt; Hetmanek Tomasz Marian &lt;/a&gt;</v>
      </c>
      <c r="DQ14" s="171"/>
      <c r="DU14" s="172" t="s">
        <v>4915</v>
      </c>
      <c r="DW14" s="173" t="s">
        <v>4916</v>
      </c>
      <c r="DY14" s="151" t="s">
        <v>4917</v>
      </c>
      <c r="EA14" s="60" t="s">
        <v>4918</v>
      </c>
      <c r="EC14" s="174" t="s">
        <v>4919</v>
      </c>
      <c r="ED14" s="175"/>
      <c r="EE14" s="157" t="s">
        <v>1111</v>
      </c>
      <c r="EF14" s="176" t="str">
        <f t="shared" si="30"/>
        <v>4</v>
      </c>
      <c r="EI14" s="155" t="s">
        <v>1115</v>
      </c>
      <c r="EJ14" s="176" t="str">
        <f t="shared" si="31"/>
        <v>1</v>
      </c>
      <c r="EK14" s="170" t="str">
        <f>$EK$2&amp;Links!G8&amp;$EK$3&amp;" "&amp;I14&amp;" "&amp;J14&amp;" "&amp;$EK$4</f>
        <v>&lt;a id="cmpasslink" style="text-decoration: underline;" href=""&gt; Hetmanek Tomasz Marian &lt;/a&gt;</v>
      </c>
      <c r="EL14" s="170" t="str">
        <f>$EL$2&amp;Links!J8&amp;$EL$3&amp;" "&amp;I14&amp;" "&amp;J14&amp;" "&amp;$EL$4</f>
        <v>&lt;a id="cmloilink" style="text-decoration: underline;" href=""&gt; Hetmanek Tomasz Marian &lt;/a&gt;</v>
      </c>
      <c r="EM14" s="176" t="str">
        <f t="shared" si="26"/>
        <v>М</v>
      </c>
      <c r="EN14" s="174" t="s">
        <v>1657</v>
      </c>
      <c r="EP14" s="177" t="str">
        <f t="shared" si="32"/>
        <v>125047, г. Москва, улица Фадеева, дом 7, строение 1, помещение 2, комната 2, РМ2И, подвал</v>
      </c>
      <c r="ER14" s="176">
        <v>84952876087</v>
      </c>
      <c r="ES14" s="178" t="s">
        <v>4875</v>
      </c>
      <c r="ET14" s="174" t="s">
        <v>1585</v>
      </c>
      <c r="EV14" s="176" t="str">
        <f t="shared" si="35"/>
        <v>Генеральный директор</v>
      </c>
      <c r="EX14" s="179">
        <f t="shared" si="36"/>
        <v>44195</v>
      </c>
      <c r="EY14" s="191" t="s">
        <v>1215</v>
      </c>
      <c r="EZ14" s="257"/>
      <c r="FB14" s="151" t="s">
        <v>4917</v>
      </c>
      <c r="FC14" s="151" t="s">
        <v>4922</v>
      </c>
      <c r="FD14" s="151" t="s">
        <v>4917</v>
      </c>
      <c r="FE14" s="288" t="s">
        <v>4864</v>
      </c>
      <c r="FF14" s="165" t="s">
        <v>4893</v>
      </c>
      <c r="FG14" s="165" t="s">
        <v>4900</v>
      </c>
      <c r="FH14" s="165" t="s">
        <v>4896</v>
      </c>
      <c r="FI14" s="165" t="s">
        <v>4897</v>
      </c>
      <c r="FJ14" s="165" t="s">
        <v>4904</v>
      </c>
      <c r="FK14" s="165" t="s">
        <v>4865</v>
      </c>
      <c r="FL14" s="165" t="s">
        <v>4907</v>
      </c>
      <c r="FM14" s="165">
        <v>3</v>
      </c>
      <c r="FR14" s="165" t="s">
        <v>4901</v>
      </c>
    </row>
    <row r="15" spans="1:174" s="60" customFormat="1" ht="90.75" thickBot="1">
      <c r="A15" s="154" t="s">
        <v>2190</v>
      </c>
      <c r="B15" s="155" t="str">
        <f t="shared" si="0"/>
        <v>1</v>
      </c>
      <c r="C15" s="60" t="s">
        <v>1557</v>
      </c>
      <c r="D15" s="155" t="str">
        <f t="shared" si="1"/>
        <v>1</v>
      </c>
      <c r="E15" s="60">
        <v>1</v>
      </c>
      <c r="F15" s="156">
        <v>44183</v>
      </c>
      <c r="H15" s="157" t="s">
        <v>5006</v>
      </c>
      <c r="I15" s="158" t="s">
        <v>4934</v>
      </c>
      <c r="J15" s="159" t="s">
        <v>4952</v>
      </c>
      <c r="K15" s="160" t="str">
        <f t="shared" si="27"/>
        <v>Кепка</v>
      </c>
      <c r="L15" s="160" t="str">
        <f t="shared" si="37"/>
        <v>Мирослав Францишек</v>
      </c>
      <c r="M15" s="60" t="s">
        <v>5074</v>
      </c>
      <c r="N15" s="161">
        <v>27525</v>
      </c>
      <c r="O15" s="162" t="str">
        <f t="shared" si="38"/>
        <v>11051975</v>
      </c>
      <c r="P15" s="163" t="str">
        <f t="shared" si="39"/>
        <v>11.05.1975</v>
      </c>
      <c r="Q15" s="162" t="str">
        <f t="shared" si="40"/>
        <v>1</v>
      </c>
      <c r="R15" s="162" t="str">
        <f t="shared" si="41"/>
        <v>1</v>
      </c>
      <c r="S15" s="162" t="str">
        <f t="shared" si="42"/>
        <v>0</v>
      </c>
      <c r="T15" s="162" t="str">
        <f t="shared" si="43"/>
        <v>5</v>
      </c>
      <c r="U15" s="162" t="str">
        <f t="shared" si="44"/>
        <v>1</v>
      </c>
      <c r="V15" s="162" t="str">
        <f t="shared" si="45"/>
        <v>9</v>
      </c>
      <c r="W15" s="162" t="str">
        <f t="shared" si="46"/>
        <v>7</v>
      </c>
      <c r="X15" s="162" t="str">
        <f t="shared" si="47"/>
        <v>5</v>
      </c>
      <c r="Z15" s="60" t="s">
        <v>5075</v>
      </c>
      <c r="AA15" s="163" t="str">
        <f t="shared" si="4"/>
        <v>Вейхерово</v>
      </c>
      <c r="AB15" s="161">
        <v>42436</v>
      </c>
      <c r="AC15" s="163" t="str">
        <f t="shared" si="48"/>
        <v>07.03.2016</v>
      </c>
      <c r="AD15" s="162" t="str">
        <f t="shared" si="49"/>
        <v>0</v>
      </c>
      <c r="AE15" s="162" t="str">
        <f t="shared" si="50"/>
        <v>7</v>
      </c>
      <c r="AF15" s="162" t="str">
        <f t="shared" si="51"/>
        <v>0</v>
      </c>
      <c r="AG15" s="162" t="str">
        <f t="shared" si="52"/>
        <v>3</v>
      </c>
      <c r="AH15" s="162" t="str">
        <f t="shared" si="53"/>
        <v>2</v>
      </c>
      <c r="AI15" s="162" t="str">
        <f t="shared" si="54"/>
        <v>0</v>
      </c>
      <c r="AJ15" s="162" t="str">
        <f t="shared" si="55"/>
        <v>1</v>
      </c>
      <c r="AK15" s="162" t="str">
        <f t="shared" si="56"/>
        <v>6</v>
      </c>
      <c r="AM15" s="161">
        <v>46088</v>
      </c>
      <c r="AN15" s="163" t="str">
        <f t="shared" si="57"/>
        <v>07.03.2026</v>
      </c>
      <c r="AO15" s="162" t="str">
        <f t="shared" si="58"/>
        <v>0</v>
      </c>
      <c r="AP15" s="162" t="str">
        <f t="shared" si="59"/>
        <v>7</v>
      </c>
      <c r="AQ15" s="162" t="str">
        <f t="shared" si="60"/>
        <v>0</v>
      </c>
      <c r="AR15" s="162" t="str">
        <f t="shared" si="61"/>
        <v>3</v>
      </c>
      <c r="AS15" s="162" t="str">
        <f t="shared" si="62"/>
        <v>2</v>
      </c>
      <c r="AT15" s="162" t="str">
        <f t="shared" si="63"/>
        <v>0</v>
      </c>
      <c r="AU15" s="162" t="str">
        <f t="shared" si="64"/>
        <v>2</v>
      </c>
      <c r="AV15" s="162" t="str">
        <f t="shared" si="65"/>
        <v>6</v>
      </c>
      <c r="AX15" s="60" t="s">
        <v>4911</v>
      </c>
      <c r="AY15" s="60" t="s">
        <v>4921</v>
      </c>
      <c r="AZ15" s="60" t="s">
        <v>4912</v>
      </c>
      <c r="BA15" s="160" t="str">
        <f t="shared" si="23"/>
        <v>Гданьск</v>
      </c>
      <c r="BB15" s="253">
        <v>44211</v>
      </c>
      <c r="BC15" s="164" t="str">
        <f t="shared" si="66"/>
        <v>15.01.2021</v>
      </c>
      <c r="BD15" s="162" t="str">
        <f t="shared" si="67"/>
        <v>1</v>
      </c>
      <c r="BE15" s="162" t="str">
        <f t="shared" si="68"/>
        <v>5</v>
      </c>
      <c r="BF15" s="162" t="str">
        <f t="shared" si="69"/>
        <v>0</v>
      </c>
      <c r="BG15" s="162" t="str">
        <f t="shared" si="70"/>
        <v>1</v>
      </c>
      <c r="BH15" s="162" t="str">
        <f t="shared" si="71"/>
        <v>2</v>
      </c>
      <c r="BI15" s="162" t="str">
        <f t="shared" si="72"/>
        <v>0</v>
      </c>
      <c r="BJ15" s="162" t="str">
        <f t="shared" si="73"/>
        <v>2</v>
      </c>
      <c r="BK15" s="162" t="str">
        <f t="shared" si="74"/>
        <v>1</v>
      </c>
      <c r="BM15" s="253">
        <v>44359</v>
      </c>
      <c r="BN15" s="164" t="str">
        <f t="shared" si="75"/>
        <v>12.06.2021</v>
      </c>
      <c r="BO15" s="162" t="str">
        <f t="shared" si="76"/>
        <v>1</v>
      </c>
      <c r="BP15" s="162" t="str">
        <f t="shared" si="77"/>
        <v>2</v>
      </c>
      <c r="BQ15" s="162" t="str">
        <f t="shared" si="78"/>
        <v>0</v>
      </c>
      <c r="BR15" s="162" t="str">
        <f t="shared" si="79"/>
        <v>6</v>
      </c>
      <c r="BS15" s="162" t="str">
        <f t="shared" si="80"/>
        <v>2</v>
      </c>
      <c r="BT15" s="162" t="str">
        <f t="shared" si="81"/>
        <v>0</v>
      </c>
      <c r="BU15" s="162" t="str">
        <f t="shared" si="82"/>
        <v>2</v>
      </c>
      <c r="BV15" s="162" t="str">
        <f t="shared" si="83"/>
        <v>1</v>
      </c>
      <c r="BX15" s="264" t="str">
        <f t="shared" si="84"/>
        <v>Республика Польша</v>
      </c>
      <c r="BY15" s="257" t="s">
        <v>4912</v>
      </c>
      <c r="BZ15" s="166" t="str">
        <f t="shared" si="24"/>
        <v>Гданьск</v>
      </c>
      <c r="CA15" s="280" t="s">
        <v>5029</v>
      </c>
      <c r="CB15" s="281">
        <v>44186</v>
      </c>
      <c r="CC15" s="282" t="str">
        <f t="shared" si="85"/>
        <v>21.12.2020</v>
      </c>
      <c r="CD15" s="283" t="str">
        <f t="shared" si="86"/>
        <v>2</v>
      </c>
      <c r="CE15" s="283" t="str">
        <f t="shared" si="87"/>
        <v>1</v>
      </c>
      <c r="CF15" s="283" t="str">
        <f t="shared" si="88"/>
        <v>1</v>
      </c>
      <c r="CG15" s="283" t="str">
        <f t="shared" si="89"/>
        <v>2</v>
      </c>
      <c r="CH15" s="283" t="str">
        <f t="shared" si="90"/>
        <v>2</v>
      </c>
      <c r="CI15" s="283" t="str">
        <f t="shared" si="91"/>
        <v>0</v>
      </c>
      <c r="CJ15" s="283" t="str">
        <f t="shared" si="92"/>
        <v>2</v>
      </c>
      <c r="CK15" s="283" t="str">
        <f t="shared" si="93"/>
        <v>0</v>
      </c>
      <c r="CM15" s="268">
        <v>44194</v>
      </c>
      <c r="CN15" s="164" t="str">
        <f t="shared" si="94"/>
        <v>29.12.2020</v>
      </c>
      <c r="CO15" s="162" t="str">
        <f t="shared" si="95"/>
        <v>2</v>
      </c>
      <c r="CP15" s="162" t="str">
        <f t="shared" si="96"/>
        <v>9</v>
      </c>
      <c r="CQ15" s="162" t="str">
        <f t="shared" si="97"/>
        <v>1</v>
      </c>
      <c r="CR15" s="162" t="str">
        <f t="shared" si="98"/>
        <v>2</v>
      </c>
      <c r="CS15" s="162" t="str">
        <f t="shared" si="99"/>
        <v>2</v>
      </c>
      <c r="CT15" s="162" t="str">
        <f t="shared" si="100"/>
        <v>0</v>
      </c>
      <c r="CU15" s="162" t="str">
        <f t="shared" si="101"/>
        <v>2</v>
      </c>
      <c r="CV15" s="162" t="str">
        <f t="shared" si="102"/>
        <v>0</v>
      </c>
      <c r="CX15" s="60" t="s">
        <v>5049</v>
      </c>
      <c r="CY15" s="167">
        <f t="shared" si="103"/>
        <v>44186</v>
      </c>
      <c r="CZ15" s="164" t="str">
        <f t="shared" si="104"/>
        <v>21.12.2020</v>
      </c>
      <c r="DA15" s="162" t="str">
        <f t="shared" si="105"/>
        <v>2</v>
      </c>
      <c r="DB15" s="162" t="str">
        <f t="shared" si="106"/>
        <v>1</v>
      </c>
      <c r="DC15" s="162" t="str">
        <f t="shared" si="107"/>
        <v>1</v>
      </c>
      <c r="DD15" s="162" t="str">
        <f t="shared" si="108"/>
        <v>2</v>
      </c>
      <c r="DE15" s="162" t="str">
        <f t="shared" si="109"/>
        <v>2</v>
      </c>
      <c r="DF15" s="162" t="str">
        <f t="shared" si="110"/>
        <v>0</v>
      </c>
      <c r="DG15" s="162" t="str">
        <f t="shared" si="111"/>
        <v>2</v>
      </c>
      <c r="DH15" s="162" t="str">
        <f t="shared" si="112"/>
        <v>0</v>
      </c>
      <c r="DJ15" s="60" t="s">
        <v>1114</v>
      </c>
      <c r="DK15" s="60" t="s">
        <v>4913</v>
      </c>
      <c r="DL15" s="168" t="s">
        <v>4914</v>
      </c>
      <c r="DN15" s="262">
        <f t="shared" si="113"/>
        <v>45908</v>
      </c>
      <c r="DO15" s="169" t="str">
        <f t="shared" ca="1" si="114"/>
        <v>008_Kepka_Miroslaw Franciszek_EJ 9883306 01_SK_NORTH BAY_20122020</v>
      </c>
      <c r="DP15" s="170" t="str">
        <f>$DP$2&amp;Links!D9&amp;$DP$3&amp;" "&amp;I15&amp;" "&amp;J15&amp;" "&amp;$DP$4</f>
        <v>&lt;a id="cmfoldlink" style="text-decoration: underline;" href=""&gt; Kepka Miroslaw Franciszek &lt;/a&gt;</v>
      </c>
      <c r="DQ15" s="171"/>
      <c r="DU15" s="172" t="s">
        <v>4915</v>
      </c>
      <c r="DW15" s="173" t="s">
        <v>4916</v>
      </c>
      <c r="DY15" s="151" t="s">
        <v>4917</v>
      </c>
      <c r="EA15" s="60" t="s">
        <v>4918</v>
      </c>
      <c r="EC15" s="174" t="s">
        <v>4919</v>
      </c>
      <c r="ED15" s="175"/>
      <c r="EE15" s="157" t="s">
        <v>1111</v>
      </c>
      <c r="EF15" s="176" t="str">
        <f t="shared" si="30"/>
        <v>4</v>
      </c>
      <c r="EI15" s="155" t="s">
        <v>1115</v>
      </c>
      <c r="EJ15" s="176" t="str">
        <f t="shared" si="31"/>
        <v>1</v>
      </c>
      <c r="EK15" s="170" t="str">
        <f>$EK$2&amp;Links!G9&amp;$EK$3&amp;" "&amp;I15&amp;" "&amp;J15&amp;" "&amp;$EK$4</f>
        <v>&lt;a id="cmpasslink" style="text-decoration: underline;" href=""&gt; Kepka Miroslaw Franciszek &lt;/a&gt;</v>
      </c>
      <c r="EL15" s="170" t="str">
        <f>$EL$2&amp;Links!J9&amp;$EL$3&amp;" "&amp;I15&amp;" "&amp;J15&amp;" "&amp;$EL$4</f>
        <v>&lt;a id="cmloilink" style="text-decoration: underline;" href=""&gt; Kepka Miroslaw Franciszek &lt;/a&gt;</v>
      </c>
      <c r="EM15" s="176" t="str">
        <f t="shared" si="26"/>
        <v>М</v>
      </c>
      <c r="EN15" s="174" t="s">
        <v>1657</v>
      </c>
      <c r="EP15" s="177" t="str">
        <f t="shared" si="32"/>
        <v>125047, г. Москва, улица Фадеева, дом 7, строение 1, помещение 2, комната 2, РМ2И, подвал</v>
      </c>
      <c r="ER15" s="176">
        <v>84952876087</v>
      </c>
      <c r="ES15" s="178" t="s">
        <v>4875</v>
      </c>
      <c r="ET15" s="174" t="s">
        <v>1585</v>
      </c>
      <c r="EV15" s="176" t="str">
        <f t="shared" si="35"/>
        <v>Генеральный директор</v>
      </c>
      <c r="EX15" s="179">
        <f t="shared" si="36"/>
        <v>44195</v>
      </c>
      <c r="EY15" s="191" t="s">
        <v>1215</v>
      </c>
      <c r="EZ15" s="257"/>
      <c r="FB15" s="151" t="s">
        <v>4917</v>
      </c>
      <c r="FC15" s="151" t="s">
        <v>4922</v>
      </c>
      <c r="FD15" s="151" t="s">
        <v>4917</v>
      </c>
      <c r="FE15" s="288" t="s">
        <v>4864</v>
      </c>
      <c r="FF15" s="165" t="s">
        <v>4893</v>
      </c>
      <c r="FG15" s="165" t="s">
        <v>4900</v>
      </c>
      <c r="FH15" s="165" t="s">
        <v>4896</v>
      </c>
      <c r="FI15" s="165" t="s">
        <v>4897</v>
      </c>
      <c r="FJ15" s="165" t="s">
        <v>4904</v>
      </c>
      <c r="FK15" s="165" t="s">
        <v>4865</v>
      </c>
      <c r="FL15" s="165" t="s">
        <v>4907</v>
      </c>
      <c r="FM15" s="165">
        <v>3</v>
      </c>
      <c r="FR15" s="165" t="s">
        <v>4901</v>
      </c>
    </row>
    <row r="16" spans="1:174" s="60" customFormat="1" ht="90.75" thickBot="1">
      <c r="A16" s="154" t="s">
        <v>2190</v>
      </c>
      <c r="B16" s="155" t="str">
        <f t="shared" si="0"/>
        <v>1</v>
      </c>
      <c r="C16" s="60" t="s">
        <v>1557</v>
      </c>
      <c r="D16" s="155" t="str">
        <f t="shared" si="1"/>
        <v>1</v>
      </c>
      <c r="E16" s="60">
        <v>1</v>
      </c>
      <c r="F16" s="156">
        <v>44183</v>
      </c>
      <c r="H16" s="157" t="s">
        <v>5007</v>
      </c>
      <c r="I16" s="158" t="s">
        <v>4935</v>
      </c>
      <c r="J16" s="159" t="s">
        <v>4953</v>
      </c>
      <c r="K16" s="160" t="str">
        <f t="shared" si="27"/>
        <v>Кмиечик</v>
      </c>
      <c r="L16" s="160" t="str">
        <f t="shared" si="37"/>
        <v>Карол</v>
      </c>
      <c r="M16" s="60" t="s">
        <v>5076</v>
      </c>
      <c r="N16" s="161">
        <v>34020</v>
      </c>
      <c r="O16" s="162" t="str">
        <f t="shared" si="38"/>
        <v>20021993</v>
      </c>
      <c r="P16" s="163" t="str">
        <f t="shared" si="39"/>
        <v>20.02.1993</v>
      </c>
      <c r="Q16" s="162" t="str">
        <f t="shared" si="40"/>
        <v>2</v>
      </c>
      <c r="R16" s="162" t="str">
        <f t="shared" si="41"/>
        <v>0</v>
      </c>
      <c r="S16" s="162" t="str">
        <f t="shared" si="42"/>
        <v>0</v>
      </c>
      <c r="T16" s="162" t="str">
        <f t="shared" si="43"/>
        <v>2</v>
      </c>
      <c r="U16" s="162" t="str">
        <f t="shared" si="44"/>
        <v>1</v>
      </c>
      <c r="V16" s="162" t="str">
        <f t="shared" si="45"/>
        <v>9</v>
      </c>
      <c r="W16" s="162" t="str">
        <f t="shared" si="46"/>
        <v>9</v>
      </c>
      <c r="X16" s="162" t="str">
        <f t="shared" si="47"/>
        <v>3</v>
      </c>
      <c r="Z16" s="60" t="s">
        <v>4912</v>
      </c>
      <c r="AA16" s="163" t="str">
        <f t="shared" si="4"/>
        <v>Гданьск</v>
      </c>
      <c r="AB16" s="161">
        <v>41522</v>
      </c>
      <c r="AC16" s="163" t="str">
        <f t="shared" si="48"/>
        <v>05.09.2013</v>
      </c>
      <c r="AD16" s="162" t="str">
        <f t="shared" si="49"/>
        <v>0</v>
      </c>
      <c r="AE16" s="162" t="str">
        <f t="shared" si="50"/>
        <v>5</v>
      </c>
      <c r="AF16" s="162" t="str">
        <f t="shared" si="51"/>
        <v>0</v>
      </c>
      <c r="AG16" s="162" t="str">
        <f t="shared" si="52"/>
        <v>9</v>
      </c>
      <c r="AH16" s="162" t="str">
        <f t="shared" si="53"/>
        <v>2</v>
      </c>
      <c r="AI16" s="162" t="str">
        <f t="shared" si="54"/>
        <v>0</v>
      </c>
      <c r="AJ16" s="162" t="str">
        <f t="shared" si="55"/>
        <v>1</v>
      </c>
      <c r="AK16" s="162" t="str">
        <f t="shared" si="56"/>
        <v>3</v>
      </c>
      <c r="AM16" s="161">
        <v>45174</v>
      </c>
      <c r="AN16" s="163" t="str">
        <f t="shared" si="57"/>
        <v>05.09.2023</v>
      </c>
      <c r="AO16" s="162" t="str">
        <f t="shared" si="58"/>
        <v>0</v>
      </c>
      <c r="AP16" s="162" t="str">
        <f t="shared" si="59"/>
        <v>5</v>
      </c>
      <c r="AQ16" s="162" t="str">
        <f t="shared" si="60"/>
        <v>0</v>
      </c>
      <c r="AR16" s="162" t="str">
        <f t="shared" si="61"/>
        <v>9</v>
      </c>
      <c r="AS16" s="162" t="str">
        <f t="shared" si="62"/>
        <v>2</v>
      </c>
      <c r="AT16" s="162" t="str">
        <f t="shared" si="63"/>
        <v>0</v>
      </c>
      <c r="AU16" s="162" t="str">
        <f t="shared" si="64"/>
        <v>2</v>
      </c>
      <c r="AV16" s="162" t="str">
        <f t="shared" si="65"/>
        <v>3</v>
      </c>
      <c r="AX16" s="60" t="s">
        <v>5069</v>
      </c>
      <c r="AY16" s="60" t="s">
        <v>5101</v>
      </c>
      <c r="AZ16" s="60" t="s">
        <v>4912</v>
      </c>
      <c r="BA16" s="160" t="str">
        <f t="shared" si="23"/>
        <v>Гданьск</v>
      </c>
      <c r="BB16" s="253">
        <v>44211</v>
      </c>
      <c r="BC16" s="164" t="str">
        <f t="shared" si="66"/>
        <v>15.01.2021</v>
      </c>
      <c r="BD16" s="162" t="str">
        <f t="shared" si="67"/>
        <v>1</v>
      </c>
      <c r="BE16" s="162" t="str">
        <f t="shared" si="68"/>
        <v>5</v>
      </c>
      <c r="BF16" s="162" t="str">
        <f t="shared" si="69"/>
        <v>0</v>
      </c>
      <c r="BG16" s="162" t="str">
        <f t="shared" si="70"/>
        <v>1</v>
      </c>
      <c r="BH16" s="162" t="str">
        <f t="shared" si="71"/>
        <v>2</v>
      </c>
      <c r="BI16" s="162" t="str">
        <f t="shared" si="72"/>
        <v>0</v>
      </c>
      <c r="BJ16" s="162" t="str">
        <f t="shared" si="73"/>
        <v>2</v>
      </c>
      <c r="BK16" s="162" t="str">
        <f t="shared" si="74"/>
        <v>1</v>
      </c>
      <c r="BM16" s="253">
        <v>44359</v>
      </c>
      <c r="BN16" s="164" t="str">
        <f t="shared" si="75"/>
        <v>12.06.2021</v>
      </c>
      <c r="BO16" s="162" t="str">
        <f t="shared" si="76"/>
        <v>1</v>
      </c>
      <c r="BP16" s="162" t="str">
        <f t="shared" si="77"/>
        <v>2</v>
      </c>
      <c r="BQ16" s="162" t="str">
        <f t="shared" si="78"/>
        <v>0</v>
      </c>
      <c r="BR16" s="162" t="str">
        <f t="shared" si="79"/>
        <v>6</v>
      </c>
      <c r="BS16" s="162" t="str">
        <f t="shared" si="80"/>
        <v>2</v>
      </c>
      <c r="BT16" s="162" t="str">
        <f t="shared" si="81"/>
        <v>0</v>
      </c>
      <c r="BU16" s="162" t="str">
        <f t="shared" si="82"/>
        <v>2</v>
      </c>
      <c r="BV16" s="162" t="str">
        <f t="shared" si="83"/>
        <v>1</v>
      </c>
      <c r="BX16" s="264" t="str">
        <f t="shared" si="84"/>
        <v>Республика Польша</v>
      </c>
      <c r="BY16" s="257" t="s">
        <v>4912</v>
      </c>
      <c r="BZ16" s="166" t="str">
        <f t="shared" si="24"/>
        <v>Гданьск</v>
      </c>
      <c r="CA16" s="280" t="s">
        <v>5030</v>
      </c>
      <c r="CB16" s="281">
        <v>44186</v>
      </c>
      <c r="CC16" s="282" t="str">
        <f t="shared" si="85"/>
        <v>21.12.2020</v>
      </c>
      <c r="CD16" s="283" t="str">
        <f t="shared" si="86"/>
        <v>2</v>
      </c>
      <c r="CE16" s="283" t="str">
        <f t="shared" si="87"/>
        <v>1</v>
      </c>
      <c r="CF16" s="283" t="str">
        <f t="shared" si="88"/>
        <v>1</v>
      </c>
      <c r="CG16" s="283" t="str">
        <f t="shared" si="89"/>
        <v>2</v>
      </c>
      <c r="CH16" s="283" t="str">
        <f t="shared" si="90"/>
        <v>2</v>
      </c>
      <c r="CI16" s="283" t="str">
        <f t="shared" si="91"/>
        <v>0</v>
      </c>
      <c r="CJ16" s="283" t="str">
        <f t="shared" si="92"/>
        <v>2</v>
      </c>
      <c r="CK16" s="283" t="str">
        <f t="shared" si="93"/>
        <v>0</v>
      </c>
      <c r="CM16" s="268">
        <v>44194</v>
      </c>
      <c r="CN16" s="164" t="str">
        <f t="shared" si="94"/>
        <v>29.12.2020</v>
      </c>
      <c r="CO16" s="162" t="str">
        <f t="shared" si="95"/>
        <v>2</v>
      </c>
      <c r="CP16" s="162" t="str">
        <f t="shared" si="96"/>
        <v>9</v>
      </c>
      <c r="CQ16" s="162" t="str">
        <f t="shared" si="97"/>
        <v>1</v>
      </c>
      <c r="CR16" s="162" t="str">
        <f t="shared" si="98"/>
        <v>2</v>
      </c>
      <c r="CS16" s="162" t="str">
        <f t="shared" si="99"/>
        <v>2</v>
      </c>
      <c r="CT16" s="162" t="str">
        <f t="shared" si="100"/>
        <v>0</v>
      </c>
      <c r="CU16" s="162" t="str">
        <f t="shared" si="101"/>
        <v>2</v>
      </c>
      <c r="CV16" s="162" t="str">
        <f t="shared" si="102"/>
        <v>0</v>
      </c>
      <c r="CX16" s="60" t="s">
        <v>5050</v>
      </c>
      <c r="CY16" s="167">
        <f t="shared" si="103"/>
        <v>44186</v>
      </c>
      <c r="CZ16" s="164" t="str">
        <f t="shared" si="104"/>
        <v>21.12.2020</v>
      </c>
      <c r="DA16" s="162" t="str">
        <f t="shared" si="105"/>
        <v>2</v>
      </c>
      <c r="DB16" s="162" t="str">
        <f t="shared" si="106"/>
        <v>1</v>
      </c>
      <c r="DC16" s="162" t="str">
        <f t="shared" si="107"/>
        <v>1</v>
      </c>
      <c r="DD16" s="162" t="str">
        <f t="shared" si="108"/>
        <v>2</v>
      </c>
      <c r="DE16" s="162" t="str">
        <f t="shared" si="109"/>
        <v>2</v>
      </c>
      <c r="DF16" s="162" t="str">
        <f t="shared" si="110"/>
        <v>0</v>
      </c>
      <c r="DG16" s="162" t="str">
        <f t="shared" si="111"/>
        <v>2</v>
      </c>
      <c r="DH16" s="162" t="str">
        <f t="shared" si="112"/>
        <v>0</v>
      </c>
      <c r="DJ16" s="60" t="s">
        <v>1114</v>
      </c>
      <c r="DK16" s="60" t="s">
        <v>4913</v>
      </c>
      <c r="DL16" s="168" t="s">
        <v>4914</v>
      </c>
      <c r="DN16" s="262">
        <f t="shared" si="113"/>
        <v>44994</v>
      </c>
      <c r="DO16" s="169" t="str">
        <f t="shared" ca="1" si="114"/>
        <v>009_Kmiecik_Karol_EF 0930582 01_SK_NORTH BAY_20122020</v>
      </c>
      <c r="DP16" s="170" t="str">
        <f>$DP$2&amp;Links!D10&amp;$DP$3&amp;" "&amp;I16&amp;" "&amp;J16&amp;" "&amp;$DP$4</f>
        <v>&lt;a id="cmfoldlink" style="text-decoration: underline;" href=""&gt; Kmiecik Karol &lt;/a&gt;</v>
      </c>
      <c r="DQ16" s="171"/>
      <c r="DU16" s="172" t="s">
        <v>4915</v>
      </c>
      <c r="DW16" s="173" t="s">
        <v>4916</v>
      </c>
      <c r="DY16" s="151" t="s">
        <v>4917</v>
      </c>
      <c r="EA16" s="60" t="s">
        <v>4918</v>
      </c>
      <c r="EC16" s="174" t="s">
        <v>4919</v>
      </c>
      <c r="ED16" s="175"/>
      <c r="EE16" s="157" t="s">
        <v>1111</v>
      </c>
      <c r="EF16" s="176" t="str">
        <f t="shared" si="30"/>
        <v>4</v>
      </c>
      <c r="EI16" s="155" t="s">
        <v>1115</v>
      </c>
      <c r="EJ16" s="176" t="str">
        <f t="shared" si="31"/>
        <v>1</v>
      </c>
      <c r="EK16" s="170" t="str">
        <f>$EK$2&amp;Links!G10&amp;$EK$3&amp;" "&amp;I16&amp;" "&amp;J16&amp;" "&amp;$EK$4</f>
        <v>&lt;a id="cmpasslink" style="text-decoration: underline;" href=""&gt; Kmiecik Karol &lt;/a&gt;</v>
      </c>
      <c r="EL16" s="170" t="str">
        <f>$EL$2&amp;Links!J10&amp;$EL$3&amp;" "&amp;I16&amp;" "&amp;J16&amp;" "&amp;$EL$4</f>
        <v>&lt;a id="cmloilink" style="text-decoration: underline;" href=""&gt; Kmiecik Karol &lt;/a&gt;</v>
      </c>
      <c r="EM16" s="176" t="str">
        <f t="shared" si="26"/>
        <v>М</v>
      </c>
      <c r="EN16" s="174" t="s">
        <v>1657</v>
      </c>
      <c r="EP16" s="177" t="str">
        <f t="shared" si="32"/>
        <v>125047, г. Москва, улица Фадеева, дом 7, строение 1, помещение 2, комната 2, РМ2И, подвал</v>
      </c>
      <c r="ER16" s="176">
        <v>84952876087</v>
      </c>
      <c r="ES16" s="178" t="s">
        <v>4875</v>
      </c>
      <c r="ET16" s="174" t="s">
        <v>1585</v>
      </c>
      <c r="EV16" s="176" t="str">
        <f t="shared" si="35"/>
        <v>Генеральный директор</v>
      </c>
      <c r="EX16" s="179">
        <f t="shared" si="36"/>
        <v>44195</v>
      </c>
      <c r="EY16" s="191" t="s">
        <v>1215</v>
      </c>
      <c r="EZ16" s="257"/>
      <c r="FB16" s="151" t="s">
        <v>4917</v>
      </c>
      <c r="FC16" s="151" t="s">
        <v>4922</v>
      </c>
      <c r="FD16" s="151" t="s">
        <v>4917</v>
      </c>
      <c r="FE16" s="288" t="s">
        <v>4864</v>
      </c>
      <c r="FF16" s="165" t="s">
        <v>4893</v>
      </c>
      <c r="FG16" s="165" t="s">
        <v>4900</v>
      </c>
      <c r="FH16" s="165" t="s">
        <v>4896</v>
      </c>
      <c r="FI16" s="165" t="s">
        <v>4897</v>
      </c>
      <c r="FJ16" s="165" t="s">
        <v>4904</v>
      </c>
      <c r="FK16" s="165" t="s">
        <v>4865</v>
      </c>
      <c r="FL16" s="165" t="s">
        <v>4907</v>
      </c>
      <c r="FM16" s="165">
        <v>3</v>
      </c>
      <c r="FR16" s="165" t="s">
        <v>4901</v>
      </c>
    </row>
    <row r="17" spans="1:174" s="60" customFormat="1" ht="90.75" thickBot="1">
      <c r="A17" s="154" t="s">
        <v>2190</v>
      </c>
      <c r="B17" s="155" t="str">
        <f t="shared" si="0"/>
        <v>1</v>
      </c>
      <c r="C17" s="60" t="s">
        <v>1557</v>
      </c>
      <c r="D17" s="155" t="str">
        <f t="shared" si="1"/>
        <v>1</v>
      </c>
      <c r="E17" s="60">
        <v>1</v>
      </c>
      <c r="F17" s="156">
        <v>44183</v>
      </c>
      <c r="H17" s="157" t="s">
        <v>5008</v>
      </c>
      <c r="I17" s="158" t="s">
        <v>4936</v>
      </c>
      <c r="J17" s="159" t="s">
        <v>4954</v>
      </c>
      <c r="K17" s="160" t="str">
        <f t="shared" si="27"/>
        <v>Ковальчик</v>
      </c>
      <c r="L17" s="160" t="str">
        <f t="shared" si="37"/>
        <v>Карол Северин</v>
      </c>
      <c r="M17" s="60" t="s">
        <v>5077</v>
      </c>
      <c r="N17" s="161">
        <v>27032</v>
      </c>
      <c r="O17" s="162" t="str">
        <f t="shared" si="38"/>
        <v>03011974</v>
      </c>
      <c r="P17" s="163" t="str">
        <f t="shared" si="39"/>
        <v>03.01.1974</v>
      </c>
      <c r="Q17" s="162" t="str">
        <f t="shared" si="40"/>
        <v>0</v>
      </c>
      <c r="R17" s="162" t="str">
        <f t="shared" si="41"/>
        <v>3</v>
      </c>
      <c r="S17" s="162" t="str">
        <f t="shared" si="42"/>
        <v>0</v>
      </c>
      <c r="T17" s="162" t="str">
        <f t="shared" si="43"/>
        <v>1</v>
      </c>
      <c r="U17" s="162" t="str">
        <f t="shared" si="44"/>
        <v>1</v>
      </c>
      <c r="V17" s="162" t="str">
        <f t="shared" si="45"/>
        <v>9</v>
      </c>
      <c r="W17" s="162" t="str">
        <f t="shared" si="46"/>
        <v>7</v>
      </c>
      <c r="X17" s="162" t="str">
        <f t="shared" si="47"/>
        <v>4</v>
      </c>
      <c r="Z17" s="60" t="s">
        <v>5078</v>
      </c>
      <c r="AA17" s="163" t="str">
        <f t="shared" si="4"/>
        <v>Пуцк</v>
      </c>
      <c r="AB17" s="161">
        <v>42458</v>
      </c>
      <c r="AC17" s="163" t="str">
        <f t="shared" si="48"/>
        <v>29.03.2016</v>
      </c>
      <c r="AD17" s="162" t="str">
        <f t="shared" si="49"/>
        <v>2</v>
      </c>
      <c r="AE17" s="162" t="str">
        <f t="shared" si="50"/>
        <v>9</v>
      </c>
      <c r="AF17" s="162" t="str">
        <f t="shared" si="51"/>
        <v>0</v>
      </c>
      <c r="AG17" s="162" t="str">
        <f t="shared" si="52"/>
        <v>3</v>
      </c>
      <c r="AH17" s="162" t="str">
        <f t="shared" si="53"/>
        <v>2</v>
      </c>
      <c r="AI17" s="162" t="str">
        <f t="shared" si="54"/>
        <v>0</v>
      </c>
      <c r="AJ17" s="162" t="str">
        <f t="shared" si="55"/>
        <v>1</v>
      </c>
      <c r="AK17" s="162" t="str">
        <f t="shared" si="56"/>
        <v>6</v>
      </c>
      <c r="AM17" s="161">
        <v>46110</v>
      </c>
      <c r="AN17" s="163" t="str">
        <f t="shared" si="57"/>
        <v>29.03.2026</v>
      </c>
      <c r="AO17" s="162" t="str">
        <f t="shared" si="58"/>
        <v>2</v>
      </c>
      <c r="AP17" s="162" t="str">
        <f t="shared" si="59"/>
        <v>9</v>
      </c>
      <c r="AQ17" s="162" t="str">
        <f t="shared" si="60"/>
        <v>0</v>
      </c>
      <c r="AR17" s="162" t="str">
        <f t="shared" si="61"/>
        <v>3</v>
      </c>
      <c r="AS17" s="162" t="str">
        <f t="shared" si="62"/>
        <v>2</v>
      </c>
      <c r="AT17" s="162" t="str">
        <f t="shared" si="63"/>
        <v>0</v>
      </c>
      <c r="AU17" s="162" t="str">
        <f t="shared" si="64"/>
        <v>2</v>
      </c>
      <c r="AV17" s="162" t="str">
        <f t="shared" si="65"/>
        <v>6</v>
      </c>
      <c r="AX17" s="60" t="s">
        <v>4911</v>
      </c>
      <c r="AY17" s="60" t="s">
        <v>4921</v>
      </c>
      <c r="AZ17" s="60" t="s">
        <v>4912</v>
      </c>
      <c r="BA17" s="160" t="str">
        <f t="shared" si="23"/>
        <v>Гданьск</v>
      </c>
      <c r="BB17" s="253">
        <v>44211</v>
      </c>
      <c r="BC17" s="164" t="str">
        <f t="shared" si="66"/>
        <v>15.01.2021</v>
      </c>
      <c r="BD17" s="162" t="str">
        <f t="shared" si="67"/>
        <v>1</v>
      </c>
      <c r="BE17" s="162" t="str">
        <f t="shared" si="68"/>
        <v>5</v>
      </c>
      <c r="BF17" s="162" t="str">
        <f t="shared" si="69"/>
        <v>0</v>
      </c>
      <c r="BG17" s="162" t="str">
        <f t="shared" si="70"/>
        <v>1</v>
      </c>
      <c r="BH17" s="162" t="str">
        <f t="shared" si="71"/>
        <v>2</v>
      </c>
      <c r="BI17" s="162" t="str">
        <f t="shared" si="72"/>
        <v>0</v>
      </c>
      <c r="BJ17" s="162" t="str">
        <f t="shared" si="73"/>
        <v>2</v>
      </c>
      <c r="BK17" s="162" t="str">
        <f t="shared" si="74"/>
        <v>1</v>
      </c>
      <c r="BM17" s="253">
        <v>44359</v>
      </c>
      <c r="BN17" s="164" t="str">
        <f t="shared" si="75"/>
        <v>12.06.2021</v>
      </c>
      <c r="BO17" s="162" t="str">
        <f t="shared" si="76"/>
        <v>1</v>
      </c>
      <c r="BP17" s="162" t="str">
        <f t="shared" si="77"/>
        <v>2</v>
      </c>
      <c r="BQ17" s="162" t="str">
        <f t="shared" si="78"/>
        <v>0</v>
      </c>
      <c r="BR17" s="162" t="str">
        <f t="shared" si="79"/>
        <v>6</v>
      </c>
      <c r="BS17" s="162" t="str">
        <f t="shared" si="80"/>
        <v>2</v>
      </c>
      <c r="BT17" s="162" t="str">
        <f t="shared" si="81"/>
        <v>0</v>
      </c>
      <c r="BU17" s="162" t="str">
        <f t="shared" si="82"/>
        <v>2</v>
      </c>
      <c r="BV17" s="162" t="str">
        <f t="shared" si="83"/>
        <v>1</v>
      </c>
      <c r="BX17" s="264" t="str">
        <f t="shared" si="84"/>
        <v>Республика Польша</v>
      </c>
      <c r="BY17" s="257" t="s">
        <v>4912</v>
      </c>
      <c r="BZ17" s="166" t="str">
        <f t="shared" si="24"/>
        <v>Гданьск</v>
      </c>
      <c r="CA17" s="280" t="s">
        <v>5031</v>
      </c>
      <c r="CB17" s="281">
        <v>44186</v>
      </c>
      <c r="CC17" s="282" t="str">
        <f t="shared" si="85"/>
        <v>21.12.2020</v>
      </c>
      <c r="CD17" s="283" t="str">
        <f t="shared" si="86"/>
        <v>2</v>
      </c>
      <c r="CE17" s="283" t="str">
        <f t="shared" si="87"/>
        <v>1</v>
      </c>
      <c r="CF17" s="283" t="str">
        <f t="shared" si="88"/>
        <v>1</v>
      </c>
      <c r="CG17" s="283" t="str">
        <f t="shared" si="89"/>
        <v>2</v>
      </c>
      <c r="CH17" s="283" t="str">
        <f t="shared" si="90"/>
        <v>2</v>
      </c>
      <c r="CI17" s="283" t="str">
        <f t="shared" si="91"/>
        <v>0</v>
      </c>
      <c r="CJ17" s="283" t="str">
        <f t="shared" si="92"/>
        <v>2</v>
      </c>
      <c r="CK17" s="283" t="str">
        <f t="shared" si="93"/>
        <v>0</v>
      </c>
      <c r="CM17" s="268">
        <v>44194</v>
      </c>
      <c r="CN17" s="164" t="str">
        <f t="shared" si="94"/>
        <v>29.12.2020</v>
      </c>
      <c r="CO17" s="162" t="str">
        <f t="shared" si="95"/>
        <v>2</v>
      </c>
      <c r="CP17" s="162" t="str">
        <f t="shared" si="96"/>
        <v>9</v>
      </c>
      <c r="CQ17" s="162" t="str">
        <f t="shared" si="97"/>
        <v>1</v>
      </c>
      <c r="CR17" s="162" t="str">
        <f t="shared" si="98"/>
        <v>2</v>
      </c>
      <c r="CS17" s="162" t="str">
        <f t="shared" si="99"/>
        <v>2</v>
      </c>
      <c r="CT17" s="162" t="str">
        <f t="shared" si="100"/>
        <v>0</v>
      </c>
      <c r="CU17" s="162" t="str">
        <f t="shared" si="101"/>
        <v>2</v>
      </c>
      <c r="CV17" s="162" t="str">
        <f t="shared" si="102"/>
        <v>0</v>
      </c>
      <c r="CX17" s="60" t="s">
        <v>5051</v>
      </c>
      <c r="CY17" s="167">
        <f t="shared" si="103"/>
        <v>44186</v>
      </c>
      <c r="CZ17" s="164" t="str">
        <f t="shared" si="104"/>
        <v>21.12.2020</v>
      </c>
      <c r="DA17" s="162" t="str">
        <f t="shared" si="105"/>
        <v>2</v>
      </c>
      <c r="DB17" s="162" t="str">
        <f t="shared" si="106"/>
        <v>1</v>
      </c>
      <c r="DC17" s="162" t="str">
        <f t="shared" si="107"/>
        <v>1</v>
      </c>
      <c r="DD17" s="162" t="str">
        <f t="shared" si="108"/>
        <v>2</v>
      </c>
      <c r="DE17" s="162" t="str">
        <f t="shared" si="109"/>
        <v>2</v>
      </c>
      <c r="DF17" s="162" t="str">
        <f t="shared" si="110"/>
        <v>0</v>
      </c>
      <c r="DG17" s="162" t="str">
        <f t="shared" si="111"/>
        <v>2</v>
      </c>
      <c r="DH17" s="162" t="str">
        <f t="shared" si="112"/>
        <v>0</v>
      </c>
      <c r="DJ17" s="60" t="s">
        <v>1114</v>
      </c>
      <c r="DK17" s="60" t="s">
        <v>4913</v>
      </c>
      <c r="DL17" s="168" t="s">
        <v>4914</v>
      </c>
      <c r="DN17" s="262">
        <f t="shared" si="113"/>
        <v>45930</v>
      </c>
      <c r="DO17" s="169" t="str">
        <f t="shared" ca="1" si="114"/>
        <v>0010_Kowalczyk_Karol Seweryn_EJ 2965591 01_SK_NORTH BAY_20122020</v>
      </c>
      <c r="DP17" s="170" t="str">
        <f>$DP$2&amp;Links!D11&amp;$DP$3&amp;" "&amp;I17&amp;" "&amp;J17&amp;" "&amp;$DP$4</f>
        <v>&lt;a id="cmfoldlink" style="text-decoration: underline;" href=""&gt; Kowalczyk Karol Seweryn &lt;/a&gt;</v>
      </c>
      <c r="DQ17" s="171"/>
      <c r="DU17" s="172" t="s">
        <v>4915</v>
      </c>
      <c r="DW17" s="173" t="s">
        <v>4916</v>
      </c>
      <c r="DY17" s="151" t="s">
        <v>4917</v>
      </c>
      <c r="EA17" s="60" t="s">
        <v>4918</v>
      </c>
      <c r="EC17" s="174" t="s">
        <v>4919</v>
      </c>
      <c r="ED17" s="175"/>
      <c r="EE17" s="157" t="s">
        <v>1111</v>
      </c>
      <c r="EF17" s="176" t="str">
        <f t="shared" si="30"/>
        <v>4</v>
      </c>
      <c r="EI17" s="155" t="s">
        <v>1115</v>
      </c>
      <c r="EJ17" s="176" t="str">
        <f t="shared" si="31"/>
        <v>1</v>
      </c>
      <c r="EK17" s="170" t="str">
        <f>$EK$2&amp;Links!G11&amp;$EK$3&amp;" "&amp;I17&amp;" "&amp;J17&amp;" "&amp;$EK$4</f>
        <v>&lt;a id="cmpasslink" style="text-decoration: underline;" href=""&gt; Kowalczyk Karol Seweryn &lt;/a&gt;</v>
      </c>
      <c r="EL17" s="170" t="str">
        <f>$EL$2&amp;Links!J11&amp;$EL$3&amp;" "&amp;I17&amp;" "&amp;J17&amp;" "&amp;$EL$4</f>
        <v>&lt;a id="cmloilink" style="text-decoration: underline;" href=""&gt; Kowalczyk Karol Seweryn &lt;/a&gt;</v>
      </c>
      <c r="EM17" s="176" t="str">
        <f t="shared" si="26"/>
        <v>М</v>
      </c>
      <c r="EN17" s="174" t="s">
        <v>1657</v>
      </c>
      <c r="EP17" s="177" t="str">
        <f t="shared" si="32"/>
        <v>125047, г. Москва, улица Фадеева, дом 7, строение 1, помещение 2, комната 2, РМ2И, подвал</v>
      </c>
      <c r="ER17" s="176">
        <v>84952876087</v>
      </c>
      <c r="ES17" s="178" t="s">
        <v>4875</v>
      </c>
      <c r="ET17" s="174" t="s">
        <v>1585</v>
      </c>
      <c r="EV17" s="176" t="str">
        <f t="shared" si="35"/>
        <v>Генеральный директор</v>
      </c>
      <c r="EX17" s="179">
        <f t="shared" si="36"/>
        <v>44195</v>
      </c>
      <c r="EY17" s="191" t="s">
        <v>1215</v>
      </c>
      <c r="EZ17" s="257"/>
      <c r="FB17" s="151" t="s">
        <v>4917</v>
      </c>
      <c r="FC17" s="151" t="s">
        <v>4922</v>
      </c>
      <c r="FD17" s="151" t="s">
        <v>4917</v>
      </c>
      <c r="FE17" s="288" t="s">
        <v>4864</v>
      </c>
      <c r="FF17" s="165" t="s">
        <v>4893</v>
      </c>
      <c r="FG17" s="165" t="s">
        <v>4900</v>
      </c>
      <c r="FH17" s="165" t="s">
        <v>4896</v>
      </c>
      <c r="FI17" s="165" t="s">
        <v>4897</v>
      </c>
      <c r="FJ17" s="165" t="s">
        <v>4904</v>
      </c>
      <c r="FK17" s="165" t="s">
        <v>4865</v>
      </c>
      <c r="FL17" s="165" t="s">
        <v>4907</v>
      </c>
      <c r="FM17" s="165">
        <v>3</v>
      </c>
      <c r="FR17" s="165" t="s">
        <v>4901</v>
      </c>
    </row>
    <row r="18" spans="1:174" s="60" customFormat="1" ht="90.75" thickBot="1">
      <c r="A18" s="154" t="s">
        <v>2190</v>
      </c>
      <c r="B18" s="155" t="str">
        <f t="shared" si="0"/>
        <v>1</v>
      </c>
      <c r="C18" s="60" t="s">
        <v>1557</v>
      </c>
      <c r="D18" s="155" t="str">
        <f t="shared" si="1"/>
        <v>1</v>
      </c>
      <c r="E18" s="60">
        <v>1</v>
      </c>
      <c r="F18" s="156">
        <v>44183</v>
      </c>
      <c r="H18" s="157" t="s">
        <v>5009</v>
      </c>
      <c r="I18" s="158" t="s">
        <v>4937</v>
      </c>
      <c r="J18" s="159" t="s">
        <v>4955</v>
      </c>
      <c r="K18" s="160" t="str">
        <f t="shared" si="27"/>
        <v>Куявски</v>
      </c>
      <c r="L18" s="160" t="str">
        <f t="shared" si="37"/>
        <v>Марцин Матеуш</v>
      </c>
      <c r="M18" s="60" t="s">
        <v>5079</v>
      </c>
      <c r="N18" s="161">
        <v>32727</v>
      </c>
      <c r="O18" s="162" t="str">
        <f t="shared" si="38"/>
        <v>07081989</v>
      </c>
      <c r="P18" s="163" t="str">
        <f t="shared" si="39"/>
        <v>07.08.1989</v>
      </c>
      <c r="Q18" s="162" t="str">
        <f t="shared" si="40"/>
        <v>0</v>
      </c>
      <c r="R18" s="162" t="str">
        <f t="shared" si="41"/>
        <v>7</v>
      </c>
      <c r="S18" s="162" t="str">
        <f t="shared" si="42"/>
        <v>0</v>
      </c>
      <c r="T18" s="162" t="str">
        <f t="shared" si="43"/>
        <v>8</v>
      </c>
      <c r="U18" s="162" t="str">
        <f t="shared" si="44"/>
        <v>1</v>
      </c>
      <c r="V18" s="162" t="str">
        <f t="shared" si="45"/>
        <v>9</v>
      </c>
      <c r="W18" s="162" t="str">
        <f t="shared" si="46"/>
        <v>8</v>
      </c>
      <c r="X18" s="162" t="str">
        <f t="shared" si="47"/>
        <v>9</v>
      </c>
      <c r="Z18" s="60" t="s">
        <v>5071</v>
      </c>
      <c r="AA18" s="163" t="str">
        <f t="shared" si="4"/>
        <v>Картузы</v>
      </c>
      <c r="AB18" s="161">
        <v>43529</v>
      </c>
      <c r="AC18" s="163" t="str">
        <f t="shared" si="48"/>
        <v>05.03.2019</v>
      </c>
      <c r="AD18" s="162" t="str">
        <f t="shared" si="49"/>
        <v>0</v>
      </c>
      <c r="AE18" s="162" t="str">
        <f t="shared" si="50"/>
        <v>5</v>
      </c>
      <c r="AF18" s="162" t="str">
        <f t="shared" si="51"/>
        <v>0</v>
      </c>
      <c r="AG18" s="162" t="str">
        <f t="shared" si="52"/>
        <v>3</v>
      </c>
      <c r="AH18" s="162" t="str">
        <f t="shared" si="53"/>
        <v>2</v>
      </c>
      <c r="AI18" s="162" t="str">
        <f t="shared" si="54"/>
        <v>0</v>
      </c>
      <c r="AJ18" s="162" t="str">
        <f t="shared" si="55"/>
        <v>1</v>
      </c>
      <c r="AK18" s="162" t="str">
        <f t="shared" si="56"/>
        <v>9</v>
      </c>
      <c r="AM18" s="161">
        <v>47182</v>
      </c>
      <c r="AN18" s="163" t="str">
        <f t="shared" si="57"/>
        <v>05.03.2029</v>
      </c>
      <c r="AO18" s="162" t="str">
        <f t="shared" si="58"/>
        <v>0</v>
      </c>
      <c r="AP18" s="162" t="str">
        <f t="shared" si="59"/>
        <v>5</v>
      </c>
      <c r="AQ18" s="162" t="str">
        <f t="shared" si="60"/>
        <v>0</v>
      </c>
      <c r="AR18" s="162" t="str">
        <f t="shared" si="61"/>
        <v>3</v>
      </c>
      <c r="AS18" s="162" t="str">
        <f t="shared" si="62"/>
        <v>2</v>
      </c>
      <c r="AT18" s="162" t="str">
        <f t="shared" si="63"/>
        <v>0</v>
      </c>
      <c r="AU18" s="162" t="str">
        <f t="shared" si="64"/>
        <v>2</v>
      </c>
      <c r="AV18" s="162" t="str">
        <f t="shared" si="65"/>
        <v>9</v>
      </c>
      <c r="AX18" s="60" t="s">
        <v>4911</v>
      </c>
      <c r="AY18" s="60" t="s">
        <v>4921</v>
      </c>
      <c r="AZ18" s="60" t="s">
        <v>4912</v>
      </c>
      <c r="BA18" s="160" t="str">
        <f t="shared" si="23"/>
        <v>Гданьск</v>
      </c>
      <c r="BB18" s="253">
        <v>44211</v>
      </c>
      <c r="BC18" s="164" t="str">
        <f t="shared" si="66"/>
        <v>15.01.2021</v>
      </c>
      <c r="BD18" s="162" t="str">
        <f t="shared" si="67"/>
        <v>1</v>
      </c>
      <c r="BE18" s="162" t="str">
        <f t="shared" si="68"/>
        <v>5</v>
      </c>
      <c r="BF18" s="162" t="str">
        <f t="shared" si="69"/>
        <v>0</v>
      </c>
      <c r="BG18" s="162" t="str">
        <f t="shared" si="70"/>
        <v>1</v>
      </c>
      <c r="BH18" s="162" t="str">
        <f t="shared" si="71"/>
        <v>2</v>
      </c>
      <c r="BI18" s="162" t="str">
        <f t="shared" si="72"/>
        <v>0</v>
      </c>
      <c r="BJ18" s="162" t="str">
        <f t="shared" si="73"/>
        <v>2</v>
      </c>
      <c r="BK18" s="162" t="str">
        <f t="shared" si="74"/>
        <v>1</v>
      </c>
      <c r="BM18" s="253">
        <v>44359</v>
      </c>
      <c r="BN18" s="164" t="str">
        <f t="shared" si="75"/>
        <v>12.06.2021</v>
      </c>
      <c r="BO18" s="162" t="str">
        <f t="shared" si="76"/>
        <v>1</v>
      </c>
      <c r="BP18" s="162" t="str">
        <f t="shared" si="77"/>
        <v>2</v>
      </c>
      <c r="BQ18" s="162" t="str">
        <f t="shared" si="78"/>
        <v>0</v>
      </c>
      <c r="BR18" s="162" t="str">
        <f t="shared" si="79"/>
        <v>6</v>
      </c>
      <c r="BS18" s="162" t="str">
        <f t="shared" si="80"/>
        <v>2</v>
      </c>
      <c r="BT18" s="162" t="str">
        <f t="shared" si="81"/>
        <v>0</v>
      </c>
      <c r="BU18" s="162" t="str">
        <f t="shared" si="82"/>
        <v>2</v>
      </c>
      <c r="BV18" s="162" t="str">
        <f t="shared" si="83"/>
        <v>1</v>
      </c>
      <c r="BX18" s="264" t="str">
        <f t="shared" si="84"/>
        <v>Республика Польша</v>
      </c>
      <c r="BY18" s="257" t="s">
        <v>4912</v>
      </c>
      <c r="BZ18" s="166" t="str">
        <f t="shared" si="24"/>
        <v>Гданьск</v>
      </c>
      <c r="CA18" s="280" t="s">
        <v>5032</v>
      </c>
      <c r="CB18" s="281">
        <v>44186</v>
      </c>
      <c r="CC18" s="282" t="str">
        <f t="shared" si="85"/>
        <v>21.12.2020</v>
      </c>
      <c r="CD18" s="283" t="str">
        <f t="shared" si="86"/>
        <v>2</v>
      </c>
      <c r="CE18" s="283" t="str">
        <f t="shared" si="87"/>
        <v>1</v>
      </c>
      <c r="CF18" s="283" t="str">
        <f t="shared" si="88"/>
        <v>1</v>
      </c>
      <c r="CG18" s="283" t="str">
        <f t="shared" si="89"/>
        <v>2</v>
      </c>
      <c r="CH18" s="283" t="str">
        <f t="shared" si="90"/>
        <v>2</v>
      </c>
      <c r="CI18" s="283" t="str">
        <f t="shared" si="91"/>
        <v>0</v>
      </c>
      <c r="CJ18" s="283" t="str">
        <f t="shared" si="92"/>
        <v>2</v>
      </c>
      <c r="CK18" s="283" t="str">
        <f t="shared" si="93"/>
        <v>0</v>
      </c>
      <c r="CM18" s="268">
        <v>44194</v>
      </c>
      <c r="CN18" s="164" t="str">
        <f t="shared" si="94"/>
        <v>29.12.2020</v>
      </c>
      <c r="CO18" s="162" t="str">
        <f t="shared" si="95"/>
        <v>2</v>
      </c>
      <c r="CP18" s="162" t="str">
        <f t="shared" si="96"/>
        <v>9</v>
      </c>
      <c r="CQ18" s="162" t="str">
        <f t="shared" si="97"/>
        <v>1</v>
      </c>
      <c r="CR18" s="162" t="str">
        <f t="shared" si="98"/>
        <v>2</v>
      </c>
      <c r="CS18" s="162" t="str">
        <f t="shared" si="99"/>
        <v>2</v>
      </c>
      <c r="CT18" s="162" t="str">
        <f t="shared" si="100"/>
        <v>0</v>
      </c>
      <c r="CU18" s="162" t="str">
        <f t="shared" si="101"/>
        <v>2</v>
      </c>
      <c r="CV18" s="162" t="str">
        <f t="shared" si="102"/>
        <v>0</v>
      </c>
      <c r="CX18" s="60" t="s">
        <v>5052</v>
      </c>
      <c r="CY18" s="167">
        <f t="shared" si="103"/>
        <v>44186</v>
      </c>
      <c r="CZ18" s="164" t="str">
        <f t="shared" si="104"/>
        <v>21.12.2020</v>
      </c>
      <c r="DA18" s="162" t="str">
        <f t="shared" si="105"/>
        <v>2</v>
      </c>
      <c r="DB18" s="162" t="str">
        <f t="shared" si="106"/>
        <v>1</v>
      </c>
      <c r="DC18" s="162" t="str">
        <f t="shared" si="107"/>
        <v>1</v>
      </c>
      <c r="DD18" s="162" t="str">
        <f t="shared" si="108"/>
        <v>2</v>
      </c>
      <c r="DE18" s="162" t="str">
        <f t="shared" si="109"/>
        <v>2</v>
      </c>
      <c r="DF18" s="162" t="str">
        <f t="shared" si="110"/>
        <v>0</v>
      </c>
      <c r="DG18" s="162" t="str">
        <f t="shared" si="111"/>
        <v>2</v>
      </c>
      <c r="DH18" s="162" t="str">
        <f t="shared" si="112"/>
        <v>0</v>
      </c>
      <c r="DJ18" s="60" t="s">
        <v>1114</v>
      </c>
      <c r="DK18" s="60" t="s">
        <v>4913</v>
      </c>
      <c r="DL18" s="168" t="s">
        <v>4914</v>
      </c>
      <c r="DN18" s="262">
        <f t="shared" si="113"/>
        <v>47002</v>
      </c>
      <c r="DO18" s="169" t="str">
        <f t="shared" ca="1" si="114"/>
        <v>0011_Kujawski_Marcin Mateusz_ER0489835 01_SK_NORTH BAY_20122020</v>
      </c>
      <c r="DP18" s="170" t="str">
        <f>$DP$2&amp;Links!D12&amp;$DP$3&amp;" "&amp;I18&amp;" "&amp;J18&amp;" "&amp;$DP$4</f>
        <v>&lt;a id="cmfoldlink" style="text-decoration: underline;" href=""&gt; Kujawski Marcin Mateusz &lt;/a&gt;</v>
      </c>
      <c r="DQ18" s="171"/>
      <c r="DU18" s="172" t="s">
        <v>4915</v>
      </c>
      <c r="DW18" s="173" t="s">
        <v>4916</v>
      </c>
      <c r="DY18" s="151" t="s">
        <v>4917</v>
      </c>
      <c r="EA18" s="60" t="s">
        <v>4918</v>
      </c>
      <c r="EC18" s="174" t="s">
        <v>4919</v>
      </c>
      <c r="ED18" s="175"/>
      <c r="EE18" s="157" t="s">
        <v>1111</v>
      </c>
      <c r="EF18" s="176" t="str">
        <f t="shared" si="30"/>
        <v>4</v>
      </c>
      <c r="EI18" s="155" t="s">
        <v>1115</v>
      </c>
      <c r="EJ18" s="176" t="str">
        <f t="shared" si="31"/>
        <v>1</v>
      </c>
      <c r="EK18" s="170" t="str">
        <f>$EK$2&amp;Links!G12&amp;$EK$3&amp;" "&amp;I18&amp;" "&amp;J18&amp;" "&amp;$EK$4</f>
        <v>&lt;a id="cmpasslink" style="text-decoration: underline;" href=""&gt; Kujawski Marcin Mateusz &lt;/a&gt;</v>
      </c>
      <c r="EL18" s="170" t="str">
        <f>$EL$2&amp;Links!J12&amp;$EL$3&amp;" "&amp;I18&amp;" "&amp;J18&amp;" "&amp;$EL$4</f>
        <v>&lt;a id="cmloilink" style="text-decoration: underline;" href=""&gt; Kujawski Marcin Mateusz &lt;/a&gt;</v>
      </c>
      <c r="EM18" s="176" t="str">
        <f t="shared" si="26"/>
        <v>М</v>
      </c>
      <c r="EN18" s="174" t="s">
        <v>1657</v>
      </c>
      <c r="EP18" s="177" t="str">
        <f t="shared" si="32"/>
        <v>125047, г. Москва, улица Фадеева, дом 7, строение 1, помещение 2, комната 2, РМ2И, подвал</v>
      </c>
      <c r="ER18" s="176">
        <v>84952876087</v>
      </c>
      <c r="ES18" s="178" t="s">
        <v>4875</v>
      </c>
      <c r="ET18" s="174" t="s">
        <v>1585</v>
      </c>
      <c r="EV18" s="176" t="str">
        <f t="shared" si="35"/>
        <v>Генеральный директор</v>
      </c>
      <c r="EX18" s="179">
        <f t="shared" si="36"/>
        <v>44195</v>
      </c>
      <c r="EY18" s="191" t="s">
        <v>1215</v>
      </c>
      <c r="EZ18" s="257"/>
      <c r="FB18" s="151" t="s">
        <v>4917</v>
      </c>
      <c r="FC18" s="151" t="s">
        <v>4922</v>
      </c>
      <c r="FD18" s="151" t="s">
        <v>4917</v>
      </c>
      <c r="FE18" s="288" t="s">
        <v>4864</v>
      </c>
      <c r="FF18" s="165" t="s">
        <v>4893</v>
      </c>
      <c r="FG18" s="165" t="s">
        <v>4900</v>
      </c>
      <c r="FH18" s="165" t="s">
        <v>4896</v>
      </c>
      <c r="FI18" s="165" t="s">
        <v>4897</v>
      </c>
      <c r="FJ18" s="165" t="s">
        <v>4904</v>
      </c>
      <c r="FK18" s="165" t="s">
        <v>4865</v>
      </c>
      <c r="FL18" s="165" t="s">
        <v>4907</v>
      </c>
      <c r="FM18" s="165">
        <v>3</v>
      </c>
      <c r="FR18" s="165" t="s">
        <v>4901</v>
      </c>
    </row>
    <row r="19" spans="1:174" s="60" customFormat="1" ht="90.75" thickBot="1">
      <c r="A19" s="154" t="s">
        <v>2190</v>
      </c>
      <c r="B19" s="155" t="str">
        <f t="shared" si="0"/>
        <v>1</v>
      </c>
      <c r="C19" s="60" t="s">
        <v>1557</v>
      </c>
      <c r="D19" s="155" t="str">
        <f t="shared" si="1"/>
        <v>1</v>
      </c>
      <c r="E19" s="60">
        <v>1</v>
      </c>
      <c r="F19" s="156">
        <v>44183</v>
      </c>
      <c r="H19" s="157" t="s">
        <v>5010</v>
      </c>
      <c r="I19" s="158" t="s">
        <v>4938</v>
      </c>
      <c r="J19" s="159" t="s">
        <v>4956</v>
      </c>
      <c r="K19" s="160" t="str">
        <f t="shared" si="27"/>
        <v>Левандовски</v>
      </c>
      <c r="L19" s="160" t="str">
        <f t="shared" si="37"/>
        <v>Артур Лукаш</v>
      </c>
      <c r="M19" s="60" t="s">
        <v>5080</v>
      </c>
      <c r="N19" s="161">
        <v>32943</v>
      </c>
      <c r="O19" s="162" t="str">
        <f t="shared" si="38"/>
        <v>11031990</v>
      </c>
      <c r="P19" s="163" t="str">
        <f t="shared" si="39"/>
        <v>11.03.1990</v>
      </c>
      <c r="Q19" s="162" t="str">
        <f t="shared" si="40"/>
        <v>1</v>
      </c>
      <c r="R19" s="162" t="str">
        <f t="shared" si="41"/>
        <v>1</v>
      </c>
      <c r="S19" s="162" t="str">
        <f t="shared" si="42"/>
        <v>0</v>
      </c>
      <c r="T19" s="162" t="str">
        <f t="shared" si="43"/>
        <v>3</v>
      </c>
      <c r="U19" s="162" t="str">
        <f t="shared" si="44"/>
        <v>1</v>
      </c>
      <c r="V19" s="162" t="str">
        <f t="shared" si="45"/>
        <v>9</v>
      </c>
      <c r="W19" s="162" t="str">
        <f t="shared" si="46"/>
        <v>9</v>
      </c>
      <c r="X19" s="162" t="str">
        <f t="shared" si="47"/>
        <v>0</v>
      </c>
      <c r="Z19" s="60" t="s">
        <v>5081</v>
      </c>
      <c r="AA19" s="163" t="str">
        <f t="shared" si="4"/>
        <v>Вомбжезьно</v>
      </c>
      <c r="AB19" s="161">
        <v>41614</v>
      </c>
      <c r="AC19" s="163" t="str">
        <f t="shared" si="48"/>
        <v>06.12.2013</v>
      </c>
      <c r="AD19" s="162" t="str">
        <f t="shared" si="49"/>
        <v>0</v>
      </c>
      <c r="AE19" s="162" t="str">
        <f t="shared" si="50"/>
        <v>6</v>
      </c>
      <c r="AF19" s="162" t="str">
        <f t="shared" si="51"/>
        <v>1</v>
      </c>
      <c r="AG19" s="162" t="str">
        <f t="shared" si="52"/>
        <v>2</v>
      </c>
      <c r="AH19" s="162" t="str">
        <f t="shared" si="53"/>
        <v>2</v>
      </c>
      <c r="AI19" s="162" t="str">
        <f t="shared" si="54"/>
        <v>0</v>
      </c>
      <c r="AJ19" s="162" t="str">
        <f t="shared" si="55"/>
        <v>1</v>
      </c>
      <c r="AK19" s="162" t="str">
        <f t="shared" si="56"/>
        <v>3</v>
      </c>
      <c r="AM19" s="161">
        <v>45266</v>
      </c>
      <c r="AN19" s="163" t="str">
        <f t="shared" si="57"/>
        <v>06.12.2023</v>
      </c>
      <c r="AO19" s="162" t="str">
        <f t="shared" si="58"/>
        <v>0</v>
      </c>
      <c r="AP19" s="162" t="str">
        <f t="shared" si="59"/>
        <v>6</v>
      </c>
      <c r="AQ19" s="162" t="str">
        <f t="shared" si="60"/>
        <v>1</v>
      </c>
      <c r="AR19" s="162" t="str">
        <f t="shared" si="61"/>
        <v>2</v>
      </c>
      <c r="AS19" s="162" t="str">
        <f t="shared" si="62"/>
        <v>2</v>
      </c>
      <c r="AT19" s="162" t="str">
        <f t="shared" si="63"/>
        <v>0</v>
      </c>
      <c r="AU19" s="162" t="str">
        <f t="shared" si="64"/>
        <v>2</v>
      </c>
      <c r="AV19" s="162" t="str">
        <f t="shared" si="65"/>
        <v>3</v>
      </c>
      <c r="AX19" s="60" t="s">
        <v>5069</v>
      </c>
      <c r="AY19" s="60" t="s">
        <v>5101</v>
      </c>
      <c r="AZ19" s="60" t="s">
        <v>4912</v>
      </c>
      <c r="BA19" s="160" t="str">
        <f t="shared" si="23"/>
        <v>Гданьск</v>
      </c>
      <c r="BB19" s="253">
        <v>44211</v>
      </c>
      <c r="BC19" s="164" t="str">
        <f t="shared" si="66"/>
        <v>15.01.2021</v>
      </c>
      <c r="BD19" s="162" t="str">
        <f t="shared" si="67"/>
        <v>1</v>
      </c>
      <c r="BE19" s="162" t="str">
        <f t="shared" si="68"/>
        <v>5</v>
      </c>
      <c r="BF19" s="162" t="str">
        <f t="shared" si="69"/>
        <v>0</v>
      </c>
      <c r="BG19" s="162" t="str">
        <f t="shared" si="70"/>
        <v>1</v>
      </c>
      <c r="BH19" s="162" t="str">
        <f t="shared" si="71"/>
        <v>2</v>
      </c>
      <c r="BI19" s="162" t="str">
        <f t="shared" si="72"/>
        <v>0</v>
      </c>
      <c r="BJ19" s="162" t="str">
        <f t="shared" si="73"/>
        <v>2</v>
      </c>
      <c r="BK19" s="162" t="str">
        <f t="shared" si="74"/>
        <v>1</v>
      </c>
      <c r="BM19" s="253">
        <v>44359</v>
      </c>
      <c r="BN19" s="164" t="str">
        <f t="shared" si="75"/>
        <v>12.06.2021</v>
      </c>
      <c r="BO19" s="162" t="str">
        <f t="shared" si="76"/>
        <v>1</v>
      </c>
      <c r="BP19" s="162" t="str">
        <f t="shared" si="77"/>
        <v>2</v>
      </c>
      <c r="BQ19" s="162" t="str">
        <f t="shared" si="78"/>
        <v>0</v>
      </c>
      <c r="BR19" s="162" t="str">
        <f t="shared" si="79"/>
        <v>6</v>
      </c>
      <c r="BS19" s="162" t="str">
        <f t="shared" si="80"/>
        <v>2</v>
      </c>
      <c r="BT19" s="162" t="str">
        <f t="shared" si="81"/>
        <v>0</v>
      </c>
      <c r="BU19" s="162" t="str">
        <f t="shared" si="82"/>
        <v>2</v>
      </c>
      <c r="BV19" s="162" t="str">
        <f t="shared" si="83"/>
        <v>1</v>
      </c>
      <c r="BX19" s="264" t="str">
        <f t="shared" si="84"/>
        <v>Республика Польша</v>
      </c>
      <c r="BY19" s="257" t="s">
        <v>4912</v>
      </c>
      <c r="BZ19" s="166" t="str">
        <f t="shared" si="24"/>
        <v>Гданьск</v>
      </c>
      <c r="CA19" s="280" t="s">
        <v>5033</v>
      </c>
      <c r="CB19" s="281">
        <v>44186</v>
      </c>
      <c r="CC19" s="282" t="str">
        <f t="shared" si="85"/>
        <v>21.12.2020</v>
      </c>
      <c r="CD19" s="283" t="str">
        <f t="shared" si="86"/>
        <v>2</v>
      </c>
      <c r="CE19" s="283" t="str">
        <f t="shared" si="87"/>
        <v>1</v>
      </c>
      <c r="CF19" s="283" t="str">
        <f t="shared" si="88"/>
        <v>1</v>
      </c>
      <c r="CG19" s="283" t="str">
        <f t="shared" si="89"/>
        <v>2</v>
      </c>
      <c r="CH19" s="283" t="str">
        <f t="shared" si="90"/>
        <v>2</v>
      </c>
      <c r="CI19" s="283" t="str">
        <f t="shared" si="91"/>
        <v>0</v>
      </c>
      <c r="CJ19" s="283" t="str">
        <f t="shared" si="92"/>
        <v>2</v>
      </c>
      <c r="CK19" s="283" t="str">
        <f t="shared" si="93"/>
        <v>0</v>
      </c>
      <c r="CM19" s="268">
        <v>44194</v>
      </c>
      <c r="CN19" s="164" t="str">
        <f t="shared" si="94"/>
        <v>29.12.2020</v>
      </c>
      <c r="CO19" s="162" t="str">
        <f t="shared" si="95"/>
        <v>2</v>
      </c>
      <c r="CP19" s="162" t="str">
        <f t="shared" si="96"/>
        <v>9</v>
      </c>
      <c r="CQ19" s="162" t="str">
        <f t="shared" si="97"/>
        <v>1</v>
      </c>
      <c r="CR19" s="162" t="str">
        <f t="shared" si="98"/>
        <v>2</v>
      </c>
      <c r="CS19" s="162" t="str">
        <f t="shared" si="99"/>
        <v>2</v>
      </c>
      <c r="CT19" s="162" t="str">
        <f t="shared" si="100"/>
        <v>0</v>
      </c>
      <c r="CU19" s="162" t="str">
        <f t="shared" si="101"/>
        <v>2</v>
      </c>
      <c r="CV19" s="162" t="str">
        <f t="shared" si="102"/>
        <v>0</v>
      </c>
      <c r="CX19" s="60" t="s">
        <v>5053</v>
      </c>
      <c r="CY19" s="167">
        <f t="shared" si="103"/>
        <v>44186</v>
      </c>
      <c r="CZ19" s="164" t="str">
        <f t="shared" si="104"/>
        <v>21.12.2020</v>
      </c>
      <c r="DA19" s="162" t="str">
        <f t="shared" si="105"/>
        <v>2</v>
      </c>
      <c r="DB19" s="162" t="str">
        <f t="shared" si="106"/>
        <v>1</v>
      </c>
      <c r="DC19" s="162" t="str">
        <f t="shared" si="107"/>
        <v>1</v>
      </c>
      <c r="DD19" s="162" t="str">
        <f t="shared" si="108"/>
        <v>2</v>
      </c>
      <c r="DE19" s="162" t="str">
        <f t="shared" si="109"/>
        <v>2</v>
      </c>
      <c r="DF19" s="162" t="str">
        <f t="shared" si="110"/>
        <v>0</v>
      </c>
      <c r="DG19" s="162" t="str">
        <f t="shared" si="111"/>
        <v>2</v>
      </c>
      <c r="DH19" s="162" t="str">
        <f t="shared" si="112"/>
        <v>0</v>
      </c>
      <c r="DJ19" s="60" t="s">
        <v>1114</v>
      </c>
      <c r="DK19" s="60" t="s">
        <v>4913</v>
      </c>
      <c r="DL19" s="168" t="s">
        <v>4914</v>
      </c>
      <c r="DN19" s="262">
        <f t="shared" si="113"/>
        <v>45086</v>
      </c>
      <c r="DO19" s="169" t="str">
        <f t="shared" ca="1" si="114"/>
        <v>0012_Lewandowski_Artur Lukasz_EG 4134433 01_SK_NORTH BAY_20122020</v>
      </c>
      <c r="DP19" s="170" t="str">
        <f>$DP$2&amp;Links!D13&amp;$DP$3&amp;" "&amp;I19&amp;" "&amp;J19&amp;" "&amp;$DP$4</f>
        <v>&lt;a id="cmfoldlink" style="text-decoration: underline;" href=""&gt; Lewandowski Artur Lukasz &lt;/a&gt;</v>
      </c>
      <c r="DQ19" s="171"/>
      <c r="DU19" s="172" t="s">
        <v>4915</v>
      </c>
      <c r="DW19" s="173" t="s">
        <v>4916</v>
      </c>
      <c r="DY19" s="151" t="s">
        <v>4917</v>
      </c>
      <c r="EA19" s="60" t="s">
        <v>4918</v>
      </c>
      <c r="EC19" s="174" t="s">
        <v>4919</v>
      </c>
      <c r="ED19" s="175"/>
      <c r="EE19" s="157" t="s">
        <v>1111</v>
      </c>
      <c r="EF19" s="176" t="str">
        <f t="shared" si="30"/>
        <v>4</v>
      </c>
      <c r="EI19" s="155" t="s">
        <v>1115</v>
      </c>
      <c r="EJ19" s="176" t="str">
        <f t="shared" si="31"/>
        <v>1</v>
      </c>
      <c r="EK19" s="170" t="str">
        <f>$EK$2&amp;Links!G13&amp;$EK$3&amp;" "&amp;I19&amp;" "&amp;J19&amp;" "&amp;$EK$4</f>
        <v>&lt;a id="cmpasslink" style="text-decoration: underline;" href=""&gt; Lewandowski Artur Lukasz &lt;/a&gt;</v>
      </c>
      <c r="EL19" s="170" t="str">
        <f>$EL$2&amp;Links!J13&amp;$EL$3&amp;" "&amp;I19&amp;" "&amp;J19&amp;" "&amp;$EL$4</f>
        <v>&lt;a id="cmloilink" style="text-decoration: underline;" href=""&gt; Lewandowski Artur Lukasz &lt;/a&gt;</v>
      </c>
      <c r="EM19" s="176" t="str">
        <f t="shared" si="26"/>
        <v>М</v>
      </c>
      <c r="EN19" s="174" t="s">
        <v>1657</v>
      </c>
      <c r="EP19" s="177" t="str">
        <f t="shared" si="32"/>
        <v>125047, г. Москва, улица Фадеева, дом 7, строение 1, помещение 2, комната 2, РМ2И, подвал</v>
      </c>
      <c r="ER19" s="176">
        <v>84952876087</v>
      </c>
      <c r="ES19" s="178" t="s">
        <v>4875</v>
      </c>
      <c r="ET19" s="174" t="s">
        <v>1585</v>
      </c>
      <c r="EV19" s="176" t="str">
        <f t="shared" si="35"/>
        <v>Генеральный директор</v>
      </c>
      <c r="EX19" s="179">
        <f t="shared" si="36"/>
        <v>44195</v>
      </c>
      <c r="EY19" s="191" t="s">
        <v>1215</v>
      </c>
      <c r="EZ19" s="257"/>
      <c r="FB19" s="151" t="s">
        <v>4917</v>
      </c>
      <c r="FC19" s="151" t="s">
        <v>4922</v>
      </c>
      <c r="FD19" s="151" t="s">
        <v>4917</v>
      </c>
      <c r="FE19" s="288" t="s">
        <v>4864</v>
      </c>
      <c r="FF19" s="165" t="s">
        <v>4893</v>
      </c>
      <c r="FG19" s="165" t="s">
        <v>4900</v>
      </c>
      <c r="FH19" s="165" t="s">
        <v>4896</v>
      </c>
      <c r="FI19" s="165" t="s">
        <v>4897</v>
      </c>
      <c r="FJ19" s="165" t="s">
        <v>4904</v>
      </c>
      <c r="FK19" s="165" t="s">
        <v>4865</v>
      </c>
      <c r="FL19" s="165" t="s">
        <v>4907</v>
      </c>
      <c r="FM19" s="165">
        <v>3</v>
      </c>
      <c r="FR19" s="165" t="s">
        <v>4901</v>
      </c>
    </row>
    <row r="20" spans="1:174" s="60" customFormat="1" ht="90.75" thickBot="1">
      <c r="A20" s="154" t="s">
        <v>2190</v>
      </c>
      <c r="B20" s="155" t="str">
        <f t="shared" si="0"/>
        <v>1</v>
      </c>
      <c r="C20" s="60" t="s">
        <v>1557</v>
      </c>
      <c r="D20" s="155" t="str">
        <f t="shared" si="1"/>
        <v>1</v>
      </c>
      <c r="E20" s="60">
        <v>1</v>
      </c>
      <c r="F20" s="156">
        <v>44183</v>
      </c>
      <c r="H20" s="157" t="s">
        <v>5011</v>
      </c>
      <c r="I20" s="158" t="s">
        <v>4939</v>
      </c>
      <c r="J20" s="159" t="s">
        <v>2340</v>
      </c>
      <c r="K20" s="160" t="str">
        <f t="shared" si="27"/>
        <v>Левковски</v>
      </c>
      <c r="L20" s="160" t="str">
        <f t="shared" si="37"/>
        <v>Марцин</v>
      </c>
      <c r="M20" s="60" t="s">
        <v>5082</v>
      </c>
      <c r="N20" s="161">
        <v>31243</v>
      </c>
      <c r="O20" s="162" t="str">
        <f t="shared" si="38"/>
        <v>15071985</v>
      </c>
      <c r="P20" s="163" t="str">
        <f t="shared" si="39"/>
        <v>15.07.1985</v>
      </c>
      <c r="Q20" s="162" t="str">
        <f t="shared" si="40"/>
        <v>1</v>
      </c>
      <c r="R20" s="162" t="str">
        <f t="shared" si="41"/>
        <v>5</v>
      </c>
      <c r="S20" s="162" t="str">
        <f t="shared" si="42"/>
        <v>0</v>
      </c>
      <c r="T20" s="162" t="str">
        <f t="shared" si="43"/>
        <v>7</v>
      </c>
      <c r="U20" s="162" t="str">
        <f t="shared" si="44"/>
        <v>1</v>
      </c>
      <c r="V20" s="162" t="str">
        <f t="shared" si="45"/>
        <v>9</v>
      </c>
      <c r="W20" s="162" t="str">
        <f t="shared" si="46"/>
        <v>8</v>
      </c>
      <c r="X20" s="162" t="str">
        <f t="shared" si="47"/>
        <v>5</v>
      </c>
      <c r="Z20" s="60" t="s">
        <v>2870</v>
      </c>
      <c r="AA20" s="163" t="str">
        <f t="shared" si="4"/>
        <v>Гдыня</v>
      </c>
      <c r="AB20" s="161">
        <v>41488</v>
      </c>
      <c r="AC20" s="163" t="str">
        <f t="shared" si="48"/>
        <v>02.08.2013</v>
      </c>
      <c r="AD20" s="162" t="str">
        <f t="shared" si="49"/>
        <v>0</v>
      </c>
      <c r="AE20" s="162" t="str">
        <f t="shared" si="50"/>
        <v>2</v>
      </c>
      <c r="AF20" s="162" t="str">
        <f t="shared" si="51"/>
        <v>0</v>
      </c>
      <c r="AG20" s="162" t="str">
        <f t="shared" si="52"/>
        <v>8</v>
      </c>
      <c r="AH20" s="162" t="str">
        <f t="shared" si="53"/>
        <v>2</v>
      </c>
      <c r="AI20" s="162" t="str">
        <f t="shared" si="54"/>
        <v>0</v>
      </c>
      <c r="AJ20" s="162" t="str">
        <f t="shared" si="55"/>
        <v>1</v>
      </c>
      <c r="AK20" s="162" t="str">
        <f t="shared" si="56"/>
        <v>3</v>
      </c>
      <c r="AM20" s="161">
        <v>45140</v>
      </c>
      <c r="AN20" s="163" t="str">
        <f t="shared" si="57"/>
        <v>02.08.2023</v>
      </c>
      <c r="AO20" s="162" t="str">
        <f t="shared" si="58"/>
        <v>0</v>
      </c>
      <c r="AP20" s="162" t="str">
        <f t="shared" si="59"/>
        <v>2</v>
      </c>
      <c r="AQ20" s="162" t="str">
        <f t="shared" si="60"/>
        <v>0</v>
      </c>
      <c r="AR20" s="162" t="str">
        <f t="shared" si="61"/>
        <v>8</v>
      </c>
      <c r="AS20" s="162" t="str">
        <f t="shared" si="62"/>
        <v>2</v>
      </c>
      <c r="AT20" s="162" t="str">
        <f t="shared" si="63"/>
        <v>0</v>
      </c>
      <c r="AU20" s="162" t="str">
        <f t="shared" si="64"/>
        <v>2</v>
      </c>
      <c r="AV20" s="162" t="str">
        <f t="shared" si="65"/>
        <v>3</v>
      </c>
      <c r="AX20" s="60" t="s">
        <v>5069</v>
      </c>
      <c r="AY20" s="60" t="s">
        <v>5101</v>
      </c>
      <c r="AZ20" s="60" t="s">
        <v>4912</v>
      </c>
      <c r="BA20" s="160" t="str">
        <f t="shared" si="23"/>
        <v>Гданьск</v>
      </c>
      <c r="BB20" s="253">
        <v>44211</v>
      </c>
      <c r="BC20" s="164" t="str">
        <f t="shared" si="66"/>
        <v>15.01.2021</v>
      </c>
      <c r="BD20" s="162" t="str">
        <f t="shared" si="67"/>
        <v>1</v>
      </c>
      <c r="BE20" s="162" t="str">
        <f t="shared" si="68"/>
        <v>5</v>
      </c>
      <c r="BF20" s="162" t="str">
        <f t="shared" si="69"/>
        <v>0</v>
      </c>
      <c r="BG20" s="162" t="str">
        <f t="shared" si="70"/>
        <v>1</v>
      </c>
      <c r="BH20" s="162" t="str">
        <f t="shared" si="71"/>
        <v>2</v>
      </c>
      <c r="BI20" s="162" t="str">
        <f t="shared" si="72"/>
        <v>0</v>
      </c>
      <c r="BJ20" s="162" t="str">
        <f t="shared" si="73"/>
        <v>2</v>
      </c>
      <c r="BK20" s="162" t="str">
        <f t="shared" si="74"/>
        <v>1</v>
      </c>
      <c r="BM20" s="253">
        <v>44359</v>
      </c>
      <c r="BN20" s="164" t="str">
        <f t="shared" si="75"/>
        <v>12.06.2021</v>
      </c>
      <c r="BO20" s="162" t="str">
        <f t="shared" si="76"/>
        <v>1</v>
      </c>
      <c r="BP20" s="162" t="str">
        <f t="shared" si="77"/>
        <v>2</v>
      </c>
      <c r="BQ20" s="162" t="str">
        <f t="shared" si="78"/>
        <v>0</v>
      </c>
      <c r="BR20" s="162" t="str">
        <f t="shared" si="79"/>
        <v>6</v>
      </c>
      <c r="BS20" s="162" t="str">
        <f t="shared" si="80"/>
        <v>2</v>
      </c>
      <c r="BT20" s="162" t="str">
        <f t="shared" si="81"/>
        <v>0</v>
      </c>
      <c r="BU20" s="162" t="str">
        <f t="shared" si="82"/>
        <v>2</v>
      </c>
      <c r="BV20" s="162" t="str">
        <f t="shared" si="83"/>
        <v>1</v>
      </c>
      <c r="BX20" s="264" t="str">
        <f t="shared" si="84"/>
        <v>Республика Польша</v>
      </c>
      <c r="BY20" s="257" t="s">
        <v>4912</v>
      </c>
      <c r="BZ20" s="166" t="str">
        <f t="shared" si="24"/>
        <v>Гданьск</v>
      </c>
      <c r="CA20" s="280" t="s">
        <v>5034</v>
      </c>
      <c r="CB20" s="281">
        <v>44186</v>
      </c>
      <c r="CC20" s="282" t="str">
        <f t="shared" si="85"/>
        <v>21.12.2020</v>
      </c>
      <c r="CD20" s="283" t="str">
        <f t="shared" si="86"/>
        <v>2</v>
      </c>
      <c r="CE20" s="283" t="str">
        <f t="shared" si="87"/>
        <v>1</v>
      </c>
      <c r="CF20" s="283" t="str">
        <f t="shared" si="88"/>
        <v>1</v>
      </c>
      <c r="CG20" s="283" t="str">
        <f t="shared" si="89"/>
        <v>2</v>
      </c>
      <c r="CH20" s="283" t="str">
        <f t="shared" si="90"/>
        <v>2</v>
      </c>
      <c r="CI20" s="283" t="str">
        <f t="shared" si="91"/>
        <v>0</v>
      </c>
      <c r="CJ20" s="283" t="str">
        <f t="shared" si="92"/>
        <v>2</v>
      </c>
      <c r="CK20" s="283" t="str">
        <f t="shared" si="93"/>
        <v>0</v>
      </c>
      <c r="CM20" s="268">
        <v>44194</v>
      </c>
      <c r="CN20" s="164" t="str">
        <f t="shared" si="94"/>
        <v>29.12.2020</v>
      </c>
      <c r="CO20" s="162" t="str">
        <f t="shared" si="95"/>
        <v>2</v>
      </c>
      <c r="CP20" s="162" t="str">
        <f t="shared" si="96"/>
        <v>9</v>
      </c>
      <c r="CQ20" s="162" t="str">
        <f t="shared" si="97"/>
        <v>1</v>
      </c>
      <c r="CR20" s="162" t="str">
        <f t="shared" si="98"/>
        <v>2</v>
      </c>
      <c r="CS20" s="162" t="str">
        <f t="shared" si="99"/>
        <v>2</v>
      </c>
      <c r="CT20" s="162" t="str">
        <f t="shared" si="100"/>
        <v>0</v>
      </c>
      <c r="CU20" s="162" t="str">
        <f t="shared" si="101"/>
        <v>2</v>
      </c>
      <c r="CV20" s="162" t="str">
        <f t="shared" si="102"/>
        <v>0</v>
      </c>
      <c r="CX20" s="60" t="s">
        <v>5054</v>
      </c>
      <c r="CY20" s="167">
        <f t="shared" si="103"/>
        <v>44186</v>
      </c>
      <c r="CZ20" s="164" t="str">
        <f t="shared" si="104"/>
        <v>21.12.2020</v>
      </c>
      <c r="DA20" s="162" t="str">
        <f t="shared" si="105"/>
        <v>2</v>
      </c>
      <c r="DB20" s="162" t="str">
        <f t="shared" si="106"/>
        <v>1</v>
      </c>
      <c r="DC20" s="162" t="str">
        <f t="shared" si="107"/>
        <v>1</v>
      </c>
      <c r="DD20" s="162" t="str">
        <f t="shared" si="108"/>
        <v>2</v>
      </c>
      <c r="DE20" s="162" t="str">
        <f t="shared" si="109"/>
        <v>2</v>
      </c>
      <c r="DF20" s="162" t="str">
        <f t="shared" si="110"/>
        <v>0</v>
      </c>
      <c r="DG20" s="162" t="str">
        <f t="shared" si="111"/>
        <v>2</v>
      </c>
      <c r="DH20" s="162" t="str">
        <f t="shared" si="112"/>
        <v>0</v>
      </c>
      <c r="DJ20" s="60" t="s">
        <v>1114</v>
      </c>
      <c r="DK20" s="60" t="s">
        <v>4913</v>
      </c>
      <c r="DL20" s="168" t="s">
        <v>4914</v>
      </c>
      <c r="DN20" s="262">
        <f t="shared" si="113"/>
        <v>44960</v>
      </c>
      <c r="DO20" s="169" t="str">
        <f t="shared" ca="1" si="114"/>
        <v>0013_Lewkowski_Marcin_EF 4812804 01_SK_NORTH BAY_20122020</v>
      </c>
      <c r="DP20" s="170" t="str">
        <f>$DP$2&amp;Links!D14&amp;$DP$3&amp;" "&amp;I20&amp;" "&amp;J20&amp;" "&amp;$DP$4</f>
        <v>&lt;a id="cmfoldlink" style="text-decoration: underline;" href=""&gt; Lewkowski Marcin &lt;/a&gt;</v>
      </c>
      <c r="DQ20" s="171"/>
      <c r="DU20" s="172" t="s">
        <v>4915</v>
      </c>
      <c r="DW20" s="173" t="s">
        <v>4916</v>
      </c>
      <c r="DY20" s="151" t="s">
        <v>4917</v>
      </c>
      <c r="EA20" s="60" t="s">
        <v>4918</v>
      </c>
      <c r="EC20" s="174" t="s">
        <v>4919</v>
      </c>
      <c r="ED20" s="175"/>
      <c r="EE20" s="157" t="s">
        <v>1111</v>
      </c>
      <c r="EF20" s="176" t="str">
        <f t="shared" si="30"/>
        <v>4</v>
      </c>
      <c r="EI20" s="155" t="s">
        <v>1115</v>
      </c>
      <c r="EJ20" s="176" t="str">
        <f t="shared" si="31"/>
        <v>1</v>
      </c>
      <c r="EK20" s="170" t="str">
        <f>$EK$2&amp;Links!G14&amp;$EK$3&amp;" "&amp;I20&amp;" "&amp;J20&amp;" "&amp;$EK$4</f>
        <v>&lt;a id="cmpasslink" style="text-decoration: underline;" href=""&gt; Lewkowski Marcin &lt;/a&gt;</v>
      </c>
      <c r="EL20" s="170" t="str">
        <f>$EL$2&amp;Links!J14&amp;$EL$3&amp;" "&amp;I20&amp;" "&amp;J20&amp;" "&amp;$EL$4</f>
        <v>&lt;a id="cmloilink" style="text-decoration: underline;" href=""&gt; Lewkowski Marcin &lt;/a&gt;</v>
      </c>
      <c r="EM20" s="176" t="str">
        <f t="shared" si="26"/>
        <v>М</v>
      </c>
      <c r="EN20" s="174" t="s">
        <v>1657</v>
      </c>
      <c r="EP20" s="177" t="str">
        <f t="shared" si="32"/>
        <v>125047, г. Москва, улица Фадеева, дом 7, строение 1, помещение 2, комната 2, РМ2И, подвал</v>
      </c>
      <c r="ER20" s="176">
        <v>84952876087</v>
      </c>
      <c r="ES20" s="178" t="s">
        <v>4875</v>
      </c>
      <c r="ET20" s="174" t="s">
        <v>1585</v>
      </c>
      <c r="EV20" s="176" t="str">
        <f t="shared" si="35"/>
        <v>Генеральный директор</v>
      </c>
      <c r="EX20" s="179">
        <f t="shared" si="36"/>
        <v>44195</v>
      </c>
      <c r="EY20" s="191" t="s">
        <v>1215</v>
      </c>
      <c r="EZ20" s="257"/>
      <c r="FB20" s="151" t="s">
        <v>4917</v>
      </c>
      <c r="FC20" s="151" t="s">
        <v>4922</v>
      </c>
      <c r="FD20" s="151" t="s">
        <v>4917</v>
      </c>
      <c r="FE20" s="288" t="s">
        <v>4864</v>
      </c>
      <c r="FF20" s="165" t="s">
        <v>4893</v>
      </c>
      <c r="FG20" s="165" t="s">
        <v>4900</v>
      </c>
      <c r="FH20" s="165" t="s">
        <v>4896</v>
      </c>
      <c r="FI20" s="165" t="s">
        <v>4897</v>
      </c>
      <c r="FJ20" s="165" t="s">
        <v>4904</v>
      </c>
      <c r="FK20" s="165" t="s">
        <v>4865</v>
      </c>
      <c r="FL20" s="165" t="s">
        <v>4907</v>
      </c>
      <c r="FM20" s="165">
        <v>3</v>
      </c>
      <c r="FR20" s="165" t="s">
        <v>4901</v>
      </c>
    </row>
    <row r="21" spans="1:174" s="60" customFormat="1" ht="90.75" thickBot="1">
      <c r="A21" s="154" t="s">
        <v>2190</v>
      </c>
      <c r="B21" s="155" t="str">
        <f t="shared" si="0"/>
        <v>1</v>
      </c>
      <c r="C21" s="60" t="s">
        <v>1557</v>
      </c>
      <c r="D21" s="155" t="str">
        <f t="shared" si="1"/>
        <v>1</v>
      </c>
      <c r="E21" s="60">
        <v>1</v>
      </c>
      <c r="F21" s="156">
        <v>44183</v>
      </c>
      <c r="H21" s="157" t="s">
        <v>5012</v>
      </c>
      <c r="I21" s="158" t="s">
        <v>4940</v>
      </c>
      <c r="J21" s="159" t="s">
        <v>4957</v>
      </c>
      <c r="K21" s="160" t="str">
        <f t="shared" si="27"/>
        <v>Моравски</v>
      </c>
      <c r="L21" s="160" t="str">
        <f t="shared" si="37"/>
        <v>Ромуальд Томаш</v>
      </c>
      <c r="M21" s="60" t="s">
        <v>5083</v>
      </c>
      <c r="N21" s="161">
        <v>23026</v>
      </c>
      <c r="O21" s="162" t="str">
        <f t="shared" si="38"/>
        <v>15011963</v>
      </c>
      <c r="P21" s="163" t="str">
        <f t="shared" si="39"/>
        <v>15.01.1963</v>
      </c>
      <c r="Q21" s="162" t="str">
        <f t="shared" si="40"/>
        <v>1</v>
      </c>
      <c r="R21" s="162" t="str">
        <f t="shared" si="41"/>
        <v>5</v>
      </c>
      <c r="S21" s="162" t="str">
        <f t="shared" si="42"/>
        <v>0</v>
      </c>
      <c r="T21" s="162" t="str">
        <f t="shared" si="43"/>
        <v>1</v>
      </c>
      <c r="U21" s="162" t="str">
        <f t="shared" si="44"/>
        <v>1</v>
      </c>
      <c r="V21" s="162" t="str">
        <f t="shared" si="45"/>
        <v>9</v>
      </c>
      <c r="W21" s="162" t="str">
        <f t="shared" si="46"/>
        <v>6</v>
      </c>
      <c r="X21" s="162" t="str">
        <f t="shared" si="47"/>
        <v>3</v>
      </c>
      <c r="Z21" s="60" t="s">
        <v>2870</v>
      </c>
      <c r="AA21" s="163" t="str">
        <f t="shared" si="4"/>
        <v>Гдыня</v>
      </c>
      <c r="AB21" s="161">
        <v>42600</v>
      </c>
      <c r="AC21" s="163" t="str">
        <f t="shared" si="48"/>
        <v>18.08.2016</v>
      </c>
      <c r="AD21" s="162" t="str">
        <f t="shared" si="49"/>
        <v>1</v>
      </c>
      <c r="AE21" s="162" t="str">
        <f t="shared" si="50"/>
        <v>8</v>
      </c>
      <c r="AF21" s="162" t="str">
        <f t="shared" si="51"/>
        <v>0</v>
      </c>
      <c r="AG21" s="162" t="str">
        <f t="shared" si="52"/>
        <v>8</v>
      </c>
      <c r="AH21" s="162" t="str">
        <f t="shared" si="53"/>
        <v>2</v>
      </c>
      <c r="AI21" s="162" t="str">
        <f t="shared" si="54"/>
        <v>0</v>
      </c>
      <c r="AJ21" s="162" t="str">
        <f t="shared" si="55"/>
        <v>1</v>
      </c>
      <c r="AK21" s="162" t="str">
        <f t="shared" si="56"/>
        <v>6</v>
      </c>
      <c r="AM21" s="161">
        <v>46252</v>
      </c>
      <c r="AN21" s="163" t="str">
        <f t="shared" si="57"/>
        <v>18.08.2026</v>
      </c>
      <c r="AO21" s="162" t="str">
        <f t="shared" si="58"/>
        <v>1</v>
      </c>
      <c r="AP21" s="162" t="str">
        <f t="shared" si="59"/>
        <v>8</v>
      </c>
      <c r="AQ21" s="162" t="str">
        <f t="shared" si="60"/>
        <v>0</v>
      </c>
      <c r="AR21" s="162" t="str">
        <f t="shared" si="61"/>
        <v>8</v>
      </c>
      <c r="AS21" s="162" t="str">
        <f t="shared" si="62"/>
        <v>2</v>
      </c>
      <c r="AT21" s="162" t="str">
        <f t="shared" si="63"/>
        <v>0</v>
      </c>
      <c r="AU21" s="162" t="str">
        <f t="shared" si="64"/>
        <v>2</v>
      </c>
      <c r="AV21" s="162" t="str">
        <f t="shared" si="65"/>
        <v>6</v>
      </c>
      <c r="AX21" s="60" t="s">
        <v>4911</v>
      </c>
      <c r="AY21" s="60" t="s">
        <v>4921</v>
      </c>
      <c r="AZ21" s="60" t="s">
        <v>4912</v>
      </c>
      <c r="BA21" s="160" t="str">
        <f t="shared" si="23"/>
        <v>Гданьск</v>
      </c>
      <c r="BB21" s="253">
        <v>44211</v>
      </c>
      <c r="BC21" s="164" t="str">
        <f t="shared" si="66"/>
        <v>15.01.2021</v>
      </c>
      <c r="BD21" s="162" t="str">
        <f t="shared" si="67"/>
        <v>1</v>
      </c>
      <c r="BE21" s="162" t="str">
        <f t="shared" si="68"/>
        <v>5</v>
      </c>
      <c r="BF21" s="162" t="str">
        <f t="shared" si="69"/>
        <v>0</v>
      </c>
      <c r="BG21" s="162" t="str">
        <f t="shared" si="70"/>
        <v>1</v>
      </c>
      <c r="BH21" s="162" t="str">
        <f t="shared" si="71"/>
        <v>2</v>
      </c>
      <c r="BI21" s="162" t="str">
        <f t="shared" si="72"/>
        <v>0</v>
      </c>
      <c r="BJ21" s="162" t="str">
        <f t="shared" si="73"/>
        <v>2</v>
      </c>
      <c r="BK21" s="162" t="str">
        <f t="shared" si="74"/>
        <v>1</v>
      </c>
      <c r="BM21" s="253">
        <v>44359</v>
      </c>
      <c r="BN21" s="164" t="str">
        <f t="shared" si="75"/>
        <v>12.06.2021</v>
      </c>
      <c r="BO21" s="162" t="str">
        <f t="shared" si="76"/>
        <v>1</v>
      </c>
      <c r="BP21" s="162" t="str">
        <f t="shared" si="77"/>
        <v>2</v>
      </c>
      <c r="BQ21" s="162" t="str">
        <f t="shared" si="78"/>
        <v>0</v>
      </c>
      <c r="BR21" s="162" t="str">
        <f t="shared" si="79"/>
        <v>6</v>
      </c>
      <c r="BS21" s="162" t="str">
        <f t="shared" si="80"/>
        <v>2</v>
      </c>
      <c r="BT21" s="162" t="str">
        <f t="shared" si="81"/>
        <v>0</v>
      </c>
      <c r="BU21" s="162" t="str">
        <f t="shared" si="82"/>
        <v>2</v>
      </c>
      <c r="BV21" s="162" t="str">
        <f t="shared" si="83"/>
        <v>1</v>
      </c>
      <c r="BX21" s="264" t="str">
        <f t="shared" si="84"/>
        <v>Республика Польша</v>
      </c>
      <c r="BY21" s="257" t="s">
        <v>4912</v>
      </c>
      <c r="BZ21" s="166" t="str">
        <f t="shared" si="24"/>
        <v>Гданьск</v>
      </c>
      <c r="CA21" s="280" t="s">
        <v>5035</v>
      </c>
      <c r="CB21" s="281">
        <v>44186</v>
      </c>
      <c r="CC21" s="282" t="str">
        <f t="shared" si="85"/>
        <v>21.12.2020</v>
      </c>
      <c r="CD21" s="283" t="str">
        <f t="shared" si="86"/>
        <v>2</v>
      </c>
      <c r="CE21" s="283" t="str">
        <f t="shared" si="87"/>
        <v>1</v>
      </c>
      <c r="CF21" s="283" t="str">
        <f t="shared" si="88"/>
        <v>1</v>
      </c>
      <c r="CG21" s="283" t="str">
        <f t="shared" si="89"/>
        <v>2</v>
      </c>
      <c r="CH21" s="283" t="str">
        <f t="shared" si="90"/>
        <v>2</v>
      </c>
      <c r="CI21" s="283" t="str">
        <f t="shared" si="91"/>
        <v>0</v>
      </c>
      <c r="CJ21" s="283" t="str">
        <f t="shared" si="92"/>
        <v>2</v>
      </c>
      <c r="CK21" s="283" t="str">
        <f t="shared" si="93"/>
        <v>0</v>
      </c>
      <c r="CM21" s="268">
        <v>44194</v>
      </c>
      <c r="CN21" s="164" t="str">
        <f t="shared" si="94"/>
        <v>29.12.2020</v>
      </c>
      <c r="CO21" s="162" t="str">
        <f t="shared" si="95"/>
        <v>2</v>
      </c>
      <c r="CP21" s="162" t="str">
        <f t="shared" si="96"/>
        <v>9</v>
      </c>
      <c r="CQ21" s="162" t="str">
        <f t="shared" si="97"/>
        <v>1</v>
      </c>
      <c r="CR21" s="162" t="str">
        <f t="shared" si="98"/>
        <v>2</v>
      </c>
      <c r="CS21" s="162" t="str">
        <f t="shared" si="99"/>
        <v>2</v>
      </c>
      <c r="CT21" s="162" t="str">
        <f t="shared" si="100"/>
        <v>0</v>
      </c>
      <c r="CU21" s="162" t="str">
        <f t="shared" si="101"/>
        <v>2</v>
      </c>
      <c r="CV21" s="162" t="str">
        <f t="shared" si="102"/>
        <v>0</v>
      </c>
      <c r="CX21" s="60" t="s">
        <v>5055</v>
      </c>
      <c r="CY21" s="167">
        <f t="shared" si="103"/>
        <v>44186</v>
      </c>
      <c r="CZ21" s="164" t="str">
        <f t="shared" si="104"/>
        <v>21.12.2020</v>
      </c>
      <c r="DA21" s="162" t="str">
        <f t="shared" si="105"/>
        <v>2</v>
      </c>
      <c r="DB21" s="162" t="str">
        <f t="shared" si="106"/>
        <v>1</v>
      </c>
      <c r="DC21" s="162" t="str">
        <f t="shared" si="107"/>
        <v>1</v>
      </c>
      <c r="DD21" s="162" t="str">
        <f t="shared" si="108"/>
        <v>2</v>
      </c>
      <c r="DE21" s="162" t="str">
        <f t="shared" si="109"/>
        <v>2</v>
      </c>
      <c r="DF21" s="162" t="str">
        <f t="shared" si="110"/>
        <v>0</v>
      </c>
      <c r="DG21" s="162" t="str">
        <f t="shared" si="111"/>
        <v>2</v>
      </c>
      <c r="DH21" s="162" t="str">
        <f t="shared" si="112"/>
        <v>0</v>
      </c>
      <c r="DJ21" s="60" t="s">
        <v>1114</v>
      </c>
      <c r="DK21" s="60" t="s">
        <v>4913</v>
      </c>
      <c r="DL21" s="168" t="s">
        <v>4914</v>
      </c>
      <c r="DN21" s="262">
        <f t="shared" si="113"/>
        <v>46072</v>
      </c>
      <c r="DO21" s="169" t="str">
        <f t="shared" ca="1" si="114"/>
        <v>0014_Morawski_Romuald Tomasz_EK 8614072 01_SK_NORTH BAY_20122020</v>
      </c>
      <c r="DP21" s="170" t="str">
        <f>$DP$2&amp;Links!D15&amp;$DP$3&amp;" "&amp;I21&amp;" "&amp;J21&amp;" "&amp;$DP$4</f>
        <v>&lt;a id="cmfoldlink" style="text-decoration: underline;" href=""&gt; Morawski Romuald Tomasz &lt;/a&gt;</v>
      </c>
      <c r="DQ21" s="171"/>
      <c r="DU21" s="172" t="s">
        <v>4915</v>
      </c>
      <c r="DW21" s="173" t="s">
        <v>4916</v>
      </c>
      <c r="DY21" s="151" t="s">
        <v>4917</v>
      </c>
      <c r="EA21" s="60" t="s">
        <v>4918</v>
      </c>
      <c r="EC21" s="174" t="s">
        <v>4919</v>
      </c>
      <c r="ED21" s="175"/>
      <c r="EE21" s="157" t="s">
        <v>1111</v>
      </c>
      <c r="EF21" s="176" t="str">
        <f t="shared" si="30"/>
        <v>4</v>
      </c>
      <c r="EI21" s="155" t="s">
        <v>1115</v>
      </c>
      <c r="EJ21" s="176" t="str">
        <f t="shared" si="31"/>
        <v>1</v>
      </c>
      <c r="EK21" s="170" t="str">
        <f>$EK$2&amp;Links!G15&amp;$EK$3&amp;" "&amp;I21&amp;" "&amp;J21&amp;" "&amp;$EK$4</f>
        <v>&lt;a id="cmpasslink" style="text-decoration: underline;" href=""&gt; Morawski Romuald Tomasz &lt;/a&gt;</v>
      </c>
      <c r="EL21" s="170" t="str">
        <f>$EL$2&amp;Links!J15&amp;$EL$3&amp;" "&amp;I21&amp;" "&amp;J21&amp;" "&amp;$EL$4</f>
        <v>&lt;a id="cmloilink" style="text-decoration: underline;" href=""&gt; Morawski Romuald Tomasz &lt;/a&gt;</v>
      </c>
      <c r="EM21" s="176" t="str">
        <f t="shared" si="26"/>
        <v>М</v>
      </c>
      <c r="EN21" s="174" t="s">
        <v>1657</v>
      </c>
      <c r="EP21" s="177" t="str">
        <f t="shared" si="32"/>
        <v>125047, г. Москва, улица Фадеева, дом 7, строение 1, помещение 2, комната 2, РМ2И, подвал</v>
      </c>
      <c r="ER21" s="176">
        <v>84952876087</v>
      </c>
      <c r="ES21" s="178" t="s">
        <v>4875</v>
      </c>
      <c r="ET21" s="174" t="s">
        <v>1585</v>
      </c>
      <c r="EV21" s="176" t="str">
        <f t="shared" si="35"/>
        <v>Генеральный директор</v>
      </c>
      <c r="EX21" s="179">
        <f t="shared" si="36"/>
        <v>44195</v>
      </c>
      <c r="EY21" s="191" t="s">
        <v>1215</v>
      </c>
      <c r="EZ21" s="257"/>
      <c r="FB21" s="151" t="s">
        <v>4917</v>
      </c>
      <c r="FC21" s="151" t="s">
        <v>4922</v>
      </c>
      <c r="FD21" s="151" t="s">
        <v>4917</v>
      </c>
      <c r="FE21" s="288" t="s">
        <v>4864</v>
      </c>
      <c r="FF21" s="165" t="s">
        <v>4893</v>
      </c>
      <c r="FG21" s="165" t="s">
        <v>4900</v>
      </c>
      <c r="FH21" s="165" t="s">
        <v>4896</v>
      </c>
      <c r="FI21" s="165" t="s">
        <v>4897</v>
      </c>
      <c r="FJ21" s="165" t="s">
        <v>4904</v>
      </c>
      <c r="FK21" s="165" t="s">
        <v>4865</v>
      </c>
      <c r="FL21" s="165" t="s">
        <v>4907</v>
      </c>
      <c r="FM21" s="165">
        <v>3</v>
      </c>
      <c r="FR21" s="165" t="s">
        <v>4901</v>
      </c>
    </row>
    <row r="22" spans="1:174" s="60" customFormat="1" ht="90.75" thickBot="1">
      <c r="A22" s="154" t="s">
        <v>2190</v>
      </c>
      <c r="B22" s="155" t="str">
        <f t="shared" si="0"/>
        <v>1</v>
      </c>
      <c r="C22" s="60" t="s">
        <v>1557</v>
      </c>
      <c r="D22" s="155" t="str">
        <f t="shared" si="1"/>
        <v>1</v>
      </c>
      <c r="E22" s="60">
        <v>1</v>
      </c>
      <c r="F22" s="156">
        <v>44183</v>
      </c>
      <c r="H22" s="157" t="s">
        <v>5013</v>
      </c>
      <c r="I22" s="158" t="s">
        <v>4941</v>
      </c>
      <c r="J22" s="159" t="s">
        <v>4958</v>
      </c>
      <c r="K22" s="160" t="str">
        <f t="shared" si="27"/>
        <v>Павлак</v>
      </c>
      <c r="L22" s="160" t="str">
        <f t="shared" si="37"/>
        <v>Станислав</v>
      </c>
      <c r="M22" s="60" t="s">
        <v>5084</v>
      </c>
      <c r="N22" s="161">
        <v>21675</v>
      </c>
      <c r="O22" s="162" t="str">
        <f t="shared" si="38"/>
        <v>05051959</v>
      </c>
      <c r="P22" s="163" t="str">
        <f t="shared" si="39"/>
        <v>05.05.1959</v>
      </c>
      <c r="Q22" s="162" t="str">
        <f t="shared" si="40"/>
        <v>0</v>
      </c>
      <c r="R22" s="162" t="str">
        <f t="shared" si="41"/>
        <v>5</v>
      </c>
      <c r="S22" s="162" t="str">
        <f t="shared" si="42"/>
        <v>0</v>
      </c>
      <c r="T22" s="162" t="str">
        <f t="shared" si="43"/>
        <v>5</v>
      </c>
      <c r="U22" s="162" t="str">
        <f t="shared" si="44"/>
        <v>1</v>
      </c>
      <c r="V22" s="162" t="str">
        <f t="shared" si="45"/>
        <v>9</v>
      </c>
      <c r="W22" s="162" t="str">
        <f t="shared" si="46"/>
        <v>5</v>
      </c>
      <c r="X22" s="162" t="str">
        <f t="shared" si="47"/>
        <v>9</v>
      </c>
      <c r="Z22" s="60" t="s">
        <v>4912</v>
      </c>
      <c r="AA22" s="163" t="str">
        <f t="shared" si="4"/>
        <v>Гданьск</v>
      </c>
      <c r="AB22" s="161">
        <v>42367</v>
      </c>
      <c r="AC22" s="163" t="str">
        <f t="shared" si="48"/>
        <v>29.12.2015</v>
      </c>
      <c r="AD22" s="162" t="str">
        <f t="shared" si="49"/>
        <v>2</v>
      </c>
      <c r="AE22" s="162" t="str">
        <f t="shared" si="50"/>
        <v>9</v>
      </c>
      <c r="AF22" s="162" t="str">
        <f t="shared" si="51"/>
        <v>1</v>
      </c>
      <c r="AG22" s="162" t="str">
        <f t="shared" si="52"/>
        <v>2</v>
      </c>
      <c r="AH22" s="162" t="str">
        <f t="shared" si="53"/>
        <v>2</v>
      </c>
      <c r="AI22" s="162" t="str">
        <f t="shared" si="54"/>
        <v>0</v>
      </c>
      <c r="AJ22" s="162" t="str">
        <f t="shared" si="55"/>
        <v>1</v>
      </c>
      <c r="AK22" s="162" t="str">
        <f t="shared" si="56"/>
        <v>5</v>
      </c>
      <c r="AM22" s="161">
        <v>46020</v>
      </c>
      <c r="AN22" s="163" t="str">
        <f t="shared" si="57"/>
        <v>29.12.2025</v>
      </c>
      <c r="AO22" s="162" t="str">
        <f t="shared" si="58"/>
        <v>2</v>
      </c>
      <c r="AP22" s="162" t="str">
        <f t="shared" si="59"/>
        <v>9</v>
      </c>
      <c r="AQ22" s="162" t="str">
        <f t="shared" si="60"/>
        <v>1</v>
      </c>
      <c r="AR22" s="162" t="str">
        <f t="shared" si="61"/>
        <v>2</v>
      </c>
      <c r="AS22" s="162" t="str">
        <f t="shared" si="62"/>
        <v>2</v>
      </c>
      <c r="AT22" s="162" t="str">
        <f t="shared" si="63"/>
        <v>0</v>
      </c>
      <c r="AU22" s="162" t="str">
        <f t="shared" si="64"/>
        <v>2</v>
      </c>
      <c r="AV22" s="162" t="str">
        <f t="shared" si="65"/>
        <v>5</v>
      </c>
      <c r="AX22" s="60" t="s">
        <v>4911</v>
      </c>
      <c r="AY22" s="60" t="s">
        <v>4921</v>
      </c>
      <c r="AZ22" s="60" t="s">
        <v>4912</v>
      </c>
      <c r="BA22" s="160" t="str">
        <f t="shared" si="23"/>
        <v>Гданьск</v>
      </c>
      <c r="BB22" s="253">
        <v>44211</v>
      </c>
      <c r="BC22" s="164" t="str">
        <f t="shared" si="66"/>
        <v>15.01.2021</v>
      </c>
      <c r="BD22" s="162" t="str">
        <f t="shared" si="67"/>
        <v>1</v>
      </c>
      <c r="BE22" s="162" t="str">
        <f t="shared" si="68"/>
        <v>5</v>
      </c>
      <c r="BF22" s="162" t="str">
        <f t="shared" si="69"/>
        <v>0</v>
      </c>
      <c r="BG22" s="162" t="str">
        <f t="shared" si="70"/>
        <v>1</v>
      </c>
      <c r="BH22" s="162" t="str">
        <f t="shared" si="71"/>
        <v>2</v>
      </c>
      <c r="BI22" s="162" t="str">
        <f t="shared" si="72"/>
        <v>0</v>
      </c>
      <c r="BJ22" s="162" t="str">
        <f t="shared" si="73"/>
        <v>2</v>
      </c>
      <c r="BK22" s="162" t="str">
        <f t="shared" si="74"/>
        <v>1</v>
      </c>
      <c r="BM22" s="253">
        <v>44359</v>
      </c>
      <c r="BN22" s="164" t="str">
        <f t="shared" si="75"/>
        <v>12.06.2021</v>
      </c>
      <c r="BO22" s="162" t="str">
        <f t="shared" si="76"/>
        <v>1</v>
      </c>
      <c r="BP22" s="162" t="str">
        <f t="shared" si="77"/>
        <v>2</v>
      </c>
      <c r="BQ22" s="162" t="str">
        <f t="shared" si="78"/>
        <v>0</v>
      </c>
      <c r="BR22" s="162" t="str">
        <f t="shared" si="79"/>
        <v>6</v>
      </c>
      <c r="BS22" s="162" t="str">
        <f t="shared" si="80"/>
        <v>2</v>
      </c>
      <c r="BT22" s="162" t="str">
        <f t="shared" si="81"/>
        <v>0</v>
      </c>
      <c r="BU22" s="162" t="str">
        <f t="shared" si="82"/>
        <v>2</v>
      </c>
      <c r="BV22" s="162" t="str">
        <f t="shared" si="83"/>
        <v>1</v>
      </c>
      <c r="BX22" s="264" t="str">
        <f t="shared" si="84"/>
        <v>Республика Польша</v>
      </c>
      <c r="BY22" s="257" t="s">
        <v>4912</v>
      </c>
      <c r="BZ22" s="166" t="str">
        <f t="shared" si="24"/>
        <v>Гданьск</v>
      </c>
      <c r="CA22" s="280" t="s">
        <v>5036</v>
      </c>
      <c r="CB22" s="281">
        <v>44186</v>
      </c>
      <c r="CC22" s="282" t="str">
        <f t="shared" si="85"/>
        <v>21.12.2020</v>
      </c>
      <c r="CD22" s="283" t="str">
        <f t="shared" si="86"/>
        <v>2</v>
      </c>
      <c r="CE22" s="283" t="str">
        <f t="shared" si="87"/>
        <v>1</v>
      </c>
      <c r="CF22" s="283" t="str">
        <f t="shared" si="88"/>
        <v>1</v>
      </c>
      <c r="CG22" s="283" t="str">
        <f t="shared" si="89"/>
        <v>2</v>
      </c>
      <c r="CH22" s="283" t="str">
        <f t="shared" si="90"/>
        <v>2</v>
      </c>
      <c r="CI22" s="283" t="str">
        <f t="shared" si="91"/>
        <v>0</v>
      </c>
      <c r="CJ22" s="283" t="str">
        <f t="shared" si="92"/>
        <v>2</v>
      </c>
      <c r="CK22" s="283" t="str">
        <f t="shared" si="93"/>
        <v>0</v>
      </c>
      <c r="CM22" s="268">
        <v>44194</v>
      </c>
      <c r="CN22" s="164" t="str">
        <f t="shared" si="94"/>
        <v>29.12.2020</v>
      </c>
      <c r="CO22" s="162" t="str">
        <f t="shared" si="95"/>
        <v>2</v>
      </c>
      <c r="CP22" s="162" t="str">
        <f t="shared" si="96"/>
        <v>9</v>
      </c>
      <c r="CQ22" s="162" t="str">
        <f t="shared" si="97"/>
        <v>1</v>
      </c>
      <c r="CR22" s="162" t="str">
        <f t="shared" si="98"/>
        <v>2</v>
      </c>
      <c r="CS22" s="162" t="str">
        <f t="shared" si="99"/>
        <v>2</v>
      </c>
      <c r="CT22" s="162" t="str">
        <f t="shared" si="100"/>
        <v>0</v>
      </c>
      <c r="CU22" s="162" t="str">
        <f t="shared" si="101"/>
        <v>2</v>
      </c>
      <c r="CV22" s="162" t="str">
        <f t="shared" si="102"/>
        <v>0</v>
      </c>
      <c r="CX22" s="60" t="s">
        <v>5056</v>
      </c>
      <c r="CY22" s="167">
        <f t="shared" si="103"/>
        <v>44186</v>
      </c>
      <c r="CZ22" s="164" t="str">
        <f t="shared" si="104"/>
        <v>21.12.2020</v>
      </c>
      <c r="DA22" s="162" t="str">
        <f t="shared" si="105"/>
        <v>2</v>
      </c>
      <c r="DB22" s="162" t="str">
        <f t="shared" si="106"/>
        <v>1</v>
      </c>
      <c r="DC22" s="162" t="str">
        <f t="shared" si="107"/>
        <v>1</v>
      </c>
      <c r="DD22" s="162" t="str">
        <f t="shared" si="108"/>
        <v>2</v>
      </c>
      <c r="DE22" s="162" t="str">
        <f t="shared" si="109"/>
        <v>2</v>
      </c>
      <c r="DF22" s="162" t="str">
        <f t="shared" si="110"/>
        <v>0</v>
      </c>
      <c r="DG22" s="162" t="str">
        <f t="shared" si="111"/>
        <v>2</v>
      </c>
      <c r="DH22" s="162" t="str">
        <f t="shared" si="112"/>
        <v>0</v>
      </c>
      <c r="DJ22" s="60" t="s">
        <v>1114</v>
      </c>
      <c r="DK22" s="60" t="s">
        <v>4913</v>
      </c>
      <c r="DL22" s="168" t="s">
        <v>4914</v>
      </c>
      <c r="DN22" s="262">
        <f t="shared" si="113"/>
        <v>45840</v>
      </c>
      <c r="DO22" s="169" t="str">
        <f t="shared" ca="1" si="114"/>
        <v>0015_Pawlak_Stanislaw_EJ 8634042 01_SK_NORTH BAY_20122020</v>
      </c>
      <c r="DP22" s="170" t="str">
        <f>$DP$2&amp;Links!D16&amp;$DP$3&amp;" "&amp;I22&amp;" "&amp;J22&amp;" "&amp;$DP$4</f>
        <v>&lt;a id="cmfoldlink" style="text-decoration: underline;" href=""&gt; Pawlak Stanislaw &lt;/a&gt;</v>
      </c>
      <c r="DQ22" s="171"/>
      <c r="DU22" s="172" t="s">
        <v>4915</v>
      </c>
      <c r="DW22" s="173" t="s">
        <v>4916</v>
      </c>
      <c r="DY22" s="151" t="s">
        <v>4917</v>
      </c>
      <c r="EA22" s="60" t="s">
        <v>4918</v>
      </c>
      <c r="EC22" s="174" t="s">
        <v>4919</v>
      </c>
      <c r="ED22" s="175"/>
      <c r="EE22" s="157" t="s">
        <v>1111</v>
      </c>
      <c r="EF22" s="176" t="str">
        <f t="shared" si="30"/>
        <v>4</v>
      </c>
      <c r="EI22" s="155" t="s">
        <v>1115</v>
      </c>
      <c r="EJ22" s="176" t="str">
        <f t="shared" si="31"/>
        <v>1</v>
      </c>
      <c r="EK22" s="170" t="str">
        <f>$EK$2&amp;Links!G16&amp;$EK$3&amp;" "&amp;I22&amp;" "&amp;J22&amp;" "&amp;$EK$4</f>
        <v>&lt;a id="cmpasslink" style="text-decoration: underline;" href=""&gt; Pawlak Stanislaw &lt;/a&gt;</v>
      </c>
      <c r="EL22" s="170" t="str">
        <f>$EL$2&amp;Links!J16&amp;$EL$3&amp;" "&amp;I22&amp;" "&amp;J22&amp;" "&amp;$EL$4</f>
        <v>&lt;a id="cmloilink" style="text-decoration: underline;" href=""&gt; Pawlak Stanislaw &lt;/a&gt;</v>
      </c>
      <c r="EM22" s="176" t="str">
        <f t="shared" si="26"/>
        <v>М</v>
      </c>
      <c r="EN22" s="174" t="s">
        <v>1657</v>
      </c>
      <c r="EP22" s="177" t="str">
        <f t="shared" si="32"/>
        <v>125047, г. Москва, улица Фадеева, дом 7, строение 1, помещение 2, комната 2, РМ2И, подвал</v>
      </c>
      <c r="ER22" s="176">
        <v>84952876087</v>
      </c>
      <c r="ES22" s="178" t="s">
        <v>4875</v>
      </c>
      <c r="ET22" s="174" t="s">
        <v>1585</v>
      </c>
      <c r="EV22" s="176" t="str">
        <f t="shared" si="35"/>
        <v>Генеральный директор</v>
      </c>
      <c r="EX22" s="179">
        <f t="shared" si="36"/>
        <v>44195</v>
      </c>
      <c r="EY22" s="191" t="s">
        <v>1215</v>
      </c>
      <c r="EZ22" s="257"/>
      <c r="FB22" s="151" t="s">
        <v>4917</v>
      </c>
      <c r="FC22" s="151" t="s">
        <v>4922</v>
      </c>
      <c r="FD22" s="151" t="s">
        <v>4917</v>
      </c>
      <c r="FE22" s="288" t="s">
        <v>4864</v>
      </c>
      <c r="FF22" s="165" t="s">
        <v>4893</v>
      </c>
      <c r="FG22" s="165" t="s">
        <v>4900</v>
      </c>
      <c r="FH22" s="165" t="s">
        <v>4896</v>
      </c>
      <c r="FI22" s="165" t="s">
        <v>4897</v>
      </c>
      <c r="FJ22" s="165" t="s">
        <v>4904</v>
      </c>
      <c r="FK22" s="165" t="s">
        <v>4865</v>
      </c>
      <c r="FL22" s="165" t="s">
        <v>4907</v>
      </c>
      <c r="FM22" s="165">
        <v>3</v>
      </c>
      <c r="FR22" s="165" t="s">
        <v>4901</v>
      </c>
    </row>
    <row r="23" spans="1:174" s="60" customFormat="1" ht="90.75" thickBot="1">
      <c r="A23" s="154" t="s">
        <v>2190</v>
      </c>
      <c r="B23" s="155" t="str">
        <f t="shared" si="0"/>
        <v>1</v>
      </c>
      <c r="C23" s="60" t="s">
        <v>1557</v>
      </c>
      <c r="D23" s="155" t="str">
        <f t="shared" si="1"/>
        <v>1</v>
      </c>
      <c r="E23" s="60">
        <v>1</v>
      </c>
      <c r="F23" s="156">
        <v>44183</v>
      </c>
      <c r="H23" s="157" t="s">
        <v>5014</v>
      </c>
      <c r="I23" s="158" t="s">
        <v>4942</v>
      </c>
      <c r="J23" s="159" t="s">
        <v>4959</v>
      </c>
      <c r="K23" s="160" t="str">
        <f t="shared" si="27"/>
        <v>Рамчиковски</v>
      </c>
      <c r="L23" s="160" t="str">
        <f t="shared" si="37"/>
        <v>Анджей</v>
      </c>
      <c r="M23" s="60" t="s">
        <v>5086</v>
      </c>
      <c r="N23" s="161">
        <v>22697</v>
      </c>
      <c r="O23" s="162" t="str">
        <f t="shared" si="38"/>
        <v>20021962</v>
      </c>
      <c r="P23" s="163" t="str">
        <f t="shared" si="39"/>
        <v>20.02.1962</v>
      </c>
      <c r="Q23" s="162" t="str">
        <f t="shared" si="40"/>
        <v>2</v>
      </c>
      <c r="R23" s="162" t="str">
        <f t="shared" si="41"/>
        <v>0</v>
      </c>
      <c r="S23" s="162" t="str">
        <f t="shared" si="42"/>
        <v>0</v>
      </c>
      <c r="T23" s="162" t="str">
        <f t="shared" si="43"/>
        <v>2</v>
      </c>
      <c r="U23" s="162" t="str">
        <f t="shared" si="44"/>
        <v>1</v>
      </c>
      <c r="V23" s="162" t="str">
        <f t="shared" si="45"/>
        <v>9</v>
      </c>
      <c r="W23" s="162" t="str">
        <f t="shared" si="46"/>
        <v>6</v>
      </c>
      <c r="X23" s="162" t="str">
        <f t="shared" si="47"/>
        <v>2</v>
      </c>
      <c r="Z23" s="60" t="s">
        <v>4912</v>
      </c>
      <c r="AA23" s="163" t="str">
        <f t="shared" si="4"/>
        <v>Гданьск</v>
      </c>
      <c r="AB23" s="161">
        <v>41964</v>
      </c>
      <c r="AC23" s="163" t="str">
        <f t="shared" si="48"/>
        <v>21.11.2014</v>
      </c>
      <c r="AD23" s="162" t="str">
        <f t="shared" si="49"/>
        <v>2</v>
      </c>
      <c r="AE23" s="162" t="str">
        <f t="shared" si="50"/>
        <v>1</v>
      </c>
      <c r="AF23" s="162" t="str">
        <f t="shared" si="51"/>
        <v>1</v>
      </c>
      <c r="AG23" s="162" t="str">
        <f t="shared" si="52"/>
        <v>1</v>
      </c>
      <c r="AH23" s="162" t="str">
        <f t="shared" si="53"/>
        <v>2</v>
      </c>
      <c r="AI23" s="162" t="str">
        <f t="shared" si="54"/>
        <v>0</v>
      </c>
      <c r="AJ23" s="162" t="str">
        <f t="shared" si="55"/>
        <v>1</v>
      </c>
      <c r="AK23" s="162" t="str">
        <f t="shared" si="56"/>
        <v>4</v>
      </c>
      <c r="AM23" s="161">
        <v>45617</v>
      </c>
      <c r="AN23" s="163" t="str">
        <f t="shared" si="57"/>
        <v>21.11.2024</v>
      </c>
      <c r="AO23" s="162" t="str">
        <f t="shared" si="58"/>
        <v>2</v>
      </c>
      <c r="AP23" s="162" t="str">
        <f t="shared" si="59"/>
        <v>1</v>
      </c>
      <c r="AQ23" s="162" t="str">
        <f t="shared" si="60"/>
        <v>1</v>
      </c>
      <c r="AR23" s="162" t="str">
        <f t="shared" si="61"/>
        <v>1</v>
      </c>
      <c r="AS23" s="162" t="str">
        <f t="shared" si="62"/>
        <v>2</v>
      </c>
      <c r="AT23" s="162" t="str">
        <f t="shared" si="63"/>
        <v>0</v>
      </c>
      <c r="AU23" s="162" t="str">
        <f t="shared" si="64"/>
        <v>2</v>
      </c>
      <c r="AV23" s="162" t="str">
        <f t="shared" si="65"/>
        <v>4</v>
      </c>
      <c r="AX23" s="60" t="s">
        <v>4911</v>
      </c>
      <c r="AY23" s="60" t="s">
        <v>4921</v>
      </c>
      <c r="AZ23" s="60" t="s">
        <v>4912</v>
      </c>
      <c r="BA23" s="160" t="str">
        <f t="shared" si="23"/>
        <v>Гданьск</v>
      </c>
      <c r="BB23" s="253">
        <v>44211</v>
      </c>
      <c r="BC23" s="164" t="str">
        <f t="shared" si="66"/>
        <v>15.01.2021</v>
      </c>
      <c r="BD23" s="162" t="str">
        <f t="shared" si="67"/>
        <v>1</v>
      </c>
      <c r="BE23" s="162" t="str">
        <f t="shared" si="68"/>
        <v>5</v>
      </c>
      <c r="BF23" s="162" t="str">
        <f t="shared" si="69"/>
        <v>0</v>
      </c>
      <c r="BG23" s="162" t="str">
        <f t="shared" si="70"/>
        <v>1</v>
      </c>
      <c r="BH23" s="162" t="str">
        <f t="shared" si="71"/>
        <v>2</v>
      </c>
      <c r="BI23" s="162" t="str">
        <f t="shared" si="72"/>
        <v>0</v>
      </c>
      <c r="BJ23" s="162" t="str">
        <f t="shared" si="73"/>
        <v>2</v>
      </c>
      <c r="BK23" s="162" t="str">
        <f t="shared" si="74"/>
        <v>1</v>
      </c>
      <c r="BM23" s="253">
        <v>44359</v>
      </c>
      <c r="BN23" s="164" t="str">
        <f t="shared" si="75"/>
        <v>12.06.2021</v>
      </c>
      <c r="BO23" s="162" t="str">
        <f t="shared" si="76"/>
        <v>1</v>
      </c>
      <c r="BP23" s="162" t="str">
        <f t="shared" si="77"/>
        <v>2</v>
      </c>
      <c r="BQ23" s="162" t="str">
        <f t="shared" si="78"/>
        <v>0</v>
      </c>
      <c r="BR23" s="162" t="str">
        <f t="shared" si="79"/>
        <v>6</v>
      </c>
      <c r="BS23" s="162" t="str">
        <f t="shared" si="80"/>
        <v>2</v>
      </c>
      <c r="BT23" s="162" t="str">
        <f t="shared" si="81"/>
        <v>0</v>
      </c>
      <c r="BU23" s="162" t="str">
        <f t="shared" si="82"/>
        <v>2</v>
      </c>
      <c r="BV23" s="162" t="str">
        <f t="shared" si="83"/>
        <v>1</v>
      </c>
      <c r="BX23" s="264" t="str">
        <f t="shared" si="84"/>
        <v>Республика Польша</v>
      </c>
      <c r="BY23" s="257" t="s">
        <v>4912</v>
      </c>
      <c r="BZ23" s="166" t="str">
        <f t="shared" si="24"/>
        <v>Гданьск</v>
      </c>
      <c r="CA23" s="280" t="s">
        <v>5037</v>
      </c>
      <c r="CB23" s="281">
        <v>44186</v>
      </c>
      <c r="CC23" s="282" t="str">
        <f t="shared" si="85"/>
        <v>21.12.2020</v>
      </c>
      <c r="CD23" s="283" t="str">
        <f t="shared" si="86"/>
        <v>2</v>
      </c>
      <c r="CE23" s="283" t="str">
        <f t="shared" si="87"/>
        <v>1</v>
      </c>
      <c r="CF23" s="283" t="str">
        <f t="shared" si="88"/>
        <v>1</v>
      </c>
      <c r="CG23" s="283" t="str">
        <f t="shared" si="89"/>
        <v>2</v>
      </c>
      <c r="CH23" s="283" t="str">
        <f t="shared" si="90"/>
        <v>2</v>
      </c>
      <c r="CI23" s="283" t="str">
        <f t="shared" si="91"/>
        <v>0</v>
      </c>
      <c r="CJ23" s="283" t="str">
        <f t="shared" si="92"/>
        <v>2</v>
      </c>
      <c r="CK23" s="283" t="str">
        <f t="shared" si="93"/>
        <v>0</v>
      </c>
      <c r="CM23" s="268">
        <v>44194</v>
      </c>
      <c r="CN23" s="164" t="str">
        <f t="shared" si="94"/>
        <v>29.12.2020</v>
      </c>
      <c r="CO23" s="162" t="str">
        <f t="shared" si="95"/>
        <v>2</v>
      </c>
      <c r="CP23" s="162" t="str">
        <f t="shared" si="96"/>
        <v>9</v>
      </c>
      <c r="CQ23" s="162" t="str">
        <f t="shared" si="97"/>
        <v>1</v>
      </c>
      <c r="CR23" s="162" t="str">
        <f t="shared" si="98"/>
        <v>2</v>
      </c>
      <c r="CS23" s="162" t="str">
        <f t="shared" si="99"/>
        <v>2</v>
      </c>
      <c r="CT23" s="162" t="str">
        <f t="shared" si="100"/>
        <v>0</v>
      </c>
      <c r="CU23" s="162" t="str">
        <f t="shared" si="101"/>
        <v>2</v>
      </c>
      <c r="CV23" s="162" t="str">
        <f t="shared" si="102"/>
        <v>0</v>
      </c>
      <c r="CX23" s="60" t="s">
        <v>5057</v>
      </c>
      <c r="CY23" s="167">
        <f t="shared" si="103"/>
        <v>44186</v>
      </c>
      <c r="CZ23" s="164" t="str">
        <f t="shared" si="104"/>
        <v>21.12.2020</v>
      </c>
      <c r="DA23" s="162" t="str">
        <f t="shared" si="105"/>
        <v>2</v>
      </c>
      <c r="DB23" s="162" t="str">
        <f t="shared" si="106"/>
        <v>1</v>
      </c>
      <c r="DC23" s="162" t="str">
        <f t="shared" si="107"/>
        <v>1</v>
      </c>
      <c r="DD23" s="162" t="str">
        <f t="shared" si="108"/>
        <v>2</v>
      </c>
      <c r="DE23" s="162" t="str">
        <f t="shared" si="109"/>
        <v>2</v>
      </c>
      <c r="DF23" s="162" t="str">
        <f t="shared" si="110"/>
        <v>0</v>
      </c>
      <c r="DG23" s="162" t="str">
        <f t="shared" si="111"/>
        <v>2</v>
      </c>
      <c r="DH23" s="162" t="str">
        <f t="shared" si="112"/>
        <v>0</v>
      </c>
      <c r="DJ23" s="60" t="s">
        <v>1114</v>
      </c>
      <c r="DK23" s="60" t="s">
        <v>4913</v>
      </c>
      <c r="DL23" s="168" t="s">
        <v>4914</v>
      </c>
      <c r="DN23" s="262">
        <f t="shared" si="113"/>
        <v>45437</v>
      </c>
      <c r="DO23" s="169" t="str">
        <f t="shared" ca="1" si="114"/>
        <v>0016_Ramczykowski_Andrzej_EH 5355894 01_SK_NORTH BAY_20122020</v>
      </c>
      <c r="DP23" s="170" t="str">
        <f>$DP$2&amp;Links!D17&amp;$DP$3&amp;" "&amp;I23&amp;" "&amp;J23&amp;" "&amp;$DP$4</f>
        <v>&lt;a id="cmfoldlink" style="text-decoration: underline;" href=""&gt; Ramczykowski Andrzej &lt;/a&gt;</v>
      </c>
      <c r="DQ23" s="171"/>
      <c r="DU23" s="172" t="s">
        <v>4915</v>
      </c>
      <c r="DW23" s="173" t="s">
        <v>4916</v>
      </c>
      <c r="DY23" s="151" t="s">
        <v>4917</v>
      </c>
      <c r="EA23" s="60" t="s">
        <v>4918</v>
      </c>
      <c r="EC23" s="174" t="s">
        <v>4919</v>
      </c>
      <c r="ED23" s="175"/>
      <c r="EE23" s="157" t="s">
        <v>1111</v>
      </c>
      <c r="EF23" s="176" t="str">
        <f t="shared" si="30"/>
        <v>4</v>
      </c>
      <c r="EI23" s="155" t="s">
        <v>1115</v>
      </c>
      <c r="EJ23" s="176" t="str">
        <f t="shared" si="31"/>
        <v>1</v>
      </c>
      <c r="EK23" s="170" t="str">
        <f>$EK$2&amp;Links!G17&amp;$EK$3&amp;" "&amp;I23&amp;" "&amp;J23&amp;" "&amp;$EK$4</f>
        <v>&lt;a id="cmpasslink" style="text-decoration: underline;" href=""&gt; Ramczykowski Andrzej &lt;/a&gt;</v>
      </c>
      <c r="EL23" s="170" t="str">
        <f>$EL$2&amp;Links!J17&amp;$EL$3&amp;" "&amp;I23&amp;" "&amp;J23&amp;" "&amp;$EL$4</f>
        <v>&lt;a id="cmloilink" style="text-decoration: underline;" href=""&gt; Ramczykowski Andrzej &lt;/a&gt;</v>
      </c>
      <c r="EM23" s="176" t="str">
        <f t="shared" si="26"/>
        <v>М</v>
      </c>
      <c r="EN23" s="174" t="s">
        <v>1657</v>
      </c>
      <c r="EP23" s="177" t="str">
        <f t="shared" si="32"/>
        <v>125047, г. Москва, улица Фадеева, дом 7, строение 1, помещение 2, комната 2, РМ2И, подвал</v>
      </c>
      <c r="ER23" s="176">
        <v>84952876087</v>
      </c>
      <c r="ES23" s="178" t="s">
        <v>4875</v>
      </c>
      <c r="ET23" s="174" t="s">
        <v>1585</v>
      </c>
      <c r="EV23" s="176" t="str">
        <f t="shared" si="35"/>
        <v>Генеральный директор</v>
      </c>
      <c r="EX23" s="179">
        <f t="shared" si="36"/>
        <v>44195</v>
      </c>
      <c r="EY23" s="191" t="s">
        <v>1215</v>
      </c>
      <c r="EZ23" s="257"/>
      <c r="FB23" s="151" t="s">
        <v>4917</v>
      </c>
      <c r="FC23" s="151" t="s">
        <v>4922</v>
      </c>
      <c r="FD23" s="151" t="s">
        <v>4917</v>
      </c>
      <c r="FE23" s="288" t="s">
        <v>4864</v>
      </c>
      <c r="FF23" s="165" t="s">
        <v>4893</v>
      </c>
      <c r="FG23" s="165" t="s">
        <v>4900</v>
      </c>
      <c r="FH23" s="165" t="s">
        <v>4896</v>
      </c>
      <c r="FI23" s="165" t="s">
        <v>4897</v>
      </c>
      <c r="FJ23" s="165" t="s">
        <v>4904</v>
      </c>
      <c r="FK23" s="165" t="s">
        <v>4865</v>
      </c>
      <c r="FL23" s="165" t="s">
        <v>4907</v>
      </c>
      <c r="FM23" s="165">
        <v>3</v>
      </c>
      <c r="FR23" s="165" t="s">
        <v>4901</v>
      </c>
    </row>
    <row r="24" spans="1:174" s="60" customFormat="1" ht="90.75" thickBot="1">
      <c r="A24" s="154" t="s">
        <v>2190</v>
      </c>
      <c r="B24" s="155" t="str">
        <f t="shared" si="0"/>
        <v>1</v>
      </c>
      <c r="C24" s="60" t="s">
        <v>1557</v>
      </c>
      <c r="D24" s="155" t="str">
        <f t="shared" si="1"/>
        <v>1</v>
      </c>
      <c r="E24" s="60">
        <v>1</v>
      </c>
      <c r="F24" s="156">
        <v>44183</v>
      </c>
      <c r="H24" s="157" t="s">
        <v>5015</v>
      </c>
      <c r="I24" s="158" t="s">
        <v>5088</v>
      </c>
      <c r="J24" s="159" t="s">
        <v>4960</v>
      </c>
      <c r="K24" s="160" t="str">
        <f t="shared" si="27"/>
        <v>Розвалка</v>
      </c>
      <c r="L24" s="160" t="str">
        <f t="shared" si="37"/>
        <v>Артур</v>
      </c>
      <c r="M24" s="60" t="s">
        <v>5087</v>
      </c>
      <c r="N24" s="161">
        <v>33813</v>
      </c>
      <c r="O24" s="162" t="str">
        <f t="shared" si="38"/>
        <v>28071992</v>
      </c>
      <c r="P24" s="163" t="str">
        <f t="shared" si="39"/>
        <v>28.07.1992</v>
      </c>
      <c r="Q24" s="162" t="str">
        <f t="shared" si="40"/>
        <v>2</v>
      </c>
      <c r="R24" s="162" t="str">
        <f t="shared" si="41"/>
        <v>8</v>
      </c>
      <c r="S24" s="162" t="str">
        <f t="shared" si="42"/>
        <v>0</v>
      </c>
      <c r="T24" s="162" t="str">
        <f t="shared" si="43"/>
        <v>7</v>
      </c>
      <c r="U24" s="162" t="str">
        <f t="shared" si="44"/>
        <v>1</v>
      </c>
      <c r="V24" s="162" t="str">
        <f t="shared" si="45"/>
        <v>9</v>
      </c>
      <c r="W24" s="162" t="str">
        <f t="shared" si="46"/>
        <v>9</v>
      </c>
      <c r="X24" s="162" t="str">
        <f t="shared" si="47"/>
        <v>2</v>
      </c>
      <c r="Z24" s="60" t="s">
        <v>4912</v>
      </c>
      <c r="AA24" s="163" t="str">
        <f t="shared" si="4"/>
        <v>Гданьск</v>
      </c>
      <c r="AB24" s="161">
        <v>42359</v>
      </c>
      <c r="AC24" s="163" t="str">
        <f t="shared" si="48"/>
        <v>21.12.2015</v>
      </c>
      <c r="AD24" s="162" t="str">
        <f t="shared" si="49"/>
        <v>2</v>
      </c>
      <c r="AE24" s="162" t="str">
        <f t="shared" si="50"/>
        <v>1</v>
      </c>
      <c r="AF24" s="162" t="str">
        <f t="shared" si="51"/>
        <v>1</v>
      </c>
      <c r="AG24" s="162" t="str">
        <f t="shared" si="52"/>
        <v>2</v>
      </c>
      <c r="AH24" s="162" t="str">
        <f t="shared" si="53"/>
        <v>2</v>
      </c>
      <c r="AI24" s="162" t="str">
        <f t="shared" si="54"/>
        <v>0</v>
      </c>
      <c r="AJ24" s="162" t="str">
        <f t="shared" si="55"/>
        <v>1</v>
      </c>
      <c r="AK24" s="162" t="str">
        <f t="shared" si="56"/>
        <v>5</v>
      </c>
      <c r="AM24" s="161">
        <v>46012</v>
      </c>
      <c r="AN24" s="163" t="str">
        <f t="shared" si="57"/>
        <v>21.12.2025</v>
      </c>
      <c r="AO24" s="162" t="str">
        <f t="shared" si="58"/>
        <v>2</v>
      </c>
      <c r="AP24" s="162" t="str">
        <f t="shared" si="59"/>
        <v>1</v>
      </c>
      <c r="AQ24" s="162" t="str">
        <f t="shared" si="60"/>
        <v>1</v>
      </c>
      <c r="AR24" s="162" t="str">
        <f t="shared" si="61"/>
        <v>2</v>
      </c>
      <c r="AS24" s="162" t="str">
        <f t="shared" si="62"/>
        <v>2</v>
      </c>
      <c r="AT24" s="162" t="str">
        <f t="shared" si="63"/>
        <v>0</v>
      </c>
      <c r="AU24" s="162" t="str">
        <f t="shared" si="64"/>
        <v>2</v>
      </c>
      <c r="AV24" s="162" t="str">
        <f t="shared" si="65"/>
        <v>5</v>
      </c>
      <c r="AX24" s="60" t="s">
        <v>5069</v>
      </c>
      <c r="AY24" s="60" t="s">
        <v>5101</v>
      </c>
      <c r="AZ24" s="60" t="s">
        <v>4912</v>
      </c>
      <c r="BA24" s="160" t="str">
        <f t="shared" si="23"/>
        <v>Гданьск</v>
      </c>
      <c r="BB24" s="253">
        <v>44211</v>
      </c>
      <c r="BC24" s="164" t="str">
        <f t="shared" si="66"/>
        <v>15.01.2021</v>
      </c>
      <c r="BD24" s="162" t="str">
        <f t="shared" si="67"/>
        <v>1</v>
      </c>
      <c r="BE24" s="162" t="str">
        <f t="shared" si="68"/>
        <v>5</v>
      </c>
      <c r="BF24" s="162" t="str">
        <f t="shared" si="69"/>
        <v>0</v>
      </c>
      <c r="BG24" s="162" t="str">
        <f t="shared" si="70"/>
        <v>1</v>
      </c>
      <c r="BH24" s="162" t="str">
        <f t="shared" si="71"/>
        <v>2</v>
      </c>
      <c r="BI24" s="162" t="str">
        <f t="shared" si="72"/>
        <v>0</v>
      </c>
      <c r="BJ24" s="162" t="str">
        <f t="shared" si="73"/>
        <v>2</v>
      </c>
      <c r="BK24" s="162" t="str">
        <f t="shared" si="74"/>
        <v>1</v>
      </c>
      <c r="BM24" s="253">
        <v>44359</v>
      </c>
      <c r="BN24" s="164" t="str">
        <f t="shared" si="75"/>
        <v>12.06.2021</v>
      </c>
      <c r="BO24" s="162" t="str">
        <f t="shared" si="76"/>
        <v>1</v>
      </c>
      <c r="BP24" s="162" t="str">
        <f t="shared" si="77"/>
        <v>2</v>
      </c>
      <c r="BQ24" s="162" t="str">
        <f t="shared" si="78"/>
        <v>0</v>
      </c>
      <c r="BR24" s="162" t="str">
        <f t="shared" si="79"/>
        <v>6</v>
      </c>
      <c r="BS24" s="162" t="str">
        <f t="shared" si="80"/>
        <v>2</v>
      </c>
      <c r="BT24" s="162" t="str">
        <f t="shared" si="81"/>
        <v>0</v>
      </c>
      <c r="BU24" s="162" t="str">
        <f t="shared" si="82"/>
        <v>2</v>
      </c>
      <c r="BV24" s="162" t="str">
        <f t="shared" si="83"/>
        <v>1</v>
      </c>
      <c r="BX24" s="264" t="str">
        <f t="shared" si="84"/>
        <v>Республика Польша</v>
      </c>
      <c r="BY24" s="257" t="s">
        <v>4912</v>
      </c>
      <c r="BZ24" s="166" t="str">
        <f t="shared" si="24"/>
        <v>Гданьск</v>
      </c>
      <c r="CA24" s="280" t="s">
        <v>5038</v>
      </c>
      <c r="CB24" s="281">
        <v>44186</v>
      </c>
      <c r="CC24" s="282" t="str">
        <f t="shared" si="85"/>
        <v>21.12.2020</v>
      </c>
      <c r="CD24" s="283" t="str">
        <f t="shared" si="86"/>
        <v>2</v>
      </c>
      <c r="CE24" s="283" t="str">
        <f t="shared" si="87"/>
        <v>1</v>
      </c>
      <c r="CF24" s="283" t="str">
        <f t="shared" si="88"/>
        <v>1</v>
      </c>
      <c r="CG24" s="283" t="str">
        <f t="shared" si="89"/>
        <v>2</v>
      </c>
      <c r="CH24" s="283" t="str">
        <f t="shared" si="90"/>
        <v>2</v>
      </c>
      <c r="CI24" s="283" t="str">
        <f t="shared" si="91"/>
        <v>0</v>
      </c>
      <c r="CJ24" s="283" t="str">
        <f t="shared" si="92"/>
        <v>2</v>
      </c>
      <c r="CK24" s="283" t="str">
        <f t="shared" si="93"/>
        <v>0</v>
      </c>
      <c r="CM24" s="268">
        <v>44194</v>
      </c>
      <c r="CN24" s="164" t="str">
        <f t="shared" si="94"/>
        <v>29.12.2020</v>
      </c>
      <c r="CO24" s="162" t="str">
        <f t="shared" si="95"/>
        <v>2</v>
      </c>
      <c r="CP24" s="162" t="str">
        <f t="shared" si="96"/>
        <v>9</v>
      </c>
      <c r="CQ24" s="162" t="str">
        <f t="shared" si="97"/>
        <v>1</v>
      </c>
      <c r="CR24" s="162" t="str">
        <f t="shared" si="98"/>
        <v>2</v>
      </c>
      <c r="CS24" s="162" t="str">
        <f t="shared" si="99"/>
        <v>2</v>
      </c>
      <c r="CT24" s="162" t="str">
        <f t="shared" si="100"/>
        <v>0</v>
      </c>
      <c r="CU24" s="162" t="str">
        <f t="shared" si="101"/>
        <v>2</v>
      </c>
      <c r="CV24" s="162" t="str">
        <f t="shared" si="102"/>
        <v>0</v>
      </c>
      <c r="CX24" s="60" t="s">
        <v>5058</v>
      </c>
      <c r="CY24" s="167">
        <f t="shared" si="103"/>
        <v>44186</v>
      </c>
      <c r="CZ24" s="164" t="str">
        <f t="shared" si="104"/>
        <v>21.12.2020</v>
      </c>
      <c r="DA24" s="162" t="str">
        <f t="shared" si="105"/>
        <v>2</v>
      </c>
      <c r="DB24" s="162" t="str">
        <f t="shared" si="106"/>
        <v>1</v>
      </c>
      <c r="DC24" s="162" t="str">
        <f t="shared" si="107"/>
        <v>1</v>
      </c>
      <c r="DD24" s="162" t="str">
        <f t="shared" si="108"/>
        <v>2</v>
      </c>
      <c r="DE24" s="162" t="str">
        <f t="shared" si="109"/>
        <v>2</v>
      </c>
      <c r="DF24" s="162" t="str">
        <f t="shared" si="110"/>
        <v>0</v>
      </c>
      <c r="DG24" s="162" t="str">
        <f t="shared" si="111"/>
        <v>2</v>
      </c>
      <c r="DH24" s="162" t="str">
        <f t="shared" si="112"/>
        <v>0</v>
      </c>
      <c r="DJ24" s="60" t="s">
        <v>1114</v>
      </c>
      <c r="DK24" s="60" t="s">
        <v>4913</v>
      </c>
      <c r="DL24" s="168" t="s">
        <v>4914</v>
      </c>
      <c r="DN24" s="262">
        <f t="shared" si="113"/>
        <v>45832</v>
      </c>
      <c r="DO24" s="169" t="str">
        <f t="shared" ca="1" si="114"/>
        <v>0017_Rozwalka_Artur_EJ 8624409 01_SK_NORTH BAY_20122020</v>
      </c>
      <c r="DP24" s="170" t="str">
        <f>$DP$2&amp;Links!D18&amp;$DP$3&amp;" "&amp;I24&amp;" "&amp;J24&amp;" "&amp;$DP$4</f>
        <v>&lt;a id="cmfoldlink" style="text-decoration: underline;" href=""&gt; Rozwalka Artur &lt;/a&gt;</v>
      </c>
      <c r="DQ24" s="171"/>
      <c r="DU24" s="172" t="s">
        <v>4915</v>
      </c>
      <c r="DW24" s="173" t="s">
        <v>4916</v>
      </c>
      <c r="DY24" s="151" t="s">
        <v>4917</v>
      </c>
      <c r="EA24" s="60" t="s">
        <v>4918</v>
      </c>
      <c r="EC24" s="174" t="s">
        <v>4919</v>
      </c>
      <c r="ED24" s="175"/>
      <c r="EE24" s="157" t="s">
        <v>1111</v>
      </c>
      <c r="EF24" s="176" t="str">
        <f t="shared" si="30"/>
        <v>4</v>
      </c>
      <c r="EI24" s="155" t="s">
        <v>1115</v>
      </c>
      <c r="EJ24" s="176" t="str">
        <f t="shared" si="31"/>
        <v>1</v>
      </c>
      <c r="EK24" s="170" t="str">
        <f>$EK$2&amp;Links!G18&amp;$EK$3&amp;" "&amp;I24&amp;" "&amp;J24&amp;" "&amp;$EK$4</f>
        <v>&lt;a id="cmpasslink" style="text-decoration: underline;" href=""&gt; Rozwalka Artur &lt;/a&gt;</v>
      </c>
      <c r="EL24" s="170" t="str">
        <f>$EL$2&amp;Links!J18&amp;$EL$3&amp;" "&amp;I24&amp;" "&amp;J24&amp;" "&amp;$EL$4</f>
        <v>&lt;a id="cmloilink" style="text-decoration: underline;" href=""&gt; Rozwalka Artur &lt;/a&gt;</v>
      </c>
      <c r="EM24" s="176" t="str">
        <f t="shared" si="26"/>
        <v>М</v>
      </c>
      <c r="EN24" s="174" t="s">
        <v>1657</v>
      </c>
      <c r="EP24" s="177" t="str">
        <f t="shared" si="32"/>
        <v>125047, г. Москва, улица Фадеева, дом 7, строение 1, помещение 2, комната 2, РМ2И, подвал</v>
      </c>
      <c r="ER24" s="176">
        <v>84952876087</v>
      </c>
      <c r="ES24" s="178" t="s">
        <v>4875</v>
      </c>
      <c r="ET24" s="174" t="s">
        <v>1585</v>
      </c>
      <c r="EV24" s="176" t="str">
        <f t="shared" si="35"/>
        <v>Генеральный директор</v>
      </c>
      <c r="EX24" s="179">
        <f t="shared" si="36"/>
        <v>44195</v>
      </c>
      <c r="EY24" s="191" t="s">
        <v>1215</v>
      </c>
      <c r="EZ24" s="257"/>
      <c r="FB24" s="151" t="s">
        <v>4917</v>
      </c>
      <c r="FC24" s="151" t="s">
        <v>4922</v>
      </c>
      <c r="FD24" s="151" t="s">
        <v>4917</v>
      </c>
      <c r="FE24" s="288" t="s">
        <v>4864</v>
      </c>
      <c r="FF24" s="165" t="s">
        <v>4893</v>
      </c>
      <c r="FG24" s="165" t="s">
        <v>4900</v>
      </c>
      <c r="FH24" s="165" t="s">
        <v>4896</v>
      </c>
      <c r="FI24" s="165" t="s">
        <v>4897</v>
      </c>
      <c r="FJ24" s="165" t="s">
        <v>4904</v>
      </c>
      <c r="FK24" s="165" t="s">
        <v>4865</v>
      </c>
      <c r="FL24" s="165" t="s">
        <v>4907</v>
      </c>
      <c r="FM24" s="165">
        <v>3</v>
      </c>
      <c r="FR24" s="165" t="s">
        <v>4901</v>
      </c>
    </row>
    <row r="25" spans="1:174" s="60" customFormat="1" ht="90.75" thickBot="1">
      <c r="A25" s="154" t="s">
        <v>2190</v>
      </c>
      <c r="B25" s="155" t="str">
        <f t="shared" si="0"/>
        <v>1</v>
      </c>
      <c r="C25" s="60" t="s">
        <v>1557</v>
      </c>
      <c r="D25" s="155" t="str">
        <f t="shared" si="1"/>
        <v>1</v>
      </c>
      <c r="E25" s="60">
        <v>1</v>
      </c>
      <c r="F25" s="156">
        <v>44183</v>
      </c>
      <c r="H25" s="157" t="s">
        <v>5016</v>
      </c>
      <c r="I25" s="158" t="s">
        <v>4943</v>
      </c>
      <c r="J25" s="159" t="s">
        <v>4961</v>
      </c>
      <c r="K25" s="160" t="str">
        <f t="shared" si="27"/>
        <v>Смиаровски</v>
      </c>
      <c r="L25" s="160" t="str">
        <f t="shared" si="37"/>
        <v>Мариуш</v>
      </c>
      <c r="M25" s="60" t="s">
        <v>5091</v>
      </c>
      <c r="N25" s="161">
        <v>34613</v>
      </c>
      <c r="O25" s="162" t="str">
        <f t="shared" si="38"/>
        <v>06101994</v>
      </c>
      <c r="P25" s="163" t="str">
        <f t="shared" si="39"/>
        <v>06.10.1994</v>
      </c>
      <c r="Q25" s="162" t="str">
        <f t="shared" si="40"/>
        <v>0</v>
      </c>
      <c r="R25" s="162" t="str">
        <f t="shared" si="41"/>
        <v>6</v>
      </c>
      <c r="S25" s="162" t="str">
        <f t="shared" si="42"/>
        <v>1</v>
      </c>
      <c r="T25" s="162" t="str">
        <f t="shared" si="43"/>
        <v>0</v>
      </c>
      <c r="U25" s="162" t="str">
        <f t="shared" si="44"/>
        <v>1</v>
      </c>
      <c r="V25" s="162" t="str">
        <f t="shared" si="45"/>
        <v>9</v>
      </c>
      <c r="W25" s="162" t="str">
        <f t="shared" si="46"/>
        <v>9</v>
      </c>
      <c r="X25" s="162" t="str">
        <f t="shared" si="47"/>
        <v>4</v>
      </c>
      <c r="Z25" s="60" t="s">
        <v>4912</v>
      </c>
      <c r="AA25" s="163" t="str">
        <f t="shared" si="4"/>
        <v>Гданьск</v>
      </c>
      <c r="AB25" s="161">
        <v>43641</v>
      </c>
      <c r="AC25" s="163" t="str">
        <f t="shared" si="48"/>
        <v>25.06.2019</v>
      </c>
      <c r="AD25" s="162" t="str">
        <f t="shared" si="49"/>
        <v>2</v>
      </c>
      <c r="AE25" s="162" t="str">
        <f t="shared" si="50"/>
        <v>5</v>
      </c>
      <c r="AF25" s="162" t="str">
        <f t="shared" si="51"/>
        <v>0</v>
      </c>
      <c r="AG25" s="162" t="str">
        <f t="shared" si="52"/>
        <v>6</v>
      </c>
      <c r="AH25" s="162" t="str">
        <f t="shared" si="53"/>
        <v>2</v>
      </c>
      <c r="AI25" s="162" t="str">
        <f t="shared" si="54"/>
        <v>0</v>
      </c>
      <c r="AJ25" s="162" t="str">
        <f t="shared" si="55"/>
        <v>1</v>
      </c>
      <c r="AK25" s="162" t="str">
        <f t="shared" si="56"/>
        <v>9</v>
      </c>
      <c r="AM25" s="161">
        <v>47294</v>
      </c>
      <c r="AN25" s="163" t="str">
        <f t="shared" si="57"/>
        <v>25.06.2029</v>
      </c>
      <c r="AO25" s="162" t="str">
        <f t="shared" si="58"/>
        <v>2</v>
      </c>
      <c r="AP25" s="162" t="str">
        <f t="shared" si="59"/>
        <v>5</v>
      </c>
      <c r="AQ25" s="162" t="str">
        <f t="shared" si="60"/>
        <v>0</v>
      </c>
      <c r="AR25" s="162" t="str">
        <f t="shared" si="61"/>
        <v>6</v>
      </c>
      <c r="AS25" s="162" t="str">
        <f t="shared" si="62"/>
        <v>2</v>
      </c>
      <c r="AT25" s="162" t="str">
        <f t="shared" si="63"/>
        <v>0</v>
      </c>
      <c r="AU25" s="162" t="str">
        <f t="shared" si="64"/>
        <v>2</v>
      </c>
      <c r="AV25" s="162" t="str">
        <f t="shared" si="65"/>
        <v>9</v>
      </c>
      <c r="AX25" s="60" t="s">
        <v>5069</v>
      </c>
      <c r="AY25" s="60" t="s">
        <v>5101</v>
      </c>
      <c r="AZ25" s="60" t="s">
        <v>4912</v>
      </c>
      <c r="BA25" s="160" t="str">
        <f t="shared" si="23"/>
        <v>Гданьск</v>
      </c>
      <c r="BB25" s="253">
        <v>44211</v>
      </c>
      <c r="BC25" s="164" t="str">
        <f t="shared" si="66"/>
        <v>15.01.2021</v>
      </c>
      <c r="BD25" s="162" t="str">
        <f t="shared" si="67"/>
        <v>1</v>
      </c>
      <c r="BE25" s="162" t="str">
        <f t="shared" si="68"/>
        <v>5</v>
      </c>
      <c r="BF25" s="162" t="str">
        <f t="shared" si="69"/>
        <v>0</v>
      </c>
      <c r="BG25" s="162" t="str">
        <f t="shared" si="70"/>
        <v>1</v>
      </c>
      <c r="BH25" s="162" t="str">
        <f t="shared" si="71"/>
        <v>2</v>
      </c>
      <c r="BI25" s="162" t="str">
        <f t="shared" si="72"/>
        <v>0</v>
      </c>
      <c r="BJ25" s="162" t="str">
        <f t="shared" si="73"/>
        <v>2</v>
      </c>
      <c r="BK25" s="162" t="str">
        <f t="shared" si="74"/>
        <v>1</v>
      </c>
      <c r="BM25" s="253">
        <v>44359</v>
      </c>
      <c r="BN25" s="164" t="str">
        <f t="shared" si="75"/>
        <v>12.06.2021</v>
      </c>
      <c r="BO25" s="162" t="str">
        <f t="shared" si="76"/>
        <v>1</v>
      </c>
      <c r="BP25" s="162" t="str">
        <f t="shared" si="77"/>
        <v>2</v>
      </c>
      <c r="BQ25" s="162" t="str">
        <f t="shared" si="78"/>
        <v>0</v>
      </c>
      <c r="BR25" s="162" t="str">
        <f t="shared" si="79"/>
        <v>6</v>
      </c>
      <c r="BS25" s="162" t="str">
        <f t="shared" si="80"/>
        <v>2</v>
      </c>
      <c r="BT25" s="162" t="str">
        <f t="shared" si="81"/>
        <v>0</v>
      </c>
      <c r="BU25" s="162" t="str">
        <f t="shared" si="82"/>
        <v>2</v>
      </c>
      <c r="BV25" s="162" t="str">
        <f t="shared" si="83"/>
        <v>1</v>
      </c>
      <c r="BX25" s="264" t="str">
        <f t="shared" si="84"/>
        <v>Республика Польша</v>
      </c>
      <c r="BY25" s="257" t="s">
        <v>4912</v>
      </c>
      <c r="BZ25" s="166" t="str">
        <f t="shared" si="24"/>
        <v>Гданьск</v>
      </c>
      <c r="CA25" s="280" t="s">
        <v>5039</v>
      </c>
      <c r="CB25" s="281">
        <v>44186</v>
      </c>
      <c r="CC25" s="282" t="str">
        <f t="shared" si="85"/>
        <v>21.12.2020</v>
      </c>
      <c r="CD25" s="283" t="str">
        <f t="shared" si="86"/>
        <v>2</v>
      </c>
      <c r="CE25" s="283" t="str">
        <f t="shared" si="87"/>
        <v>1</v>
      </c>
      <c r="CF25" s="283" t="str">
        <f t="shared" si="88"/>
        <v>1</v>
      </c>
      <c r="CG25" s="283" t="str">
        <f t="shared" si="89"/>
        <v>2</v>
      </c>
      <c r="CH25" s="283" t="str">
        <f t="shared" si="90"/>
        <v>2</v>
      </c>
      <c r="CI25" s="283" t="str">
        <f t="shared" si="91"/>
        <v>0</v>
      </c>
      <c r="CJ25" s="283" t="str">
        <f t="shared" si="92"/>
        <v>2</v>
      </c>
      <c r="CK25" s="283" t="str">
        <f t="shared" si="93"/>
        <v>0</v>
      </c>
      <c r="CM25" s="268">
        <v>44194</v>
      </c>
      <c r="CN25" s="164" t="str">
        <f t="shared" si="94"/>
        <v>29.12.2020</v>
      </c>
      <c r="CO25" s="162" t="str">
        <f t="shared" si="95"/>
        <v>2</v>
      </c>
      <c r="CP25" s="162" t="str">
        <f t="shared" si="96"/>
        <v>9</v>
      </c>
      <c r="CQ25" s="162" t="str">
        <f t="shared" si="97"/>
        <v>1</v>
      </c>
      <c r="CR25" s="162" t="str">
        <f t="shared" si="98"/>
        <v>2</v>
      </c>
      <c r="CS25" s="162" t="str">
        <f t="shared" si="99"/>
        <v>2</v>
      </c>
      <c r="CT25" s="162" t="str">
        <f t="shared" si="100"/>
        <v>0</v>
      </c>
      <c r="CU25" s="162" t="str">
        <f t="shared" si="101"/>
        <v>2</v>
      </c>
      <c r="CV25" s="162" t="str">
        <f t="shared" si="102"/>
        <v>0</v>
      </c>
      <c r="CX25" s="60" t="s">
        <v>5059</v>
      </c>
      <c r="CY25" s="167">
        <f t="shared" si="103"/>
        <v>44186</v>
      </c>
      <c r="CZ25" s="164" t="str">
        <f t="shared" si="104"/>
        <v>21.12.2020</v>
      </c>
      <c r="DA25" s="162" t="str">
        <f t="shared" si="105"/>
        <v>2</v>
      </c>
      <c r="DB25" s="162" t="str">
        <f t="shared" si="106"/>
        <v>1</v>
      </c>
      <c r="DC25" s="162" t="str">
        <f t="shared" si="107"/>
        <v>1</v>
      </c>
      <c r="DD25" s="162" t="str">
        <f t="shared" si="108"/>
        <v>2</v>
      </c>
      <c r="DE25" s="162" t="str">
        <f t="shared" si="109"/>
        <v>2</v>
      </c>
      <c r="DF25" s="162" t="str">
        <f t="shared" si="110"/>
        <v>0</v>
      </c>
      <c r="DG25" s="162" t="str">
        <f t="shared" si="111"/>
        <v>2</v>
      </c>
      <c r="DH25" s="162" t="str">
        <f t="shared" si="112"/>
        <v>0</v>
      </c>
      <c r="DJ25" s="60" t="s">
        <v>1114</v>
      </c>
      <c r="DK25" s="60" t="s">
        <v>4913</v>
      </c>
      <c r="DL25" s="168" t="s">
        <v>4914</v>
      </c>
      <c r="DN25" s="262">
        <f t="shared" si="113"/>
        <v>47114</v>
      </c>
      <c r="DO25" s="169" t="str">
        <f t="shared" ca="1" si="114"/>
        <v>0018_Smiarowski_Mariusz_ES9228582 01_SK_NORTH BAY_20122020</v>
      </c>
      <c r="DP25" s="170" t="str">
        <f>$DP$2&amp;Links!D19&amp;$DP$3&amp;" "&amp;I25&amp;" "&amp;J25&amp;" "&amp;$DP$4</f>
        <v>&lt;a id="cmfoldlink" style="text-decoration: underline;" href=""&gt; Smiarowski Mariusz &lt;/a&gt;</v>
      </c>
      <c r="DQ25" s="171"/>
      <c r="DU25" s="172" t="s">
        <v>4915</v>
      </c>
      <c r="DW25" s="173" t="s">
        <v>4916</v>
      </c>
      <c r="DY25" s="151" t="s">
        <v>4917</v>
      </c>
      <c r="EA25" s="60" t="s">
        <v>4918</v>
      </c>
      <c r="EC25" s="174" t="s">
        <v>4919</v>
      </c>
      <c r="ED25" s="175"/>
      <c r="EE25" s="157" t="s">
        <v>1111</v>
      </c>
      <c r="EF25" s="176" t="str">
        <f t="shared" si="30"/>
        <v>4</v>
      </c>
      <c r="EI25" s="155" t="s">
        <v>1115</v>
      </c>
      <c r="EJ25" s="176" t="str">
        <f t="shared" si="31"/>
        <v>1</v>
      </c>
      <c r="EK25" s="170" t="str">
        <f>$EK$2&amp;Links!G19&amp;$EK$3&amp;" "&amp;I25&amp;" "&amp;J25&amp;" "&amp;$EK$4</f>
        <v>&lt;a id="cmpasslink" style="text-decoration: underline;" href=""&gt; Smiarowski Mariusz &lt;/a&gt;</v>
      </c>
      <c r="EL25" s="170" t="str">
        <f>$EL$2&amp;Links!J19&amp;$EL$3&amp;" "&amp;I25&amp;" "&amp;J25&amp;" "&amp;$EL$4</f>
        <v>&lt;a id="cmloilink" style="text-decoration: underline;" href=""&gt; Smiarowski Mariusz &lt;/a&gt;</v>
      </c>
      <c r="EM25" s="176" t="str">
        <f t="shared" si="26"/>
        <v>М</v>
      </c>
      <c r="EN25" s="174" t="s">
        <v>1657</v>
      </c>
      <c r="EP25" s="177" t="str">
        <f t="shared" si="32"/>
        <v>125047, г. Москва, улица Фадеева, дом 7, строение 1, помещение 2, комната 2, РМ2И, подвал</v>
      </c>
      <c r="ER25" s="176">
        <v>84952876087</v>
      </c>
      <c r="ES25" s="178" t="s">
        <v>4875</v>
      </c>
      <c r="ET25" s="174" t="s">
        <v>1585</v>
      </c>
      <c r="EV25" s="176" t="str">
        <f t="shared" si="35"/>
        <v>Генеральный директор</v>
      </c>
      <c r="EX25" s="179">
        <f t="shared" si="36"/>
        <v>44195</v>
      </c>
      <c r="EY25" s="191" t="s">
        <v>1215</v>
      </c>
      <c r="EZ25" s="257"/>
      <c r="FB25" s="151" t="s">
        <v>4917</v>
      </c>
      <c r="FC25" s="151" t="s">
        <v>4922</v>
      </c>
      <c r="FD25" s="151" t="s">
        <v>4917</v>
      </c>
      <c r="FE25" s="288" t="s">
        <v>4864</v>
      </c>
      <c r="FF25" s="165" t="s">
        <v>4893</v>
      </c>
      <c r="FG25" s="165" t="s">
        <v>4900</v>
      </c>
      <c r="FH25" s="165" t="s">
        <v>4896</v>
      </c>
      <c r="FI25" s="165" t="s">
        <v>4897</v>
      </c>
      <c r="FJ25" s="165" t="s">
        <v>4904</v>
      </c>
      <c r="FK25" s="165" t="s">
        <v>4865</v>
      </c>
      <c r="FL25" s="165" t="s">
        <v>4907</v>
      </c>
      <c r="FM25" s="165">
        <v>3</v>
      </c>
      <c r="FR25" s="165" t="s">
        <v>4901</v>
      </c>
    </row>
    <row r="26" spans="1:174" s="60" customFormat="1" ht="90.75" thickBot="1">
      <c r="A26" s="154" t="s">
        <v>2190</v>
      </c>
      <c r="B26" s="155" t="str">
        <f t="shared" si="0"/>
        <v>1</v>
      </c>
      <c r="C26" s="60" t="s">
        <v>1557</v>
      </c>
      <c r="D26" s="155" t="str">
        <f t="shared" si="1"/>
        <v>1</v>
      </c>
      <c r="E26" s="60">
        <v>1</v>
      </c>
      <c r="F26" s="156">
        <v>44183</v>
      </c>
      <c r="H26" s="157" t="s">
        <v>5017</v>
      </c>
      <c r="I26" s="158" t="s">
        <v>4944</v>
      </c>
      <c r="J26" s="159" t="s">
        <v>4962</v>
      </c>
      <c r="K26" s="160" t="str">
        <f t="shared" si="27"/>
        <v>Соколовски</v>
      </c>
      <c r="L26" s="160" t="str">
        <f t="shared" si="37"/>
        <v>Адриан Крзисзтоф</v>
      </c>
      <c r="M26" s="60" t="s">
        <v>5092</v>
      </c>
      <c r="N26" s="161">
        <v>33095</v>
      </c>
      <c r="O26" s="162" t="str">
        <f t="shared" si="38"/>
        <v>10081990</v>
      </c>
      <c r="P26" s="163" t="str">
        <f t="shared" si="39"/>
        <v>10.08.1990</v>
      </c>
      <c r="Q26" s="162" t="str">
        <f t="shared" si="40"/>
        <v>1</v>
      </c>
      <c r="R26" s="162" t="str">
        <f t="shared" si="41"/>
        <v>0</v>
      </c>
      <c r="S26" s="162" t="str">
        <f t="shared" si="42"/>
        <v>0</v>
      </c>
      <c r="T26" s="162" t="str">
        <f t="shared" si="43"/>
        <v>8</v>
      </c>
      <c r="U26" s="162" t="str">
        <f t="shared" si="44"/>
        <v>1</v>
      </c>
      <c r="V26" s="162" t="str">
        <f t="shared" si="45"/>
        <v>9</v>
      </c>
      <c r="W26" s="162" t="str">
        <f t="shared" si="46"/>
        <v>9</v>
      </c>
      <c r="X26" s="162" t="str">
        <f t="shared" si="47"/>
        <v>0</v>
      </c>
      <c r="Z26" s="60" t="s">
        <v>2870</v>
      </c>
      <c r="AA26" s="163" t="str">
        <f t="shared" si="4"/>
        <v>Гдыня</v>
      </c>
      <c r="AB26" s="161">
        <v>42415</v>
      </c>
      <c r="AC26" s="163" t="str">
        <f t="shared" si="48"/>
        <v>15.02.2016</v>
      </c>
      <c r="AD26" s="162" t="str">
        <f t="shared" si="49"/>
        <v>1</v>
      </c>
      <c r="AE26" s="162" t="str">
        <f t="shared" si="50"/>
        <v>5</v>
      </c>
      <c r="AF26" s="162" t="str">
        <f t="shared" si="51"/>
        <v>0</v>
      </c>
      <c r="AG26" s="162" t="str">
        <f t="shared" si="52"/>
        <v>2</v>
      </c>
      <c r="AH26" s="162" t="str">
        <f t="shared" si="53"/>
        <v>2</v>
      </c>
      <c r="AI26" s="162" t="str">
        <f t="shared" si="54"/>
        <v>0</v>
      </c>
      <c r="AJ26" s="162" t="str">
        <f t="shared" si="55"/>
        <v>1</v>
      </c>
      <c r="AK26" s="162" t="str">
        <f t="shared" si="56"/>
        <v>6</v>
      </c>
      <c r="AM26" s="161">
        <v>46068</v>
      </c>
      <c r="AN26" s="163" t="str">
        <f t="shared" si="57"/>
        <v>15.02.2026</v>
      </c>
      <c r="AO26" s="162" t="str">
        <f t="shared" si="58"/>
        <v>1</v>
      </c>
      <c r="AP26" s="162" t="str">
        <f t="shared" si="59"/>
        <v>5</v>
      </c>
      <c r="AQ26" s="162" t="str">
        <f t="shared" si="60"/>
        <v>0</v>
      </c>
      <c r="AR26" s="162" t="str">
        <f t="shared" si="61"/>
        <v>2</v>
      </c>
      <c r="AS26" s="162" t="str">
        <f t="shared" si="62"/>
        <v>2</v>
      </c>
      <c r="AT26" s="162" t="str">
        <f t="shared" si="63"/>
        <v>0</v>
      </c>
      <c r="AU26" s="162" t="str">
        <f t="shared" si="64"/>
        <v>2</v>
      </c>
      <c r="AV26" s="162" t="str">
        <f t="shared" si="65"/>
        <v>6</v>
      </c>
      <c r="AX26" s="60" t="s">
        <v>4911</v>
      </c>
      <c r="AY26" s="60" t="s">
        <v>4921</v>
      </c>
      <c r="AZ26" s="60" t="s">
        <v>4912</v>
      </c>
      <c r="BA26" s="160" t="str">
        <f t="shared" si="23"/>
        <v>Гданьск</v>
      </c>
      <c r="BB26" s="253">
        <v>44211</v>
      </c>
      <c r="BC26" s="164" t="str">
        <f t="shared" si="66"/>
        <v>15.01.2021</v>
      </c>
      <c r="BD26" s="162" t="str">
        <f t="shared" si="67"/>
        <v>1</v>
      </c>
      <c r="BE26" s="162" t="str">
        <f t="shared" si="68"/>
        <v>5</v>
      </c>
      <c r="BF26" s="162" t="str">
        <f t="shared" si="69"/>
        <v>0</v>
      </c>
      <c r="BG26" s="162" t="str">
        <f t="shared" si="70"/>
        <v>1</v>
      </c>
      <c r="BH26" s="162" t="str">
        <f t="shared" si="71"/>
        <v>2</v>
      </c>
      <c r="BI26" s="162" t="str">
        <f t="shared" si="72"/>
        <v>0</v>
      </c>
      <c r="BJ26" s="162" t="str">
        <f t="shared" si="73"/>
        <v>2</v>
      </c>
      <c r="BK26" s="162" t="str">
        <f t="shared" si="74"/>
        <v>1</v>
      </c>
      <c r="BM26" s="253">
        <v>44359</v>
      </c>
      <c r="BN26" s="164" t="str">
        <f t="shared" si="75"/>
        <v>12.06.2021</v>
      </c>
      <c r="BO26" s="162" t="str">
        <f t="shared" si="76"/>
        <v>1</v>
      </c>
      <c r="BP26" s="162" t="str">
        <f t="shared" si="77"/>
        <v>2</v>
      </c>
      <c r="BQ26" s="162" t="str">
        <f t="shared" si="78"/>
        <v>0</v>
      </c>
      <c r="BR26" s="162" t="str">
        <f t="shared" si="79"/>
        <v>6</v>
      </c>
      <c r="BS26" s="162" t="str">
        <f t="shared" si="80"/>
        <v>2</v>
      </c>
      <c r="BT26" s="162" t="str">
        <f t="shared" si="81"/>
        <v>0</v>
      </c>
      <c r="BU26" s="162" t="str">
        <f t="shared" si="82"/>
        <v>2</v>
      </c>
      <c r="BV26" s="162" t="str">
        <f t="shared" si="83"/>
        <v>1</v>
      </c>
      <c r="BX26" s="264" t="str">
        <f t="shared" si="84"/>
        <v>Республика Польша</v>
      </c>
      <c r="BY26" s="257" t="s">
        <v>4912</v>
      </c>
      <c r="BZ26" s="166" t="str">
        <f t="shared" si="24"/>
        <v>Гданьск</v>
      </c>
      <c r="CA26" s="280" t="s">
        <v>5040</v>
      </c>
      <c r="CB26" s="281">
        <v>44186</v>
      </c>
      <c r="CC26" s="282" t="str">
        <f t="shared" si="85"/>
        <v>21.12.2020</v>
      </c>
      <c r="CD26" s="283" t="str">
        <f t="shared" si="86"/>
        <v>2</v>
      </c>
      <c r="CE26" s="283" t="str">
        <f t="shared" si="87"/>
        <v>1</v>
      </c>
      <c r="CF26" s="283" t="str">
        <f t="shared" si="88"/>
        <v>1</v>
      </c>
      <c r="CG26" s="283" t="str">
        <f t="shared" si="89"/>
        <v>2</v>
      </c>
      <c r="CH26" s="283" t="str">
        <f t="shared" si="90"/>
        <v>2</v>
      </c>
      <c r="CI26" s="283" t="str">
        <f t="shared" si="91"/>
        <v>0</v>
      </c>
      <c r="CJ26" s="283" t="str">
        <f t="shared" si="92"/>
        <v>2</v>
      </c>
      <c r="CK26" s="283" t="str">
        <f t="shared" si="93"/>
        <v>0</v>
      </c>
      <c r="CM26" s="268">
        <v>44194</v>
      </c>
      <c r="CN26" s="164" t="str">
        <f t="shared" si="94"/>
        <v>29.12.2020</v>
      </c>
      <c r="CO26" s="162" t="str">
        <f t="shared" si="95"/>
        <v>2</v>
      </c>
      <c r="CP26" s="162" t="str">
        <f t="shared" si="96"/>
        <v>9</v>
      </c>
      <c r="CQ26" s="162" t="str">
        <f t="shared" si="97"/>
        <v>1</v>
      </c>
      <c r="CR26" s="162" t="str">
        <f t="shared" si="98"/>
        <v>2</v>
      </c>
      <c r="CS26" s="162" t="str">
        <f t="shared" si="99"/>
        <v>2</v>
      </c>
      <c r="CT26" s="162" t="str">
        <f t="shared" si="100"/>
        <v>0</v>
      </c>
      <c r="CU26" s="162" t="str">
        <f t="shared" si="101"/>
        <v>2</v>
      </c>
      <c r="CV26" s="162" t="str">
        <f t="shared" si="102"/>
        <v>0</v>
      </c>
      <c r="CX26" s="60" t="s">
        <v>5060</v>
      </c>
      <c r="CY26" s="167">
        <f t="shared" si="103"/>
        <v>44186</v>
      </c>
      <c r="CZ26" s="164" t="str">
        <f t="shared" si="104"/>
        <v>21.12.2020</v>
      </c>
      <c r="DA26" s="162" t="str">
        <f t="shared" si="105"/>
        <v>2</v>
      </c>
      <c r="DB26" s="162" t="str">
        <f t="shared" si="106"/>
        <v>1</v>
      </c>
      <c r="DC26" s="162" t="str">
        <f t="shared" si="107"/>
        <v>1</v>
      </c>
      <c r="DD26" s="162" t="str">
        <f t="shared" si="108"/>
        <v>2</v>
      </c>
      <c r="DE26" s="162" t="str">
        <f t="shared" si="109"/>
        <v>2</v>
      </c>
      <c r="DF26" s="162" t="str">
        <f t="shared" si="110"/>
        <v>0</v>
      </c>
      <c r="DG26" s="162" t="str">
        <f t="shared" si="111"/>
        <v>2</v>
      </c>
      <c r="DH26" s="162" t="str">
        <f t="shared" si="112"/>
        <v>0</v>
      </c>
      <c r="DJ26" s="60" t="s">
        <v>1114</v>
      </c>
      <c r="DK26" s="60" t="s">
        <v>4913</v>
      </c>
      <c r="DL26" s="168" t="s">
        <v>4914</v>
      </c>
      <c r="DN26" s="262">
        <f t="shared" si="113"/>
        <v>45888</v>
      </c>
      <c r="DO26" s="169" t="str">
        <f t="shared" ca="1" si="114"/>
        <v>0019_Sokolowski_Adrian Krzysztof_EJ 2801703 01_SK_NORTH BAY_20122020</v>
      </c>
      <c r="DP26" s="170" t="str">
        <f>$DP$2&amp;Links!D20&amp;$DP$3&amp;" "&amp;I26&amp;" "&amp;J26&amp;" "&amp;$DP$4</f>
        <v>&lt;a id="cmfoldlink" style="text-decoration: underline;" href=""&gt; Sokolowski Adrian Krzysztof &lt;/a&gt;</v>
      </c>
      <c r="DQ26" s="171"/>
      <c r="DU26" s="172" t="s">
        <v>4915</v>
      </c>
      <c r="DW26" s="173" t="s">
        <v>4916</v>
      </c>
      <c r="DY26" s="151" t="s">
        <v>4917</v>
      </c>
      <c r="EA26" s="60" t="s">
        <v>4918</v>
      </c>
      <c r="EC26" s="174" t="s">
        <v>4919</v>
      </c>
      <c r="ED26" s="175"/>
      <c r="EE26" s="157" t="s">
        <v>1111</v>
      </c>
      <c r="EF26" s="176" t="str">
        <f t="shared" si="30"/>
        <v>4</v>
      </c>
      <c r="EI26" s="155" t="s">
        <v>1115</v>
      </c>
      <c r="EJ26" s="176" t="str">
        <f t="shared" si="31"/>
        <v>1</v>
      </c>
      <c r="EK26" s="170" t="str">
        <f>$EK$2&amp;Links!G20&amp;$EK$3&amp;" "&amp;I26&amp;" "&amp;J26&amp;" "&amp;$EK$4</f>
        <v>&lt;a id="cmpasslink" style="text-decoration: underline;" href=""&gt; Sokolowski Adrian Krzysztof &lt;/a&gt;</v>
      </c>
      <c r="EL26" s="170" t="str">
        <f>$EL$2&amp;Links!J20&amp;$EL$3&amp;" "&amp;I26&amp;" "&amp;J26&amp;" "&amp;$EL$4</f>
        <v>&lt;a id="cmloilink" style="text-decoration: underline;" href=""&gt; Sokolowski Adrian Krzysztof &lt;/a&gt;</v>
      </c>
      <c r="EM26" s="176" t="str">
        <f t="shared" si="26"/>
        <v>М</v>
      </c>
      <c r="EN26" s="174" t="s">
        <v>1657</v>
      </c>
      <c r="EP26" s="177" t="str">
        <f t="shared" si="32"/>
        <v>125047, г. Москва, улица Фадеева, дом 7, строение 1, помещение 2, комната 2, РМ2И, подвал</v>
      </c>
      <c r="ER26" s="176">
        <v>84952876087</v>
      </c>
      <c r="ES26" s="178" t="s">
        <v>4875</v>
      </c>
      <c r="ET26" s="174" t="s">
        <v>1585</v>
      </c>
      <c r="EV26" s="176" t="str">
        <f t="shared" si="35"/>
        <v>Генеральный директор</v>
      </c>
      <c r="EX26" s="179">
        <f t="shared" si="36"/>
        <v>44195</v>
      </c>
      <c r="EY26" s="191" t="s">
        <v>1215</v>
      </c>
      <c r="EZ26" s="257"/>
      <c r="FB26" s="151" t="s">
        <v>4917</v>
      </c>
      <c r="FC26" s="151" t="s">
        <v>4922</v>
      </c>
      <c r="FD26" s="151" t="s">
        <v>4917</v>
      </c>
      <c r="FE26" s="288" t="s">
        <v>4864</v>
      </c>
      <c r="FF26" s="165" t="s">
        <v>4893</v>
      </c>
      <c r="FG26" s="165" t="s">
        <v>4900</v>
      </c>
      <c r="FH26" s="165" t="s">
        <v>4896</v>
      </c>
      <c r="FI26" s="165" t="s">
        <v>4897</v>
      </c>
      <c r="FJ26" s="165" t="s">
        <v>4904</v>
      </c>
      <c r="FK26" s="165" t="s">
        <v>4865</v>
      </c>
      <c r="FL26" s="165" t="s">
        <v>4907</v>
      </c>
      <c r="FM26" s="165">
        <v>3</v>
      </c>
      <c r="FR26" s="165" t="s">
        <v>4901</v>
      </c>
    </row>
    <row r="27" spans="1:174" s="60" customFormat="1" ht="90.75" thickBot="1">
      <c r="A27" s="154" t="s">
        <v>2190</v>
      </c>
      <c r="B27" s="155" t="str">
        <f t="shared" si="0"/>
        <v>1</v>
      </c>
      <c r="C27" s="60" t="s">
        <v>1557</v>
      </c>
      <c r="D27" s="155" t="str">
        <f t="shared" si="1"/>
        <v>1</v>
      </c>
      <c r="E27" s="60">
        <v>1</v>
      </c>
      <c r="F27" s="156">
        <v>44183</v>
      </c>
      <c r="H27" s="157" t="s">
        <v>5018</v>
      </c>
      <c r="I27" s="158" t="s">
        <v>4945</v>
      </c>
      <c r="J27" s="159" t="s">
        <v>4963</v>
      </c>
      <c r="K27" s="160" t="str">
        <f t="shared" si="27"/>
        <v>Верцбински</v>
      </c>
      <c r="L27" s="160" t="str">
        <f t="shared" si="37"/>
        <v>Славомир Анджей</v>
      </c>
      <c r="M27" s="60" t="s">
        <v>5093</v>
      </c>
      <c r="N27" s="161">
        <v>28132</v>
      </c>
      <c r="O27" s="162" t="str">
        <f t="shared" si="38"/>
        <v>07011977</v>
      </c>
      <c r="P27" s="163" t="str">
        <f t="shared" si="39"/>
        <v>07.01.1977</v>
      </c>
      <c r="Q27" s="162" t="str">
        <f t="shared" si="40"/>
        <v>0</v>
      </c>
      <c r="R27" s="162" t="str">
        <f t="shared" si="41"/>
        <v>7</v>
      </c>
      <c r="S27" s="162" t="str">
        <f t="shared" si="42"/>
        <v>0</v>
      </c>
      <c r="T27" s="162" t="str">
        <f t="shared" si="43"/>
        <v>1</v>
      </c>
      <c r="U27" s="162" t="str">
        <f t="shared" si="44"/>
        <v>1</v>
      </c>
      <c r="V27" s="162" t="str">
        <f t="shared" si="45"/>
        <v>9</v>
      </c>
      <c r="W27" s="162" t="str">
        <f t="shared" si="46"/>
        <v>7</v>
      </c>
      <c r="X27" s="162" t="str">
        <f t="shared" si="47"/>
        <v>7</v>
      </c>
      <c r="Z27" s="60" t="s">
        <v>5094</v>
      </c>
      <c r="AA27" s="163" t="str">
        <f t="shared" si="4"/>
        <v>Бодзентын</v>
      </c>
      <c r="AB27" s="161">
        <v>43490</v>
      </c>
      <c r="AC27" s="163" t="str">
        <f t="shared" si="48"/>
        <v>25.01.2019</v>
      </c>
      <c r="AD27" s="162" t="str">
        <f t="shared" si="49"/>
        <v>2</v>
      </c>
      <c r="AE27" s="162" t="str">
        <f t="shared" si="50"/>
        <v>5</v>
      </c>
      <c r="AF27" s="162" t="str">
        <f t="shared" si="51"/>
        <v>0</v>
      </c>
      <c r="AG27" s="162" t="str">
        <f t="shared" si="52"/>
        <v>1</v>
      </c>
      <c r="AH27" s="162" t="str">
        <f t="shared" si="53"/>
        <v>2</v>
      </c>
      <c r="AI27" s="162" t="str">
        <f t="shared" si="54"/>
        <v>0</v>
      </c>
      <c r="AJ27" s="162" t="str">
        <f t="shared" si="55"/>
        <v>1</v>
      </c>
      <c r="AK27" s="162" t="str">
        <f t="shared" si="56"/>
        <v>9</v>
      </c>
      <c r="AM27" s="161">
        <v>47143</v>
      </c>
      <c r="AN27" s="163" t="str">
        <f t="shared" si="57"/>
        <v>25.01.2029</v>
      </c>
      <c r="AO27" s="162" t="str">
        <f t="shared" si="58"/>
        <v>2</v>
      </c>
      <c r="AP27" s="162" t="str">
        <f t="shared" si="59"/>
        <v>5</v>
      </c>
      <c r="AQ27" s="162" t="str">
        <f t="shared" si="60"/>
        <v>0</v>
      </c>
      <c r="AR27" s="162" t="str">
        <f t="shared" si="61"/>
        <v>1</v>
      </c>
      <c r="AS27" s="162" t="str">
        <f t="shared" si="62"/>
        <v>2</v>
      </c>
      <c r="AT27" s="162" t="str">
        <f t="shared" si="63"/>
        <v>0</v>
      </c>
      <c r="AU27" s="162" t="str">
        <f t="shared" si="64"/>
        <v>2</v>
      </c>
      <c r="AV27" s="162" t="str">
        <f t="shared" si="65"/>
        <v>9</v>
      </c>
      <c r="AX27" s="60" t="s">
        <v>4911</v>
      </c>
      <c r="AY27" s="60" t="s">
        <v>4921</v>
      </c>
      <c r="AZ27" s="60" t="s">
        <v>4912</v>
      </c>
      <c r="BA27" s="160" t="str">
        <f t="shared" si="23"/>
        <v>Гданьск</v>
      </c>
      <c r="BB27" s="253">
        <v>44211</v>
      </c>
      <c r="BC27" s="164" t="str">
        <f t="shared" si="66"/>
        <v>15.01.2021</v>
      </c>
      <c r="BD27" s="162" t="str">
        <f t="shared" si="67"/>
        <v>1</v>
      </c>
      <c r="BE27" s="162" t="str">
        <f t="shared" si="68"/>
        <v>5</v>
      </c>
      <c r="BF27" s="162" t="str">
        <f t="shared" si="69"/>
        <v>0</v>
      </c>
      <c r="BG27" s="162" t="str">
        <f t="shared" si="70"/>
        <v>1</v>
      </c>
      <c r="BH27" s="162" t="str">
        <f t="shared" si="71"/>
        <v>2</v>
      </c>
      <c r="BI27" s="162" t="str">
        <f t="shared" si="72"/>
        <v>0</v>
      </c>
      <c r="BJ27" s="162" t="str">
        <f t="shared" si="73"/>
        <v>2</v>
      </c>
      <c r="BK27" s="162" t="str">
        <f t="shared" si="74"/>
        <v>1</v>
      </c>
      <c r="BM27" s="253">
        <v>44359</v>
      </c>
      <c r="BN27" s="164" t="str">
        <f t="shared" si="75"/>
        <v>12.06.2021</v>
      </c>
      <c r="BO27" s="162" t="str">
        <f t="shared" si="76"/>
        <v>1</v>
      </c>
      <c r="BP27" s="162" t="str">
        <f t="shared" si="77"/>
        <v>2</v>
      </c>
      <c r="BQ27" s="162" t="str">
        <f t="shared" si="78"/>
        <v>0</v>
      </c>
      <c r="BR27" s="162" t="str">
        <f t="shared" si="79"/>
        <v>6</v>
      </c>
      <c r="BS27" s="162" t="str">
        <f t="shared" si="80"/>
        <v>2</v>
      </c>
      <c r="BT27" s="162" t="str">
        <f t="shared" si="81"/>
        <v>0</v>
      </c>
      <c r="BU27" s="162" t="str">
        <f t="shared" si="82"/>
        <v>2</v>
      </c>
      <c r="BV27" s="162" t="str">
        <f t="shared" si="83"/>
        <v>1</v>
      </c>
      <c r="BX27" s="264" t="str">
        <f t="shared" si="84"/>
        <v>Республика Польша</v>
      </c>
      <c r="BY27" s="257" t="s">
        <v>4912</v>
      </c>
      <c r="BZ27" s="166" t="str">
        <f t="shared" si="24"/>
        <v>Гданьск</v>
      </c>
      <c r="CA27" s="280" t="s">
        <v>5041</v>
      </c>
      <c r="CB27" s="281">
        <v>44186</v>
      </c>
      <c r="CC27" s="282" t="str">
        <f t="shared" si="85"/>
        <v>21.12.2020</v>
      </c>
      <c r="CD27" s="283" t="str">
        <f t="shared" si="86"/>
        <v>2</v>
      </c>
      <c r="CE27" s="283" t="str">
        <f t="shared" si="87"/>
        <v>1</v>
      </c>
      <c r="CF27" s="283" t="str">
        <f t="shared" si="88"/>
        <v>1</v>
      </c>
      <c r="CG27" s="283" t="str">
        <f t="shared" si="89"/>
        <v>2</v>
      </c>
      <c r="CH27" s="283" t="str">
        <f t="shared" si="90"/>
        <v>2</v>
      </c>
      <c r="CI27" s="283" t="str">
        <f t="shared" si="91"/>
        <v>0</v>
      </c>
      <c r="CJ27" s="283" t="str">
        <f t="shared" si="92"/>
        <v>2</v>
      </c>
      <c r="CK27" s="283" t="str">
        <f t="shared" si="93"/>
        <v>0</v>
      </c>
      <c r="CM27" s="268">
        <v>44194</v>
      </c>
      <c r="CN27" s="164" t="str">
        <f t="shared" si="94"/>
        <v>29.12.2020</v>
      </c>
      <c r="CO27" s="162" t="str">
        <f t="shared" si="95"/>
        <v>2</v>
      </c>
      <c r="CP27" s="162" t="str">
        <f t="shared" si="96"/>
        <v>9</v>
      </c>
      <c r="CQ27" s="162" t="str">
        <f t="shared" si="97"/>
        <v>1</v>
      </c>
      <c r="CR27" s="162" t="str">
        <f t="shared" si="98"/>
        <v>2</v>
      </c>
      <c r="CS27" s="162" t="str">
        <f t="shared" si="99"/>
        <v>2</v>
      </c>
      <c r="CT27" s="162" t="str">
        <f t="shared" si="100"/>
        <v>0</v>
      </c>
      <c r="CU27" s="162" t="str">
        <f t="shared" si="101"/>
        <v>2</v>
      </c>
      <c r="CV27" s="162" t="str">
        <f t="shared" si="102"/>
        <v>0</v>
      </c>
      <c r="CX27" s="60" t="s">
        <v>5061</v>
      </c>
      <c r="CY27" s="167">
        <f t="shared" si="103"/>
        <v>44186</v>
      </c>
      <c r="CZ27" s="164" t="str">
        <f t="shared" si="104"/>
        <v>21.12.2020</v>
      </c>
      <c r="DA27" s="162" t="str">
        <f t="shared" si="105"/>
        <v>2</v>
      </c>
      <c r="DB27" s="162" t="str">
        <f t="shared" si="106"/>
        <v>1</v>
      </c>
      <c r="DC27" s="162" t="str">
        <f t="shared" si="107"/>
        <v>1</v>
      </c>
      <c r="DD27" s="162" t="str">
        <f t="shared" si="108"/>
        <v>2</v>
      </c>
      <c r="DE27" s="162" t="str">
        <f t="shared" si="109"/>
        <v>2</v>
      </c>
      <c r="DF27" s="162" t="str">
        <f t="shared" si="110"/>
        <v>0</v>
      </c>
      <c r="DG27" s="162" t="str">
        <f t="shared" si="111"/>
        <v>2</v>
      </c>
      <c r="DH27" s="162" t="str">
        <f t="shared" si="112"/>
        <v>0</v>
      </c>
      <c r="DJ27" s="60" t="s">
        <v>1114</v>
      </c>
      <c r="DK27" s="60" t="s">
        <v>4913</v>
      </c>
      <c r="DL27" s="168" t="s">
        <v>4914</v>
      </c>
      <c r="DN27" s="262">
        <f t="shared" si="113"/>
        <v>46963</v>
      </c>
      <c r="DO27" s="169" t="str">
        <f t="shared" ca="1" si="114"/>
        <v>0020_Wierzbinski_Slawomir Andrzej_ER6281035 01_SK_NORTH BAY_20122020</v>
      </c>
      <c r="DP27" s="170" t="str">
        <f>$DP$2&amp;Links!D21&amp;$DP$3&amp;" "&amp;I27&amp;" "&amp;J27&amp;" "&amp;$DP$4</f>
        <v>&lt;a id="cmfoldlink" style="text-decoration: underline;" href=""&gt; Wierzbinski Slawomir Andrzej &lt;/a&gt;</v>
      </c>
      <c r="DQ27" s="171"/>
      <c r="DU27" s="172" t="s">
        <v>4915</v>
      </c>
      <c r="DW27" s="173" t="s">
        <v>4916</v>
      </c>
      <c r="DY27" s="151" t="s">
        <v>4917</v>
      </c>
      <c r="EA27" s="60" t="s">
        <v>4918</v>
      </c>
      <c r="EC27" s="174" t="s">
        <v>4919</v>
      </c>
      <c r="ED27" s="175"/>
      <c r="EE27" s="157" t="s">
        <v>1111</v>
      </c>
      <c r="EF27" s="176" t="str">
        <f t="shared" si="30"/>
        <v>4</v>
      </c>
      <c r="EI27" s="155" t="s">
        <v>1115</v>
      </c>
      <c r="EJ27" s="176" t="str">
        <f t="shared" si="31"/>
        <v>1</v>
      </c>
      <c r="EK27" s="170" t="str">
        <f>$EK$2&amp;Links!G21&amp;$EK$3&amp;" "&amp;I27&amp;" "&amp;J27&amp;" "&amp;$EK$4</f>
        <v>&lt;a id="cmpasslink" style="text-decoration: underline;" href=""&gt; Wierzbinski Slawomir Andrzej &lt;/a&gt;</v>
      </c>
      <c r="EL27" s="170" t="str">
        <f>$EL$2&amp;Links!J21&amp;$EL$3&amp;" "&amp;I27&amp;" "&amp;J27&amp;" "&amp;$EL$4</f>
        <v>&lt;a id="cmloilink" style="text-decoration: underline;" href=""&gt; Wierzbinski Slawomir Andrzej &lt;/a&gt;</v>
      </c>
      <c r="EM27" s="176" t="str">
        <f t="shared" si="26"/>
        <v>М</v>
      </c>
      <c r="EN27" s="174" t="s">
        <v>1657</v>
      </c>
      <c r="EP27" s="177" t="str">
        <f t="shared" si="32"/>
        <v>125047, г. Москва, улица Фадеева, дом 7, строение 1, помещение 2, комната 2, РМ2И, подвал</v>
      </c>
      <c r="ER27" s="176">
        <v>84952876087</v>
      </c>
      <c r="ES27" s="178" t="s">
        <v>4875</v>
      </c>
      <c r="ET27" s="174" t="s">
        <v>1585</v>
      </c>
      <c r="EV27" s="176" t="str">
        <f t="shared" si="35"/>
        <v>Генеральный директор</v>
      </c>
      <c r="EX27" s="179">
        <f t="shared" si="36"/>
        <v>44195</v>
      </c>
      <c r="EY27" s="191" t="s">
        <v>1215</v>
      </c>
      <c r="EZ27" s="257"/>
      <c r="FB27" s="151" t="s">
        <v>4917</v>
      </c>
      <c r="FC27" s="151" t="s">
        <v>4922</v>
      </c>
      <c r="FD27" s="151" t="s">
        <v>4917</v>
      </c>
      <c r="FE27" s="288" t="s">
        <v>4864</v>
      </c>
      <c r="FF27" s="165" t="s">
        <v>4893</v>
      </c>
      <c r="FG27" s="165" t="s">
        <v>4900</v>
      </c>
      <c r="FH27" s="165" t="s">
        <v>4896</v>
      </c>
      <c r="FI27" s="165" t="s">
        <v>4897</v>
      </c>
      <c r="FJ27" s="165" t="s">
        <v>4904</v>
      </c>
      <c r="FK27" s="165" t="s">
        <v>4865</v>
      </c>
      <c r="FL27" s="165" t="s">
        <v>4907</v>
      </c>
      <c r="FM27" s="165">
        <v>3</v>
      </c>
      <c r="FR27" s="165" t="s">
        <v>4901</v>
      </c>
    </row>
    <row r="28" spans="1:174" s="60" customFormat="1" ht="90.75" thickBot="1">
      <c r="A28" s="154" t="s">
        <v>2190</v>
      </c>
      <c r="B28" s="155" t="str">
        <f t="shared" si="0"/>
        <v>1</v>
      </c>
      <c r="C28" s="60" t="s">
        <v>1557</v>
      </c>
      <c r="D28" s="155" t="str">
        <f t="shared" si="1"/>
        <v>1</v>
      </c>
      <c r="E28" s="60">
        <v>1</v>
      </c>
      <c r="F28" s="156">
        <v>44183</v>
      </c>
      <c r="H28" s="157" t="s">
        <v>5019</v>
      </c>
      <c r="I28" s="158" t="s">
        <v>4946</v>
      </c>
      <c r="J28" s="159" t="s">
        <v>4964</v>
      </c>
      <c r="K28" s="160" t="str">
        <f t="shared" si="27"/>
        <v>Винкель</v>
      </c>
      <c r="L28" s="160" t="str">
        <f t="shared" si="37"/>
        <v>Мациеж</v>
      </c>
      <c r="M28" s="60" t="s">
        <v>5095</v>
      </c>
      <c r="N28" s="161">
        <v>30249</v>
      </c>
      <c r="O28" s="162" t="str">
        <f t="shared" si="38"/>
        <v>25101982</v>
      </c>
      <c r="P28" s="163" t="str">
        <f t="shared" si="39"/>
        <v>25.10.1982</v>
      </c>
      <c r="Q28" s="162" t="str">
        <f t="shared" si="40"/>
        <v>2</v>
      </c>
      <c r="R28" s="162" t="str">
        <f t="shared" si="41"/>
        <v>5</v>
      </c>
      <c r="S28" s="162" t="str">
        <f t="shared" si="42"/>
        <v>1</v>
      </c>
      <c r="T28" s="162" t="str">
        <f t="shared" si="43"/>
        <v>0</v>
      </c>
      <c r="U28" s="162" t="str">
        <f t="shared" si="44"/>
        <v>1</v>
      </c>
      <c r="V28" s="162" t="str">
        <f t="shared" si="45"/>
        <v>9</v>
      </c>
      <c r="W28" s="162" t="str">
        <f t="shared" si="46"/>
        <v>8</v>
      </c>
      <c r="X28" s="162" t="str">
        <f t="shared" si="47"/>
        <v>2</v>
      </c>
      <c r="Z28" s="60" t="s">
        <v>2870</v>
      </c>
      <c r="AA28" s="163" t="str">
        <f t="shared" si="4"/>
        <v>Гдыня</v>
      </c>
      <c r="AB28" s="161">
        <v>41368</v>
      </c>
      <c r="AC28" s="163" t="str">
        <f t="shared" si="48"/>
        <v>04.04.2013</v>
      </c>
      <c r="AD28" s="162" t="str">
        <f t="shared" si="49"/>
        <v>0</v>
      </c>
      <c r="AE28" s="162" t="str">
        <f t="shared" si="50"/>
        <v>4</v>
      </c>
      <c r="AF28" s="162" t="str">
        <f t="shared" si="51"/>
        <v>0</v>
      </c>
      <c r="AG28" s="162" t="str">
        <f t="shared" si="52"/>
        <v>4</v>
      </c>
      <c r="AH28" s="162" t="str">
        <f t="shared" si="53"/>
        <v>2</v>
      </c>
      <c r="AI28" s="162" t="str">
        <f t="shared" si="54"/>
        <v>0</v>
      </c>
      <c r="AJ28" s="162" t="str">
        <f t="shared" si="55"/>
        <v>1</v>
      </c>
      <c r="AK28" s="162" t="str">
        <f t="shared" si="56"/>
        <v>3</v>
      </c>
      <c r="AM28" s="161">
        <v>45020</v>
      </c>
      <c r="AN28" s="163" t="str">
        <f t="shared" si="57"/>
        <v>04.04.2023</v>
      </c>
      <c r="AO28" s="162" t="str">
        <f t="shared" si="58"/>
        <v>0</v>
      </c>
      <c r="AP28" s="162" t="str">
        <f t="shared" si="59"/>
        <v>4</v>
      </c>
      <c r="AQ28" s="162" t="str">
        <f t="shared" si="60"/>
        <v>0</v>
      </c>
      <c r="AR28" s="162" t="str">
        <f t="shared" si="61"/>
        <v>4</v>
      </c>
      <c r="AS28" s="162" t="str">
        <f t="shared" si="62"/>
        <v>2</v>
      </c>
      <c r="AT28" s="162" t="str">
        <f t="shared" si="63"/>
        <v>0</v>
      </c>
      <c r="AU28" s="162" t="str">
        <f t="shared" si="64"/>
        <v>2</v>
      </c>
      <c r="AV28" s="162" t="str">
        <f t="shared" si="65"/>
        <v>3</v>
      </c>
      <c r="AX28" s="60" t="s">
        <v>4911</v>
      </c>
      <c r="AY28" s="60" t="s">
        <v>4921</v>
      </c>
      <c r="AZ28" s="60" t="s">
        <v>4912</v>
      </c>
      <c r="BA28" s="160" t="str">
        <f t="shared" si="23"/>
        <v>Гданьск</v>
      </c>
      <c r="BB28" s="253">
        <v>44211</v>
      </c>
      <c r="BC28" s="164" t="str">
        <f t="shared" si="66"/>
        <v>15.01.2021</v>
      </c>
      <c r="BD28" s="162" t="str">
        <f t="shared" si="67"/>
        <v>1</v>
      </c>
      <c r="BE28" s="162" t="str">
        <f t="shared" si="68"/>
        <v>5</v>
      </c>
      <c r="BF28" s="162" t="str">
        <f t="shared" si="69"/>
        <v>0</v>
      </c>
      <c r="BG28" s="162" t="str">
        <f t="shared" si="70"/>
        <v>1</v>
      </c>
      <c r="BH28" s="162" t="str">
        <f t="shared" si="71"/>
        <v>2</v>
      </c>
      <c r="BI28" s="162" t="str">
        <f t="shared" si="72"/>
        <v>0</v>
      </c>
      <c r="BJ28" s="162" t="str">
        <f t="shared" si="73"/>
        <v>2</v>
      </c>
      <c r="BK28" s="162" t="str">
        <f t="shared" si="74"/>
        <v>1</v>
      </c>
      <c r="BM28" s="253">
        <v>44359</v>
      </c>
      <c r="BN28" s="164" t="str">
        <f t="shared" si="75"/>
        <v>12.06.2021</v>
      </c>
      <c r="BO28" s="162" t="str">
        <f t="shared" si="76"/>
        <v>1</v>
      </c>
      <c r="BP28" s="162" t="str">
        <f t="shared" si="77"/>
        <v>2</v>
      </c>
      <c r="BQ28" s="162" t="str">
        <f t="shared" si="78"/>
        <v>0</v>
      </c>
      <c r="BR28" s="162" t="str">
        <f t="shared" si="79"/>
        <v>6</v>
      </c>
      <c r="BS28" s="162" t="str">
        <f t="shared" si="80"/>
        <v>2</v>
      </c>
      <c r="BT28" s="162" t="str">
        <f t="shared" si="81"/>
        <v>0</v>
      </c>
      <c r="BU28" s="162" t="str">
        <f t="shared" si="82"/>
        <v>2</v>
      </c>
      <c r="BV28" s="162" t="str">
        <f t="shared" si="83"/>
        <v>1</v>
      </c>
      <c r="BX28" s="264" t="str">
        <f t="shared" si="84"/>
        <v>Республика Польша</v>
      </c>
      <c r="BY28" s="257" t="s">
        <v>4912</v>
      </c>
      <c r="BZ28" s="166" t="str">
        <f t="shared" si="24"/>
        <v>Гданьск</v>
      </c>
      <c r="CA28" s="280" t="s">
        <v>5042</v>
      </c>
      <c r="CB28" s="281">
        <v>44186</v>
      </c>
      <c r="CC28" s="282" t="str">
        <f t="shared" si="85"/>
        <v>21.12.2020</v>
      </c>
      <c r="CD28" s="283" t="str">
        <f t="shared" si="86"/>
        <v>2</v>
      </c>
      <c r="CE28" s="283" t="str">
        <f t="shared" si="87"/>
        <v>1</v>
      </c>
      <c r="CF28" s="283" t="str">
        <f t="shared" si="88"/>
        <v>1</v>
      </c>
      <c r="CG28" s="283" t="str">
        <f t="shared" si="89"/>
        <v>2</v>
      </c>
      <c r="CH28" s="283" t="str">
        <f t="shared" si="90"/>
        <v>2</v>
      </c>
      <c r="CI28" s="283" t="str">
        <f t="shared" si="91"/>
        <v>0</v>
      </c>
      <c r="CJ28" s="283" t="str">
        <f t="shared" si="92"/>
        <v>2</v>
      </c>
      <c r="CK28" s="283" t="str">
        <f t="shared" si="93"/>
        <v>0</v>
      </c>
      <c r="CM28" s="268">
        <v>44194</v>
      </c>
      <c r="CN28" s="164" t="str">
        <f t="shared" si="94"/>
        <v>29.12.2020</v>
      </c>
      <c r="CO28" s="162" t="str">
        <f t="shared" si="95"/>
        <v>2</v>
      </c>
      <c r="CP28" s="162" t="str">
        <f t="shared" si="96"/>
        <v>9</v>
      </c>
      <c r="CQ28" s="162" t="str">
        <f t="shared" si="97"/>
        <v>1</v>
      </c>
      <c r="CR28" s="162" t="str">
        <f t="shared" si="98"/>
        <v>2</v>
      </c>
      <c r="CS28" s="162" t="str">
        <f t="shared" si="99"/>
        <v>2</v>
      </c>
      <c r="CT28" s="162" t="str">
        <f t="shared" si="100"/>
        <v>0</v>
      </c>
      <c r="CU28" s="162" t="str">
        <f t="shared" si="101"/>
        <v>2</v>
      </c>
      <c r="CV28" s="162" t="str">
        <f t="shared" si="102"/>
        <v>0</v>
      </c>
      <c r="CX28" s="60" t="s">
        <v>5062</v>
      </c>
      <c r="CY28" s="167">
        <f t="shared" si="103"/>
        <v>44186</v>
      </c>
      <c r="CZ28" s="164" t="str">
        <f t="shared" si="104"/>
        <v>21.12.2020</v>
      </c>
      <c r="DA28" s="162" t="str">
        <f t="shared" si="105"/>
        <v>2</v>
      </c>
      <c r="DB28" s="162" t="str">
        <f t="shared" si="106"/>
        <v>1</v>
      </c>
      <c r="DC28" s="162" t="str">
        <f t="shared" si="107"/>
        <v>1</v>
      </c>
      <c r="DD28" s="162" t="str">
        <f t="shared" si="108"/>
        <v>2</v>
      </c>
      <c r="DE28" s="162" t="str">
        <f t="shared" si="109"/>
        <v>2</v>
      </c>
      <c r="DF28" s="162" t="str">
        <f t="shared" si="110"/>
        <v>0</v>
      </c>
      <c r="DG28" s="162" t="str">
        <f t="shared" si="111"/>
        <v>2</v>
      </c>
      <c r="DH28" s="162" t="str">
        <f t="shared" si="112"/>
        <v>0</v>
      </c>
      <c r="DJ28" s="60" t="s">
        <v>1114</v>
      </c>
      <c r="DK28" s="60" t="s">
        <v>4913</v>
      </c>
      <c r="DL28" s="168" t="s">
        <v>4914</v>
      </c>
      <c r="DN28" s="262">
        <f t="shared" si="113"/>
        <v>44840</v>
      </c>
      <c r="DO28" s="169" t="str">
        <f t="shared" ca="1" si="114"/>
        <v>0021_Winkel_Maciej_EF 4081565 01_SK_NORTH BAY_20122020</v>
      </c>
      <c r="DP28" s="170" t="str">
        <f>$DP$2&amp;Links!D22&amp;$DP$3&amp;" "&amp;I28&amp;" "&amp;J28&amp;" "&amp;$DP$4</f>
        <v>&lt;a id="cmfoldlink" style="text-decoration: underline;" href=""&gt; Winkel Maciej &lt;/a&gt;</v>
      </c>
      <c r="DQ28" s="171"/>
      <c r="DU28" s="172" t="s">
        <v>4915</v>
      </c>
      <c r="DW28" s="173" t="s">
        <v>4916</v>
      </c>
      <c r="DY28" s="151" t="s">
        <v>4917</v>
      </c>
      <c r="EA28" s="60" t="s">
        <v>4918</v>
      </c>
      <c r="EC28" s="174" t="s">
        <v>4919</v>
      </c>
      <c r="ED28" s="175"/>
      <c r="EE28" s="157" t="s">
        <v>1111</v>
      </c>
      <c r="EF28" s="176" t="str">
        <f t="shared" si="30"/>
        <v>4</v>
      </c>
      <c r="EI28" s="155" t="s">
        <v>1115</v>
      </c>
      <c r="EJ28" s="176" t="str">
        <f t="shared" si="31"/>
        <v>1</v>
      </c>
      <c r="EK28" s="170" t="str">
        <f>$EK$2&amp;Links!G22&amp;$EK$3&amp;" "&amp;I28&amp;" "&amp;J28&amp;" "&amp;$EK$4</f>
        <v>&lt;a id="cmpasslink" style="text-decoration: underline;" href=""&gt; Winkel Maciej &lt;/a&gt;</v>
      </c>
      <c r="EL28" s="170" t="str">
        <f>$EL$2&amp;Links!J22&amp;$EL$3&amp;" "&amp;I28&amp;" "&amp;J28&amp;" "&amp;$EL$4</f>
        <v>&lt;a id="cmloilink" style="text-decoration: underline;" href=""&gt; Winkel Maciej &lt;/a&gt;</v>
      </c>
      <c r="EM28" s="176" t="str">
        <f t="shared" si="26"/>
        <v>М</v>
      </c>
      <c r="EN28" s="174" t="s">
        <v>1657</v>
      </c>
      <c r="EP28" s="177" t="str">
        <f t="shared" si="32"/>
        <v>125047, г. Москва, улица Фадеева, дом 7, строение 1, помещение 2, комната 2, РМ2И, подвал</v>
      </c>
      <c r="ER28" s="176">
        <v>84952876087</v>
      </c>
      <c r="ES28" s="178" t="s">
        <v>4875</v>
      </c>
      <c r="ET28" s="174" t="s">
        <v>1585</v>
      </c>
      <c r="EV28" s="176" t="str">
        <f t="shared" si="35"/>
        <v>Генеральный директор</v>
      </c>
      <c r="EX28" s="179">
        <f t="shared" si="36"/>
        <v>44195</v>
      </c>
      <c r="EY28" s="191" t="s">
        <v>1215</v>
      </c>
      <c r="EZ28" s="257"/>
      <c r="FB28" s="151" t="s">
        <v>4917</v>
      </c>
      <c r="FC28" s="151" t="s">
        <v>4922</v>
      </c>
      <c r="FD28" s="151" t="s">
        <v>4917</v>
      </c>
      <c r="FE28" s="288" t="s">
        <v>4864</v>
      </c>
      <c r="FF28" s="165" t="s">
        <v>4893</v>
      </c>
      <c r="FG28" s="165" t="s">
        <v>4900</v>
      </c>
      <c r="FH28" s="165" t="s">
        <v>4896</v>
      </c>
      <c r="FI28" s="165" t="s">
        <v>4897</v>
      </c>
      <c r="FJ28" s="165" t="s">
        <v>4904</v>
      </c>
      <c r="FK28" s="165" t="s">
        <v>4865</v>
      </c>
      <c r="FL28" s="165" t="s">
        <v>4907</v>
      </c>
      <c r="FM28" s="165">
        <v>3</v>
      </c>
      <c r="FR28" s="165" t="s">
        <v>4901</v>
      </c>
    </row>
    <row r="29" spans="1:174" s="196" customFormat="1" ht="90">
      <c r="A29" s="194" t="s">
        <v>2190</v>
      </c>
      <c r="B29" s="195" t="str">
        <f t="shared" si="0"/>
        <v>1</v>
      </c>
      <c r="C29" s="196" t="s">
        <v>1557</v>
      </c>
      <c r="D29" s="195" t="str">
        <f t="shared" si="1"/>
        <v>1</v>
      </c>
      <c r="E29" s="196">
        <v>1</v>
      </c>
      <c r="F29" s="197">
        <v>44183</v>
      </c>
      <c r="H29" s="198" t="s">
        <v>5104</v>
      </c>
      <c r="I29" s="199" t="s">
        <v>357</v>
      </c>
      <c r="J29" s="200" t="s">
        <v>323</v>
      </c>
      <c r="K29" s="201" t="str">
        <f t="shared" si="27"/>
        <v>Го</v>
      </c>
      <c r="L29" s="201" t="str">
        <f t="shared" si="37"/>
        <v>Йонг</v>
      </c>
      <c r="M29" s="196" t="s">
        <v>5117</v>
      </c>
      <c r="N29" s="202">
        <v>30949</v>
      </c>
      <c r="O29" s="203" t="str">
        <f t="shared" si="38"/>
        <v>24091984</v>
      </c>
      <c r="P29" s="204" t="str">
        <f t="shared" si="39"/>
        <v>24.09.1984</v>
      </c>
      <c r="Q29" s="203" t="str">
        <f t="shared" si="40"/>
        <v>2</v>
      </c>
      <c r="R29" s="203" t="str">
        <f t="shared" si="41"/>
        <v>4</v>
      </c>
      <c r="S29" s="203" t="str">
        <f t="shared" si="42"/>
        <v>0</v>
      </c>
      <c r="T29" s="203" t="str">
        <f t="shared" si="43"/>
        <v>9</v>
      </c>
      <c r="U29" s="203" t="str">
        <f t="shared" si="44"/>
        <v>1</v>
      </c>
      <c r="V29" s="203" t="str">
        <f t="shared" si="45"/>
        <v>9</v>
      </c>
      <c r="W29" s="203" t="str">
        <f t="shared" si="46"/>
        <v>8</v>
      </c>
      <c r="X29" s="203" t="str">
        <f t="shared" si="47"/>
        <v>4</v>
      </c>
      <c r="Z29" s="196" t="s">
        <v>131</v>
      </c>
      <c r="AA29" s="204" t="str">
        <f t="shared" si="4"/>
        <v>Шаньдун</v>
      </c>
      <c r="AB29" s="202">
        <v>43381</v>
      </c>
      <c r="AC29" s="204" t="str">
        <f t="shared" si="48"/>
        <v>08.10.2018</v>
      </c>
      <c r="AD29" s="203" t="str">
        <f t="shared" si="49"/>
        <v>0</v>
      </c>
      <c r="AE29" s="203" t="str">
        <f t="shared" si="50"/>
        <v>8</v>
      </c>
      <c r="AF29" s="203" t="str">
        <f t="shared" si="51"/>
        <v>1</v>
      </c>
      <c r="AG29" s="203" t="str">
        <f t="shared" si="52"/>
        <v>0</v>
      </c>
      <c r="AH29" s="203" t="str">
        <f t="shared" si="53"/>
        <v>2</v>
      </c>
      <c r="AI29" s="203" t="str">
        <f t="shared" si="54"/>
        <v>0</v>
      </c>
      <c r="AJ29" s="203" t="str">
        <f t="shared" si="55"/>
        <v>1</v>
      </c>
      <c r="AK29" s="203" t="str">
        <f t="shared" si="56"/>
        <v>8</v>
      </c>
      <c r="AM29" s="202">
        <v>47033</v>
      </c>
      <c r="AN29" s="204" t="str">
        <f t="shared" si="57"/>
        <v>07.10.2028</v>
      </c>
      <c r="AO29" s="203" t="str">
        <f t="shared" si="58"/>
        <v>0</v>
      </c>
      <c r="AP29" s="203" t="str">
        <f t="shared" si="59"/>
        <v>7</v>
      </c>
      <c r="AQ29" s="203" t="str">
        <f t="shared" si="60"/>
        <v>1</v>
      </c>
      <c r="AR29" s="203" t="str">
        <f t="shared" si="61"/>
        <v>0</v>
      </c>
      <c r="AS29" s="203" t="str">
        <f t="shared" si="62"/>
        <v>2</v>
      </c>
      <c r="AT29" s="203" t="str">
        <f t="shared" si="63"/>
        <v>0</v>
      </c>
      <c r="AU29" s="203" t="str">
        <f t="shared" si="64"/>
        <v>2</v>
      </c>
      <c r="AV29" s="203" t="str">
        <f t="shared" si="65"/>
        <v>8</v>
      </c>
      <c r="AX29" s="196" t="s">
        <v>5118</v>
      </c>
      <c r="AZ29" s="196" t="s">
        <v>129</v>
      </c>
      <c r="BA29" s="201" t="str">
        <f t="shared" si="23"/>
        <v>Тяньцзинь</v>
      </c>
      <c r="BB29" s="253">
        <v>44211</v>
      </c>
      <c r="BC29" s="205" t="str">
        <f t="shared" ref="BC29:BC40" si="115">TEXT(BB29,"дд.ММ.гггг")</f>
        <v>15.01.2021</v>
      </c>
      <c r="BD29" s="203" t="str">
        <f t="shared" ref="BD29:BD40" si="116">MID(BC29,1,1)</f>
        <v>1</v>
      </c>
      <c r="BE29" s="203" t="str">
        <f t="shared" ref="BE29:BE40" si="117">MID(BC29,2,1)</f>
        <v>5</v>
      </c>
      <c r="BF29" s="203" t="str">
        <f t="shared" ref="BF29:BF40" si="118">MID(BC29,4,1)</f>
        <v>0</v>
      </c>
      <c r="BG29" s="203" t="str">
        <f t="shared" ref="BG29:BG40" si="119">MID(BC29,5,1)</f>
        <v>1</v>
      </c>
      <c r="BH29" s="203" t="str">
        <f t="shared" ref="BH29:BH40" si="120">MID(BC29,7,1)</f>
        <v>2</v>
      </c>
      <c r="BI29" s="203" t="str">
        <f t="shared" ref="BI29:BI40" si="121">MID(BC29,8,1)</f>
        <v>0</v>
      </c>
      <c r="BJ29" s="203" t="str">
        <f t="shared" ref="BJ29:BJ40" si="122">MID(BC29,9,1)</f>
        <v>2</v>
      </c>
      <c r="BK29" s="203" t="str">
        <f t="shared" ref="BK29:BK40" si="123">MID(BC29,10,1)</f>
        <v>1</v>
      </c>
      <c r="BM29" s="253">
        <v>44359</v>
      </c>
      <c r="BN29" s="205" t="str">
        <f t="shared" ref="BN29:BN40" si="124">TEXT(BM29,"дд.ММ.гггг")</f>
        <v>12.06.2021</v>
      </c>
      <c r="BO29" s="203" t="str">
        <f t="shared" ref="BO29:BO40" si="125">MID(BN29,1,1)</f>
        <v>1</v>
      </c>
      <c r="BP29" s="203" t="str">
        <f t="shared" ref="BP29:BP40" si="126">MID(BN29,2,1)</f>
        <v>2</v>
      </c>
      <c r="BQ29" s="203" t="str">
        <f t="shared" ref="BQ29:BQ40" si="127">MID(BN29,4,1)</f>
        <v>0</v>
      </c>
      <c r="BR29" s="203" t="str">
        <f t="shared" ref="BR29:BR40" si="128">MID(BN29,5,1)</f>
        <v>6</v>
      </c>
      <c r="BS29" s="203" t="str">
        <f t="shared" ref="BS29:BS40" si="129">MID(BN29,7,1)</f>
        <v>2</v>
      </c>
      <c r="BT29" s="203" t="str">
        <f t="shared" ref="BT29:BT40" si="130">MID(BN29,8,1)</f>
        <v>0</v>
      </c>
      <c r="BU29" s="203" t="str">
        <f t="shared" ref="BU29:BU40" si="131">MID(BN29,9,1)</f>
        <v>2</v>
      </c>
      <c r="BV29" s="203" t="str">
        <f t="shared" ref="BV29:BV40" si="132">MID(BN29,10,1)</f>
        <v>1</v>
      </c>
      <c r="BX29" s="264" t="str">
        <f t="shared" si="84"/>
        <v>Китайская Народная Республика</v>
      </c>
      <c r="BY29" s="257" t="s">
        <v>138</v>
      </c>
      <c r="BZ29" s="207" t="str">
        <f t="shared" si="24"/>
        <v>Пекин</v>
      </c>
      <c r="CA29" s="280" t="s">
        <v>5119</v>
      </c>
      <c r="CB29" s="281">
        <v>44194</v>
      </c>
      <c r="CC29" s="282" t="str">
        <f t="shared" ref="CC29:CC41" si="133">TEXT(CB29,"дд.ММ.гггг")</f>
        <v>29.12.2020</v>
      </c>
      <c r="CD29" s="283" t="str">
        <f t="shared" ref="CD29:CD41" si="134">MID(CC29,1,1)</f>
        <v>2</v>
      </c>
      <c r="CE29" s="283" t="str">
        <f t="shared" ref="CE29:CE41" si="135">MID(CC29,2,1)</f>
        <v>9</v>
      </c>
      <c r="CF29" s="283" t="str">
        <f t="shared" ref="CF29:CF41" si="136">MID(CC29,4,1)</f>
        <v>1</v>
      </c>
      <c r="CG29" s="283" t="str">
        <f t="shared" ref="CG29:CG41" si="137">MID(CC29,5,1)</f>
        <v>2</v>
      </c>
      <c r="CH29" s="283" t="str">
        <f t="shared" ref="CH29:CH41" si="138">MID(CC29,7,1)</f>
        <v>2</v>
      </c>
      <c r="CI29" s="283" t="str">
        <f t="shared" ref="CI29:CI41" si="139">MID(CC29,8,1)</f>
        <v>0</v>
      </c>
      <c r="CJ29" s="283" t="str">
        <f t="shared" ref="CJ29:CJ41" si="140">MID(CC29,9,1)</f>
        <v>2</v>
      </c>
      <c r="CK29" s="283" t="str">
        <f t="shared" ref="CK29:CK41" si="141">MID(CC29,10,1)</f>
        <v>0</v>
      </c>
      <c r="CM29" s="268">
        <v>44210</v>
      </c>
      <c r="CN29" s="205" t="str">
        <f t="shared" si="94"/>
        <v>14.01.2021</v>
      </c>
      <c r="CO29" s="203" t="str">
        <f t="shared" si="95"/>
        <v>1</v>
      </c>
      <c r="CP29" s="203" t="str">
        <f t="shared" si="96"/>
        <v>4</v>
      </c>
      <c r="CQ29" s="203" t="str">
        <f t="shared" si="97"/>
        <v>0</v>
      </c>
      <c r="CR29" s="203" t="str">
        <f t="shared" si="98"/>
        <v>1</v>
      </c>
      <c r="CS29" s="203" t="str">
        <f t="shared" si="99"/>
        <v>2</v>
      </c>
      <c r="CT29" s="203" t="str">
        <f t="shared" si="100"/>
        <v>0</v>
      </c>
      <c r="CU29" s="203" t="str">
        <f t="shared" si="101"/>
        <v>2</v>
      </c>
      <c r="CV29" s="203" t="str">
        <f t="shared" si="102"/>
        <v>1</v>
      </c>
      <c r="CX29" s="196" t="s">
        <v>5132</v>
      </c>
      <c r="CY29" s="208">
        <f t="shared" si="103"/>
        <v>44194</v>
      </c>
      <c r="CZ29" s="205" t="str">
        <f t="shared" ref="CZ29:CZ41" si="142">TEXT(CY29,"дд.ММ.гггг")</f>
        <v>29.12.2020</v>
      </c>
      <c r="DA29" s="203" t="str">
        <f t="shared" ref="DA29:DA41" si="143">MID(CZ29,1,1)</f>
        <v>2</v>
      </c>
      <c r="DB29" s="203" t="str">
        <f t="shared" ref="DB29:DB41" si="144">MID(CZ29,2,1)</f>
        <v>9</v>
      </c>
      <c r="DC29" s="203" t="str">
        <f t="shared" ref="DC29:DC41" si="145">MID(CZ29,4,1)</f>
        <v>1</v>
      </c>
      <c r="DD29" s="203" t="str">
        <f t="shared" ref="DD29:DD41" si="146">MID(CZ29,5,1)</f>
        <v>2</v>
      </c>
      <c r="DE29" s="203" t="str">
        <f t="shared" ref="DE29:DE41" si="147">MID(CZ29,7,1)</f>
        <v>2</v>
      </c>
      <c r="DF29" s="203" t="str">
        <f t="shared" ref="DF29:DF41" si="148">MID(CZ29,8,1)</f>
        <v>0</v>
      </c>
      <c r="DG29" s="203" t="str">
        <f t="shared" ref="DG29:DG41" si="149">MID(CZ29,9,1)</f>
        <v>2</v>
      </c>
      <c r="DH29" s="203" t="str">
        <f t="shared" ref="DH29:DH41" si="150">MID(CZ29,10,1)</f>
        <v>0</v>
      </c>
      <c r="DJ29" s="196" t="s">
        <v>1114</v>
      </c>
      <c r="DK29" s="196" t="s">
        <v>4913</v>
      </c>
      <c r="DL29" s="209" t="s">
        <v>4914</v>
      </c>
      <c r="DN29" s="262">
        <f t="shared" si="113"/>
        <v>46853</v>
      </c>
      <c r="DO29" s="210" t="str">
        <f t="shared" ca="1" si="114"/>
        <v>0022_Guo_Yong_EE2747228 01_SK_NORTH BAY_20122020</v>
      </c>
      <c r="DP29" s="211" t="str">
        <f>$DP$2&amp;Links!D23&amp;$DP$3&amp;" "&amp;I29&amp;" "&amp;J29&amp;" "&amp;$DP$4</f>
        <v>&lt;a id="cmfoldlink" style="text-decoration: underline;" href=""&gt; Guo Yong &lt;/a&gt;</v>
      </c>
      <c r="DQ29" s="212"/>
      <c r="DU29" s="213" t="s">
        <v>5145</v>
      </c>
      <c r="DW29" s="214" t="s">
        <v>5146</v>
      </c>
      <c r="DY29" s="215" t="s">
        <v>3928</v>
      </c>
      <c r="EA29" s="196" t="s">
        <v>4918</v>
      </c>
      <c r="EC29" s="214" t="s">
        <v>4919</v>
      </c>
      <c r="ED29" s="216"/>
      <c r="EE29" s="198" t="s">
        <v>1111</v>
      </c>
      <c r="EF29" s="217" t="str">
        <f t="shared" si="30"/>
        <v>4</v>
      </c>
      <c r="EI29" s="195" t="s">
        <v>1115</v>
      </c>
      <c r="EJ29" s="217" t="str">
        <f t="shared" si="31"/>
        <v>1</v>
      </c>
      <c r="EK29" s="211" t="str">
        <f>$EK$2&amp;Links!G23&amp;$EK$3&amp;" "&amp;I29&amp;" "&amp;J29&amp;" "&amp;$EK$4</f>
        <v>&lt;a id="cmpasslink" style="text-decoration: underline;" href=""&gt; Guo Yong &lt;/a&gt;</v>
      </c>
      <c r="EL29" s="211" t="str">
        <f>$EL$2&amp;Links!J23&amp;$EL$3&amp;" "&amp;I29&amp;" "&amp;J29&amp;" "&amp;$EL$4</f>
        <v>&lt;a id="cmloilink" style="text-decoration: underline;" href=""&gt; Guo Yong &lt;/a&gt;</v>
      </c>
      <c r="EM29" s="217" t="str">
        <f t="shared" si="26"/>
        <v>М</v>
      </c>
      <c r="EN29" s="214" t="s">
        <v>1657</v>
      </c>
      <c r="EP29" s="218" t="str">
        <f t="shared" si="32"/>
        <v>125047, г. Москва, улица Фадеева, дом 7, строение 1, помещение 2, комната 2, РМ2И, подвал</v>
      </c>
      <c r="ER29" s="217">
        <v>84952876087</v>
      </c>
      <c r="ES29" s="219" t="s">
        <v>4875</v>
      </c>
      <c r="ET29" s="214" t="s">
        <v>1585</v>
      </c>
      <c r="EV29" s="217" t="str">
        <f t="shared" si="35"/>
        <v>Генеральный директор</v>
      </c>
      <c r="EX29" s="220">
        <v>44210</v>
      </c>
      <c r="EY29" s="191" t="s">
        <v>1215</v>
      </c>
      <c r="EZ29" s="257"/>
      <c r="FB29" s="215" t="s">
        <v>3928</v>
      </c>
      <c r="FC29" s="215" t="s">
        <v>3267</v>
      </c>
      <c r="FD29" s="215" t="s">
        <v>3928</v>
      </c>
      <c r="FE29" s="288" t="s">
        <v>4864</v>
      </c>
      <c r="FF29" s="206" t="s">
        <v>4893</v>
      </c>
      <c r="FG29" s="206" t="s">
        <v>4900</v>
      </c>
      <c r="FH29" s="206" t="s">
        <v>4896</v>
      </c>
      <c r="FI29" s="206" t="s">
        <v>4897</v>
      </c>
      <c r="FJ29" s="206" t="s">
        <v>4904</v>
      </c>
      <c r="FK29" s="206" t="s">
        <v>4865</v>
      </c>
      <c r="FL29" s="206" t="s">
        <v>4907</v>
      </c>
      <c r="FM29" s="206">
        <v>3</v>
      </c>
      <c r="FR29" s="165" t="s">
        <v>4901</v>
      </c>
    </row>
    <row r="30" spans="1:174" s="60" customFormat="1" ht="90">
      <c r="A30" s="154" t="s">
        <v>2190</v>
      </c>
      <c r="B30" s="155" t="str">
        <f t="shared" si="0"/>
        <v>1</v>
      </c>
      <c r="C30" s="60" t="s">
        <v>1557</v>
      </c>
      <c r="D30" s="155" t="str">
        <f t="shared" si="1"/>
        <v>1</v>
      </c>
      <c r="E30" s="60">
        <v>1</v>
      </c>
      <c r="F30" s="156">
        <v>44183</v>
      </c>
      <c r="H30" s="157" t="s">
        <v>5105</v>
      </c>
      <c r="I30" s="222" t="s">
        <v>172</v>
      </c>
      <c r="J30" s="223" t="s">
        <v>440</v>
      </c>
      <c r="K30" s="160" t="str">
        <f t="shared" si="27"/>
        <v>Цзян</v>
      </c>
      <c r="L30" s="160" t="str">
        <f t="shared" si="37"/>
        <v>Чун</v>
      </c>
      <c r="M30" s="60" t="s">
        <v>5159</v>
      </c>
      <c r="N30" s="161">
        <v>30349</v>
      </c>
      <c r="O30" s="162" t="str">
        <f t="shared" si="38"/>
        <v>02021983</v>
      </c>
      <c r="P30" s="163" t="str">
        <f t="shared" si="39"/>
        <v>02.02.1983</v>
      </c>
      <c r="Q30" s="162" t="str">
        <f t="shared" si="40"/>
        <v>0</v>
      </c>
      <c r="R30" s="162" t="str">
        <f t="shared" si="41"/>
        <v>2</v>
      </c>
      <c r="S30" s="162" t="str">
        <f t="shared" si="42"/>
        <v>0</v>
      </c>
      <c r="T30" s="162" t="str">
        <f t="shared" si="43"/>
        <v>2</v>
      </c>
      <c r="U30" s="162" t="str">
        <f t="shared" si="44"/>
        <v>1</v>
      </c>
      <c r="V30" s="162" t="str">
        <f t="shared" si="45"/>
        <v>9</v>
      </c>
      <c r="W30" s="162" t="str">
        <f t="shared" si="46"/>
        <v>8</v>
      </c>
      <c r="X30" s="162" t="str">
        <f t="shared" si="47"/>
        <v>3</v>
      </c>
      <c r="Z30" s="60" t="s">
        <v>126</v>
      </c>
      <c r="AA30" s="163" t="str">
        <f t="shared" si="4"/>
        <v>Сычуань</v>
      </c>
      <c r="AB30" s="161">
        <v>41719</v>
      </c>
      <c r="AC30" s="163" t="str">
        <f t="shared" si="48"/>
        <v>21.03.2014</v>
      </c>
      <c r="AD30" s="162" t="str">
        <f t="shared" si="49"/>
        <v>2</v>
      </c>
      <c r="AE30" s="162" t="str">
        <f t="shared" si="50"/>
        <v>1</v>
      </c>
      <c r="AF30" s="162" t="str">
        <f t="shared" si="51"/>
        <v>0</v>
      </c>
      <c r="AG30" s="162" t="str">
        <f t="shared" si="52"/>
        <v>3</v>
      </c>
      <c r="AH30" s="162" t="str">
        <f t="shared" si="53"/>
        <v>2</v>
      </c>
      <c r="AI30" s="162" t="str">
        <f t="shared" si="54"/>
        <v>0</v>
      </c>
      <c r="AJ30" s="162" t="str">
        <f t="shared" si="55"/>
        <v>1</v>
      </c>
      <c r="AK30" s="162" t="str">
        <f t="shared" si="56"/>
        <v>4</v>
      </c>
      <c r="AM30" s="161">
        <v>45371</v>
      </c>
      <c r="AN30" s="163" t="str">
        <f t="shared" si="57"/>
        <v>20.03.2024</v>
      </c>
      <c r="AO30" s="162" t="str">
        <f t="shared" si="58"/>
        <v>2</v>
      </c>
      <c r="AP30" s="162" t="str">
        <f t="shared" si="59"/>
        <v>0</v>
      </c>
      <c r="AQ30" s="162" t="str">
        <f t="shared" si="60"/>
        <v>0</v>
      </c>
      <c r="AR30" s="162" t="str">
        <f t="shared" si="61"/>
        <v>3</v>
      </c>
      <c r="AS30" s="162" t="str">
        <f t="shared" si="62"/>
        <v>2</v>
      </c>
      <c r="AT30" s="162" t="str">
        <f t="shared" si="63"/>
        <v>0</v>
      </c>
      <c r="AU30" s="162" t="str">
        <f t="shared" si="64"/>
        <v>2</v>
      </c>
      <c r="AV30" s="162" t="str">
        <f t="shared" si="65"/>
        <v>4</v>
      </c>
      <c r="AX30" s="60" t="s">
        <v>5118</v>
      </c>
      <c r="AZ30" s="60" t="s">
        <v>126</v>
      </c>
      <c r="BA30" s="160" t="str">
        <f t="shared" si="23"/>
        <v>Сычуань</v>
      </c>
      <c r="BB30" s="253">
        <v>44211</v>
      </c>
      <c r="BC30" s="164" t="str">
        <f t="shared" si="115"/>
        <v>15.01.2021</v>
      </c>
      <c r="BD30" s="162" t="str">
        <f t="shared" si="116"/>
        <v>1</v>
      </c>
      <c r="BE30" s="162" t="str">
        <f t="shared" si="117"/>
        <v>5</v>
      </c>
      <c r="BF30" s="162" t="str">
        <f t="shared" si="118"/>
        <v>0</v>
      </c>
      <c r="BG30" s="162" t="str">
        <f t="shared" si="119"/>
        <v>1</v>
      </c>
      <c r="BH30" s="162" t="str">
        <f t="shared" si="120"/>
        <v>2</v>
      </c>
      <c r="BI30" s="162" t="str">
        <f t="shared" si="121"/>
        <v>0</v>
      </c>
      <c r="BJ30" s="162" t="str">
        <f t="shared" si="122"/>
        <v>2</v>
      </c>
      <c r="BK30" s="162" t="str">
        <f t="shared" si="123"/>
        <v>1</v>
      </c>
      <c r="BM30" s="253">
        <v>44359</v>
      </c>
      <c r="BN30" s="164" t="str">
        <f t="shared" si="124"/>
        <v>12.06.2021</v>
      </c>
      <c r="BO30" s="162" t="str">
        <f t="shared" si="125"/>
        <v>1</v>
      </c>
      <c r="BP30" s="162" t="str">
        <f t="shared" si="126"/>
        <v>2</v>
      </c>
      <c r="BQ30" s="162" t="str">
        <f t="shared" si="127"/>
        <v>0</v>
      </c>
      <c r="BR30" s="162" t="str">
        <f t="shared" si="128"/>
        <v>6</v>
      </c>
      <c r="BS30" s="162" t="str">
        <f t="shared" si="129"/>
        <v>2</v>
      </c>
      <c r="BT30" s="162" t="str">
        <f t="shared" si="130"/>
        <v>0</v>
      </c>
      <c r="BU30" s="162" t="str">
        <f t="shared" si="131"/>
        <v>2</v>
      </c>
      <c r="BV30" s="162" t="str">
        <f t="shared" si="132"/>
        <v>1</v>
      </c>
      <c r="BX30" s="264" t="str">
        <f t="shared" si="84"/>
        <v>Китайская Народная Республика</v>
      </c>
      <c r="BY30" s="257" t="s">
        <v>138</v>
      </c>
      <c r="BZ30" s="166" t="str">
        <f t="shared" si="24"/>
        <v>Пекин</v>
      </c>
      <c r="CA30" s="280" t="s">
        <v>5120</v>
      </c>
      <c r="CB30" s="281">
        <v>44194</v>
      </c>
      <c r="CC30" s="282" t="str">
        <f t="shared" si="133"/>
        <v>29.12.2020</v>
      </c>
      <c r="CD30" s="283" t="str">
        <f t="shared" si="134"/>
        <v>2</v>
      </c>
      <c r="CE30" s="283" t="str">
        <f t="shared" si="135"/>
        <v>9</v>
      </c>
      <c r="CF30" s="283" t="str">
        <f t="shared" si="136"/>
        <v>1</v>
      </c>
      <c r="CG30" s="283" t="str">
        <f t="shared" si="137"/>
        <v>2</v>
      </c>
      <c r="CH30" s="283" t="str">
        <f t="shared" si="138"/>
        <v>2</v>
      </c>
      <c r="CI30" s="283" t="str">
        <f t="shared" si="139"/>
        <v>0</v>
      </c>
      <c r="CJ30" s="283" t="str">
        <f t="shared" si="140"/>
        <v>2</v>
      </c>
      <c r="CK30" s="283" t="str">
        <f t="shared" si="141"/>
        <v>0</v>
      </c>
      <c r="CM30" s="268">
        <v>44210</v>
      </c>
      <c r="CN30" s="164" t="str">
        <f t="shared" ref="CN30:CN41" si="151">TEXT(CM30,"дд.ММ.гггг")</f>
        <v>14.01.2021</v>
      </c>
      <c r="CO30" s="162" t="str">
        <f t="shared" ref="CO30:CO41" si="152">MID(CN30,1,1)</f>
        <v>1</v>
      </c>
      <c r="CP30" s="162" t="str">
        <f t="shared" ref="CP30:CP41" si="153">MID(CN30,2,1)</f>
        <v>4</v>
      </c>
      <c r="CQ30" s="162" t="str">
        <f t="shared" ref="CQ30:CQ41" si="154">MID(CN30,4,1)</f>
        <v>0</v>
      </c>
      <c r="CR30" s="162" t="str">
        <f t="shared" ref="CR30:CR41" si="155">MID(CN30,5,1)</f>
        <v>1</v>
      </c>
      <c r="CS30" s="162" t="str">
        <f t="shared" ref="CS30:CS41" si="156">MID(CN30,7,1)</f>
        <v>2</v>
      </c>
      <c r="CT30" s="162" t="str">
        <f t="shared" ref="CT30:CT41" si="157">MID(CN30,8,1)</f>
        <v>0</v>
      </c>
      <c r="CU30" s="162" t="str">
        <f t="shared" ref="CU30:CU41" si="158">MID(CN30,9,1)</f>
        <v>2</v>
      </c>
      <c r="CV30" s="162" t="str">
        <f t="shared" ref="CV30:CV41" si="159">MID(CN30,10,1)</f>
        <v>1</v>
      </c>
      <c r="CX30" s="60" t="s">
        <v>5133</v>
      </c>
      <c r="CY30" s="167">
        <f t="shared" si="103"/>
        <v>44194</v>
      </c>
      <c r="CZ30" s="164" t="str">
        <f t="shared" si="142"/>
        <v>29.12.2020</v>
      </c>
      <c r="DA30" s="162" t="str">
        <f t="shared" si="143"/>
        <v>2</v>
      </c>
      <c r="DB30" s="162" t="str">
        <f t="shared" si="144"/>
        <v>9</v>
      </c>
      <c r="DC30" s="162" t="str">
        <f t="shared" si="145"/>
        <v>1</v>
      </c>
      <c r="DD30" s="162" t="str">
        <f t="shared" si="146"/>
        <v>2</v>
      </c>
      <c r="DE30" s="162" t="str">
        <f t="shared" si="147"/>
        <v>2</v>
      </c>
      <c r="DF30" s="162" t="str">
        <f t="shared" si="148"/>
        <v>0</v>
      </c>
      <c r="DG30" s="162" t="str">
        <f t="shared" si="149"/>
        <v>2</v>
      </c>
      <c r="DH30" s="162" t="str">
        <f t="shared" si="150"/>
        <v>0</v>
      </c>
      <c r="DJ30" s="60" t="s">
        <v>1114</v>
      </c>
      <c r="DK30" s="60" t="s">
        <v>4913</v>
      </c>
      <c r="DL30" s="168" t="s">
        <v>4914</v>
      </c>
      <c r="DN30" s="262">
        <f t="shared" si="113"/>
        <v>45191</v>
      </c>
      <c r="DO30" s="169" t="str">
        <f t="shared" ca="1" si="114"/>
        <v>0023_Jiang_Chun_E08825338 01_SK_NORTH BAY_20122020</v>
      </c>
      <c r="DP30" s="170" t="str">
        <f>$DP$2&amp;Links!D24&amp;$DP$3&amp;" "&amp;I30&amp;" "&amp;J30&amp;" "&amp;$DP$4</f>
        <v>&lt;a id="cmfoldlink" style="text-decoration: underline;" href=""&gt; Jiang Chun &lt;/a&gt;</v>
      </c>
      <c r="DQ30" s="171"/>
      <c r="DU30" s="172" t="s">
        <v>5145</v>
      </c>
      <c r="DW30" s="174" t="s">
        <v>5147</v>
      </c>
      <c r="DY30" s="151" t="s">
        <v>3928</v>
      </c>
      <c r="EA30" s="60" t="s">
        <v>4918</v>
      </c>
      <c r="EC30" s="174" t="s">
        <v>4919</v>
      </c>
      <c r="ED30" s="175"/>
      <c r="EE30" s="157" t="s">
        <v>1111</v>
      </c>
      <c r="EF30" s="176" t="str">
        <f t="shared" si="30"/>
        <v>4</v>
      </c>
      <c r="EI30" s="155" t="s">
        <v>1115</v>
      </c>
      <c r="EJ30" s="176" t="str">
        <f t="shared" si="31"/>
        <v>1</v>
      </c>
      <c r="EK30" s="170" t="str">
        <f>$EK$2&amp;Links!G24&amp;$EK$3&amp;" "&amp;I30&amp;" "&amp;J30&amp;" "&amp;$EK$4</f>
        <v>&lt;a id="cmpasslink" style="text-decoration: underline;" href=""&gt; Jiang Chun &lt;/a&gt;</v>
      </c>
      <c r="EL30" s="170" t="str">
        <f>$EL$2&amp;Links!J24&amp;$EL$3&amp;" "&amp;I30&amp;" "&amp;J30&amp;" "&amp;$EL$4</f>
        <v>&lt;a id="cmloilink" style="text-decoration: underline;" href=""&gt; Jiang Chun &lt;/a&gt;</v>
      </c>
      <c r="EM30" s="176" t="str">
        <f t="shared" si="26"/>
        <v>М</v>
      </c>
      <c r="EN30" s="174" t="s">
        <v>1657</v>
      </c>
      <c r="EP30" s="177" t="str">
        <f t="shared" si="32"/>
        <v>125047, г. Москва, улица Фадеева, дом 7, строение 1, помещение 2, комната 2, РМ2И, подвал</v>
      </c>
      <c r="ER30" s="176">
        <v>84952876087</v>
      </c>
      <c r="ES30" s="178" t="s">
        <v>4875</v>
      </c>
      <c r="ET30" s="174" t="s">
        <v>1585</v>
      </c>
      <c r="EV30" s="176" t="str">
        <f t="shared" si="35"/>
        <v>Генеральный директор</v>
      </c>
      <c r="EX30" s="179">
        <v>44210</v>
      </c>
      <c r="EY30" s="191" t="s">
        <v>1215</v>
      </c>
      <c r="EZ30" s="257"/>
      <c r="FB30" s="151" t="s">
        <v>3928</v>
      </c>
      <c r="FC30" s="151" t="s">
        <v>3267</v>
      </c>
      <c r="FD30" s="151" t="s">
        <v>3928</v>
      </c>
      <c r="FE30" s="288" t="s">
        <v>4864</v>
      </c>
      <c r="FF30" s="165" t="s">
        <v>4893</v>
      </c>
      <c r="FG30" s="165" t="s">
        <v>4900</v>
      </c>
      <c r="FH30" s="165" t="s">
        <v>4896</v>
      </c>
      <c r="FI30" s="165" t="s">
        <v>4897</v>
      </c>
      <c r="FJ30" s="165" t="s">
        <v>4904</v>
      </c>
      <c r="FK30" s="165" t="s">
        <v>4865</v>
      </c>
      <c r="FL30" s="165" t="s">
        <v>4907</v>
      </c>
      <c r="FM30" s="165">
        <v>3</v>
      </c>
      <c r="FR30" s="165" t="s">
        <v>4901</v>
      </c>
    </row>
    <row r="31" spans="1:174" s="60" customFormat="1" ht="90">
      <c r="A31" s="154" t="s">
        <v>2190</v>
      </c>
      <c r="B31" s="155" t="str">
        <f t="shared" si="0"/>
        <v>1</v>
      </c>
      <c r="C31" s="60" t="s">
        <v>1557</v>
      </c>
      <c r="D31" s="155" t="str">
        <f t="shared" si="1"/>
        <v>1</v>
      </c>
      <c r="E31" s="60">
        <v>1</v>
      </c>
      <c r="F31" s="156">
        <v>44183</v>
      </c>
      <c r="H31" s="157" t="s">
        <v>5106</v>
      </c>
      <c r="I31" s="222" t="s">
        <v>169</v>
      </c>
      <c r="J31" s="223" t="s">
        <v>395</v>
      </c>
      <c r="K31" s="160" t="str">
        <f t="shared" si="27"/>
        <v>Ванг</v>
      </c>
      <c r="L31" s="160" t="str">
        <f t="shared" si="37"/>
        <v>Цзие</v>
      </c>
      <c r="M31" s="60" t="s">
        <v>5160</v>
      </c>
      <c r="N31" s="161">
        <v>29729</v>
      </c>
      <c r="O31" s="162" t="str">
        <f t="shared" si="38"/>
        <v>23051981</v>
      </c>
      <c r="P31" s="163" t="str">
        <f t="shared" si="39"/>
        <v>23.05.1981</v>
      </c>
      <c r="Q31" s="162" t="str">
        <f t="shared" si="40"/>
        <v>2</v>
      </c>
      <c r="R31" s="162" t="str">
        <f t="shared" si="41"/>
        <v>3</v>
      </c>
      <c r="S31" s="162" t="str">
        <f t="shared" si="42"/>
        <v>0</v>
      </c>
      <c r="T31" s="162" t="str">
        <f t="shared" si="43"/>
        <v>5</v>
      </c>
      <c r="U31" s="162" t="str">
        <f t="shared" si="44"/>
        <v>1</v>
      </c>
      <c r="V31" s="162" t="str">
        <f t="shared" si="45"/>
        <v>9</v>
      </c>
      <c r="W31" s="162" t="str">
        <f t="shared" si="46"/>
        <v>8</v>
      </c>
      <c r="X31" s="162" t="str">
        <f t="shared" si="47"/>
        <v>1</v>
      </c>
      <c r="Z31" s="60" t="s">
        <v>131</v>
      </c>
      <c r="AA31" s="163" t="str">
        <f t="shared" si="4"/>
        <v>Шаньдун</v>
      </c>
      <c r="AB31" s="161">
        <v>44124</v>
      </c>
      <c r="AC31" s="163" t="str">
        <f t="shared" si="48"/>
        <v>20.10.2020</v>
      </c>
      <c r="AD31" s="162" t="str">
        <f t="shared" si="49"/>
        <v>2</v>
      </c>
      <c r="AE31" s="162" t="str">
        <f t="shared" si="50"/>
        <v>0</v>
      </c>
      <c r="AF31" s="162" t="str">
        <f t="shared" si="51"/>
        <v>1</v>
      </c>
      <c r="AG31" s="162" t="str">
        <f t="shared" si="52"/>
        <v>0</v>
      </c>
      <c r="AH31" s="162" t="str">
        <f t="shared" si="53"/>
        <v>2</v>
      </c>
      <c r="AI31" s="162" t="str">
        <f t="shared" si="54"/>
        <v>0</v>
      </c>
      <c r="AJ31" s="162" t="str">
        <f t="shared" si="55"/>
        <v>2</v>
      </c>
      <c r="AK31" s="162" t="str">
        <f t="shared" si="56"/>
        <v>0</v>
      </c>
      <c r="AM31" s="161">
        <v>47775</v>
      </c>
      <c r="AN31" s="163" t="str">
        <f t="shared" si="57"/>
        <v>19.10.2030</v>
      </c>
      <c r="AO31" s="162" t="str">
        <f t="shared" si="58"/>
        <v>1</v>
      </c>
      <c r="AP31" s="162" t="str">
        <f t="shared" si="59"/>
        <v>9</v>
      </c>
      <c r="AQ31" s="162" t="str">
        <f t="shared" si="60"/>
        <v>1</v>
      </c>
      <c r="AR31" s="162" t="str">
        <f t="shared" si="61"/>
        <v>0</v>
      </c>
      <c r="AS31" s="162" t="str">
        <f t="shared" si="62"/>
        <v>2</v>
      </c>
      <c r="AT31" s="162" t="str">
        <f t="shared" si="63"/>
        <v>0</v>
      </c>
      <c r="AU31" s="162" t="str">
        <f t="shared" si="64"/>
        <v>3</v>
      </c>
      <c r="AV31" s="162" t="str">
        <f t="shared" si="65"/>
        <v>0</v>
      </c>
      <c r="AX31" s="60" t="s">
        <v>5161</v>
      </c>
      <c r="AZ31" s="60" t="s">
        <v>5164</v>
      </c>
      <c r="BA31" s="160" t="str">
        <f t="shared" si="23"/>
        <v>Шанхай</v>
      </c>
      <c r="BB31" s="253">
        <v>44211</v>
      </c>
      <c r="BC31" s="164" t="str">
        <f t="shared" si="115"/>
        <v>15.01.2021</v>
      </c>
      <c r="BD31" s="162" t="str">
        <f t="shared" si="116"/>
        <v>1</v>
      </c>
      <c r="BE31" s="162" t="str">
        <f t="shared" si="117"/>
        <v>5</v>
      </c>
      <c r="BF31" s="162" t="str">
        <f t="shared" si="118"/>
        <v>0</v>
      </c>
      <c r="BG31" s="162" t="str">
        <f t="shared" si="119"/>
        <v>1</v>
      </c>
      <c r="BH31" s="162" t="str">
        <f t="shared" si="120"/>
        <v>2</v>
      </c>
      <c r="BI31" s="162" t="str">
        <f t="shared" si="121"/>
        <v>0</v>
      </c>
      <c r="BJ31" s="162" t="str">
        <f t="shared" si="122"/>
        <v>2</v>
      </c>
      <c r="BK31" s="162" t="str">
        <f t="shared" si="123"/>
        <v>1</v>
      </c>
      <c r="BM31" s="253">
        <v>44359</v>
      </c>
      <c r="BN31" s="164" t="str">
        <f t="shared" si="124"/>
        <v>12.06.2021</v>
      </c>
      <c r="BO31" s="162" t="str">
        <f t="shared" si="125"/>
        <v>1</v>
      </c>
      <c r="BP31" s="162" t="str">
        <f t="shared" si="126"/>
        <v>2</v>
      </c>
      <c r="BQ31" s="162" t="str">
        <f t="shared" si="127"/>
        <v>0</v>
      </c>
      <c r="BR31" s="162" t="str">
        <f t="shared" si="128"/>
        <v>6</v>
      </c>
      <c r="BS31" s="162" t="str">
        <f t="shared" si="129"/>
        <v>2</v>
      </c>
      <c r="BT31" s="162" t="str">
        <f t="shared" si="130"/>
        <v>0</v>
      </c>
      <c r="BU31" s="162" t="str">
        <f t="shared" si="131"/>
        <v>2</v>
      </c>
      <c r="BV31" s="162" t="str">
        <f t="shared" si="132"/>
        <v>1</v>
      </c>
      <c r="BX31" s="264" t="str">
        <f t="shared" si="84"/>
        <v>Китайская Народная Республика</v>
      </c>
      <c r="BY31" s="257" t="s">
        <v>138</v>
      </c>
      <c r="BZ31" s="166" t="str">
        <f t="shared" si="24"/>
        <v>Пекин</v>
      </c>
      <c r="CA31" s="280" t="s">
        <v>5121</v>
      </c>
      <c r="CB31" s="281">
        <v>44194</v>
      </c>
      <c r="CC31" s="282" t="str">
        <f t="shared" si="133"/>
        <v>29.12.2020</v>
      </c>
      <c r="CD31" s="283" t="str">
        <f t="shared" si="134"/>
        <v>2</v>
      </c>
      <c r="CE31" s="283" t="str">
        <f t="shared" si="135"/>
        <v>9</v>
      </c>
      <c r="CF31" s="283" t="str">
        <f t="shared" si="136"/>
        <v>1</v>
      </c>
      <c r="CG31" s="283" t="str">
        <f t="shared" si="137"/>
        <v>2</v>
      </c>
      <c r="CH31" s="283" t="str">
        <f t="shared" si="138"/>
        <v>2</v>
      </c>
      <c r="CI31" s="283" t="str">
        <f t="shared" si="139"/>
        <v>0</v>
      </c>
      <c r="CJ31" s="283" t="str">
        <f t="shared" si="140"/>
        <v>2</v>
      </c>
      <c r="CK31" s="283" t="str">
        <f t="shared" si="141"/>
        <v>0</v>
      </c>
      <c r="CM31" s="268">
        <v>44210</v>
      </c>
      <c r="CN31" s="164" t="str">
        <f t="shared" si="151"/>
        <v>14.01.2021</v>
      </c>
      <c r="CO31" s="162" t="str">
        <f t="shared" si="152"/>
        <v>1</v>
      </c>
      <c r="CP31" s="162" t="str">
        <f t="shared" si="153"/>
        <v>4</v>
      </c>
      <c r="CQ31" s="162" t="str">
        <f t="shared" si="154"/>
        <v>0</v>
      </c>
      <c r="CR31" s="162" t="str">
        <f t="shared" si="155"/>
        <v>1</v>
      </c>
      <c r="CS31" s="162" t="str">
        <f t="shared" si="156"/>
        <v>2</v>
      </c>
      <c r="CT31" s="162" t="str">
        <f t="shared" si="157"/>
        <v>0</v>
      </c>
      <c r="CU31" s="162" t="str">
        <f t="shared" si="158"/>
        <v>2</v>
      </c>
      <c r="CV31" s="162" t="str">
        <f t="shared" si="159"/>
        <v>1</v>
      </c>
      <c r="CX31" s="60" t="s">
        <v>5134</v>
      </c>
      <c r="CY31" s="167">
        <f t="shared" si="103"/>
        <v>44194</v>
      </c>
      <c r="CZ31" s="164" t="str">
        <f t="shared" si="142"/>
        <v>29.12.2020</v>
      </c>
      <c r="DA31" s="162" t="str">
        <f t="shared" si="143"/>
        <v>2</v>
      </c>
      <c r="DB31" s="162" t="str">
        <f t="shared" si="144"/>
        <v>9</v>
      </c>
      <c r="DC31" s="162" t="str">
        <f t="shared" si="145"/>
        <v>1</v>
      </c>
      <c r="DD31" s="162" t="str">
        <f t="shared" si="146"/>
        <v>2</v>
      </c>
      <c r="DE31" s="162" t="str">
        <f t="shared" si="147"/>
        <v>2</v>
      </c>
      <c r="DF31" s="162" t="str">
        <f t="shared" si="148"/>
        <v>0</v>
      </c>
      <c r="DG31" s="162" t="str">
        <f t="shared" si="149"/>
        <v>2</v>
      </c>
      <c r="DH31" s="162" t="str">
        <f t="shared" si="150"/>
        <v>0</v>
      </c>
      <c r="DJ31" s="60" t="s">
        <v>1114</v>
      </c>
      <c r="DK31" s="60" t="s">
        <v>4913</v>
      </c>
      <c r="DL31" s="168" t="s">
        <v>4914</v>
      </c>
      <c r="DN31" s="262">
        <f t="shared" si="113"/>
        <v>47595</v>
      </c>
      <c r="DO31" s="169" t="str">
        <f t="shared" ca="1" si="114"/>
        <v>0024_Wang_Jie_EJ4193180 01_SK_NORTH BAY_20122020</v>
      </c>
      <c r="DP31" s="170" t="str">
        <f>$DP$2&amp;Links!D25&amp;$DP$3&amp;" "&amp;I31&amp;" "&amp;J31&amp;" "&amp;$DP$4</f>
        <v>&lt;a id="cmfoldlink" style="text-decoration: underline;" href=""&gt; Wang Jie &lt;/a&gt;</v>
      </c>
      <c r="DQ31" s="171"/>
      <c r="DU31" s="172" t="s">
        <v>5145</v>
      </c>
      <c r="DW31" s="174" t="s">
        <v>5148</v>
      </c>
      <c r="DY31" s="151" t="s">
        <v>3928</v>
      </c>
      <c r="EA31" s="60" t="s">
        <v>4918</v>
      </c>
      <c r="EC31" s="174" t="s">
        <v>4919</v>
      </c>
      <c r="ED31" s="175"/>
      <c r="EE31" s="157" t="s">
        <v>1111</v>
      </c>
      <c r="EF31" s="176" t="str">
        <f t="shared" si="30"/>
        <v>4</v>
      </c>
      <c r="EI31" s="155" t="s">
        <v>1115</v>
      </c>
      <c r="EJ31" s="176" t="str">
        <f t="shared" si="31"/>
        <v>1</v>
      </c>
      <c r="EK31" s="170" t="str">
        <f>$EK$2&amp;Links!G25&amp;$EK$3&amp;" "&amp;I31&amp;" "&amp;J31&amp;" "&amp;$EK$4</f>
        <v>&lt;a id="cmpasslink" style="text-decoration: underline;" href=""&gt; Wang Jie &lt;/a&gt;</v>
      </c>
      <c r="EL31" s="170" t="str">
        <f>$EL$2&amp;Links!J25&amp;$EL$3&amp;" "&amp;I31&amp;" "&amp;J31&amp;" "&amp;$EL$4</f>
        <v>&lt;a id="cmloilink" style="text-decoration: underline;" href=""&gt; Wang Jie &lt;/a&gt;</v>
      </c>
      <c r="EM31" s="176" t="str">
        <f t="shared" si="26"/>
        <v>М</v>
      </c>
      <c r="EN31" s="174" t="s">
        <v>1657</v>
      </c>
      <c r="EP31" s="177" t="str">
        <f t="shared" si="32"/>
        <v>125047, г. Москва, улица Фадеева, дом 7, строение 1, помещение 2, комната 2, РМ2И, подвал</v>
      </c>
      <c r="ER31" s="176">
        <v>84952876087</v>
      </c>
      <c r="ES31" s="178" t="s">
        <v>4875</v>
      </c>
      <c r="ET31" s="174" t="s">
        <v>1585</v>
      </c>
      <c r="EV31" s="176" t="str">
        <f t="shared" si="35"/>
        <v>Генеральный директор</v>
      </c>
      <c r="EX31" s="179">
        <v>44210</v>
      </c>
      <c r="EY31" s="191" t="s">
        <v>1215</v>
      </c>
      <c r="EZ31" s="257"/>
      <c r="FB31" s="151" t="s">
        <v>3928</v>
      </c>
      <c r="FC31" s="151" t="s">
        <v>3267</v>
      </c>
      <c r="FD31" s="151" t="s">
        <v>3928</v>
      </c>
      <c r="FE31" s="288" t="s">
        <v>4864</v>
      </c>
      <c r="FF31" s="165" t="s">
        <v>4893</v>
      </c>
      <c r="FG31" s="165" t="s">
        <v>4900</v>
      </c>
      <c r="FH31" s="165" t="s">
        <v>4896</v>
      </c>
      <c r="FI31" s="165" t="s">
        <v>4897</v>
      </c>
      <c r="FJ31" s="165" t="s">
        <v>4904</v>
      </c>
      <c r="FK31" s="165" t="s">
        <v>4865</v>
      </c>
      <c r="FL31" s="165" t="s">
        <v>4907</v>
      </c>
      <c r="FM31" s="165">
        <v>3</v>
      </c>
      <c r="FR31" s="165" t="s">
        <v>4901</v>
      </c>
    </row>
    <row r="32" spans="1:174" s="60" customFormat="1" ht="90">
      <c r="A32" s="154" t="s">
        <v>2190</v>
      </c>
      <c r="B32" s="155" t="str">
        <f t="shared" si="0"/>
        <v>1</v>
      </c>
      <c r="C32" s="60" t="s">
        <v>1557</v>
      </c>
      <c r="D32" s="155" t="str">
        <f t="shared" si="1"/>
        <v>1</v>
      </c>
      <c r="E32" s="60">
        <v>1</v>
      </c>
      <c r="F32" s="156">
        <v>44183</v>
      </c>
      <c r="H32" s="157" t="s">
        <v>5107</v>
      </c>
      <c r="I32" s="222" t="s">
        <v>91</v>
      </c>
      <c r="J32" s="223" t="s">
        <v>5162</v>
      </c>
      <c r="K32" s="160" t="str">
        <f t="shared" si="27"/>
        <v>Ли</v>
      </c>
      <c r="L32" s="160" t="str">
        <f t="shared" si="37"/>
        <v>Чжиюань</v>
      </c>
      <c r="M32" s="60" t="s">
        <v>5163</v>
      </c>
      <c r="N32" s="161">
        <v>30088</v>
      </c>
      <c r="O32" s="162" t="str">
        <f t="shared" si="38"/>
        <v>17051982</v>
      </c>
      <c r="P32" s="163" t="str">
        <f t="shared" si="39"/>
        <v>17.05.1982</v>
      </c>
      <c r="Q32" s="162" t="str">
        <f t="shared" si="40"/>
        <v>1</v>
      </c>
      <c r="R32" s="162" t="str">
        <f t="shared" si="41"/>
        <v>7</v>
      </c>
      <c r="S32" s="162" t="str">
        <f t="shared" si="42"/>
        <v>0</v>
      </c>
      <c r="T32" s="162" t="str">
        <f t="shared" si="43"/>
        <v>5</v>
      </c>
      <c r="U32" s="162" t="str">
        <f t="shared" si="44"/>
        <v>1</v>
      </c>
      <c r="V32" s="162" t="str">
        <f t="shared" si="45"/>
        <v>9</v>
      </c>
      <c r="W32" s="162" t="str">
        <f t="shared" si="46"/>
        <v>8</v>
      </c>
      <c r="X32" s="162" t="str">
        <f t="shared" si="47"/>
        <v>2</v>
      </c>
      <c r="Z32" s="60" t="s">
        <v>266</v>
      </c>
      <c r="AA32" s="163" t="str">
        <f t="shared" si="4"/>
        <v>Хэнань</v>
      </c>
      <c r="AB32" s="161">
        <v>42636</v>
      </c>
      <c r="AC32" s="163" t="str">
        <f t="shared" si="48"/>
        <v>23.09.2016</v>
      </c>
      <c r="AD32" s="162" t="str">
        <f t="shared" si="49"/>
        <v>2</v>
      </c>
      <c r="AE32" s="162" t="str">
        <f t="shared" si="50"/>
        <v>3</v>
      </c>
      <c r="AF32" s="162" t="str">
        <f t="shared" si="51"/>
        <v>0</v>
      </c>
      <c r="AG32" s="162" t="str">
        <f t="shared" si="52"/>
        <v>9</v>
      </c>
      <c r="AH32" s="162" t="str">
        <f t="shared" si="53"/>
        <v>2</v>
      </c>
      <c r="AI32" s="162" t="str">
        <f t="shared" si="54"/>
        <v>0</v>
      </c>
      <c r="AJ32" s="162" t="str">
        <f t="shared" si="55"/>
        <v>1</v>
      </c>
      <c r="AK32" s="162" t="str">
        <f t="shared" si="56"/>
        <v>6</v>
      </c>
      <c r="AM32" s="161">
        <v>46287</v>
      </c>
      <c r="AN32" s="163" t="str">
        <f t="shared" si="57"/>
        <v>22.09.2026</v>
      </c>
      <c r="AO32" s="162" t="str">
        <f t="shared" si="58"/>
        <v>2</v>
      </c>
      <c r="AP32" s="162" t="str">
        <f t="shared" si="59"/>
        <v>2</v>
      </c>
      <c r="AQ32" s="162" t="str">
        <f t="shared" si="60"/>
        <v>0</v>
      </c>
      <c r="AR32" s="162" t="str">
        <f t="shared" si="61"/>
        <v>9</v>
      </c>
      <c r="AS32" s="162" t="str">
        <f t="shared" si="62"/>
        <v>2</v>
      </c>
      <c r="AT32" s="162" t="str">
        <f t="shared" si="63"/>
        <v>0</v>
      </c>
      <c r="AU32" s="162" t="str">
        <f t="shared" si="64"/>
        <v>2</v>
      </c>
      <c r="AV32" s="162" t="str">
        <f t="shared" si="65"/>
        <v>6</v>
      </c>
      <c r="AX32" s="60" t="s">
        <v>5118</v>
      </c>
      <c r="AZ32" s="60" t="s">
        <v>5164</v>
      </c>
      <c r="BA32" s="160" t="str">
        <f t="shared" si="23"/>
        <v>Шанхай</v>
      </c>
      <c r="BB32" s="253">
        <v>44211</v>
      </c>
      <c r="BC32" s="164" t="str">
        <f t="shared" si="115"/>
        <v>15.01.2021</v>
      </c>
      <c r="BD32" s="162" t="str">
        <f t="shared" si="116"/>
        <v>1</v>
      </c>
      <c r="BE32" s="162" t="str">
        <f t="shared" si="117"/>
        <v>5</v>
      </c>
      <c r="BF32" s="162" t="str">
        <f t="shared" si="118"/>
        <v>0</v>
      </c>
      <c r="BG32" s="162" t="str">
        <f t="shared" si="119"/>
        <v>1</v>
      </c>
      <c r="BH32" s="162" t="str">
        <f t="shared" si="120"/>
        <v>2</v>
      </c>
      <c r="BI32" s="162" t="str">
        <f t="shared" si="121"/>
        <v>0</v>
      </c>
      <c r="BJ32" s="162" t="str">
        <f t="shared" si="122"/>
        <v>2</v>
      </c>
      <c r="BK32" s="162" t="str">
        <f t="shared" si="123"/>
        <v>1</v>
      </c>
      <c r="BM32" s="253">
        <v>44359</v>
      </c>
      <c r="BN32" s="164" t="str">
        <f t="shared" si="124"/>
        <v>12.06.2021</v>
      </c>
      <c r="BO32" s="162" t="str">
        <f t="shared" si="125"/>
        <v>1</v>
      </c>
      <c r="BP32" s="162" t="str">
        <f t="shared" si="126"/>
        <v>2</v>
      </c>
      <c r="BQ32" s="162" t="str">
        <f t="shared" si="127"/>
        <v>0</v>
      </c>
      <c r="BR32" s="162" t="str">
        <f t="shared" si="128"/>
        <v>6</v>
      </c>
      <c r="BS32" s="162" t="str">
        <f t="shared" si="129"/>
        <v>2</v>
      </c>
      <c r="BT32" s="162" t="str">
        <f t="shared" si="130"/>
        <v>0</v>
      </c>
      <c r="BU32" s="162" t="str">
        <f t="shared" si="131"/>
        <v>2</v>
      </c>
      <c r="BV32" s="162" t="str">
        <f t="shared" si="132"/>
        <v>1</v>
      </c>
      <c r="BX32" s="264" t="str">
        <f t="shared" si="84"/>
        <v>Китайская Народная Республика</v>
      </c>
      <c r="BY32" s="257" t="s">
        <v>138</v>
      </c>
      <c r="BZ32" s="166" t="str">
        <f t="shared" si="24"/>
        <v>Пекин</v>
      </c>
      <c r="CA32" s="280" t="s">
        <v>5122</v>
      </c>
      <c r="CB32" s="281">
        <v>44194</v>
      </c>
      <c r="CC32" s="282" t="str">
        <f t="shared" si="133"/>
        <v>29.12.2020</v>
      </c>
      <c r="CD32" s="283" t="str">
        <f t="shared" si="134"/>
        <v>2</v>
      </c>
      <c r="CE32" s="283" t="str">
        <f t="shared" si="135"/>
        <v>9</v>
      </c>
      <c r="CF32" s="283" t="str">
        <f t="shared" si="136"/>
        <v>1</v>
      </c>
      <c r="CG32" s="283" t="str">
        <f t="shared" si="137"/>
        <v>2</v>
      </c>
      <c r="CH32" s="283" t="str">
        <f t="shared" si="138"/>
        <v>2</v>
      </c>
      <c r="CI32" s="283" t="str">
        <f t="shared" si="139"/>
        <v>0</v>
      </c>
      <c r="CJ32" s="283" t="str">
        <f t="shared" si="140"/>
        <v>2</v>
      </c>
      <c r="CK32" s="283" t="str">
        <f t="shared" si="141"/>
        <v>0</v>
      </c>
      <c r="CM32" s="268">
        <v>44210</v>
      </c>
      <c r="CN32" s="164" t="str">
        <f t="shared" si="151"/>
        <v>14.01.2021</v>
      </c>
      <c r="CO32" s="162" t="str">
        <f t="shared" si="152"/>
        <v>1</v>
      </c>
      <c r="CP32" s="162" t="str">
        <f t="shared" si="153"/>
        <v>4</v>
      </c>
      <c r="CQ32" s="162" t="str">
        <f t="shared" si="154"/>
        <v>0</v>
      </c>
      <c r="CR32" s="162" t="str">
        <f t="shared" si="155"/>
        <v>1</v>
      </c>
      <c r="CS32" s="162" t="str">
        <f t="shared" si="156"/>
        <v>2</v>
      </c>
      <c r="CT32" s="162" t="str">
        <f t="shared" si="157"/>
        <v>0</v>
      </c>
      <c r="CU32" s="162" t="str">
        <f t="shared" si="158"/>
        <v>2</v>
      </c>
      <c r="CV32" s="162" t="str">
        <f t="shared" si="159"/>
        <v>1</v>
      </c>
      <c r="CX32" s="60" t="s">
        <v>5135</v>
      </c>
      <c r="CY32" s="167">
        <f t="shared" si="103"/>
        <v>44194</v>
      </c>
      <c r="CZ32" s="164" t="str">
        <f t="shared" si="142"/>
        <v>29.12.2020</v>
      </c>
      <c r="DA32" s="162" t="str">
        <f t="shared" si="143"/>
        <v>2</v>
      </c>
      <c r="DB32" s="162" t="str">
        <f t="shared" si="144"/>
        <v>9</v>
      </c>
      <c r="DC32" s="162" t="str">
        <f t="shared" si="145"/>
        <v>1</v>
      </c>
      <c r="DD32" s="162" t="str">
        <f t="shared" si="146"/>
        <v>2</v>
      </c>
      <c r="DE32" s="162" t="str">
        <f t="shared" si="147"/>
        <v>2</v>
      </c>
      <c r="DF32" s="162" t="str">
        <f t="shared" si="148"/>
        <v>0</v>
      </c>
      <c r="DG32" s="162" t="str">
        <f t="shared" si="149"/>
        <v>2</v>
      </c>
      <c r="DH32" s="162" t="str">
        <f t="shared" si="150"/>
        <v>0</v>
      </c>
      <c r="DJ32" s="60" t="s">
        <v>1114</v>
      </c>
      <c r="DK32" s="60" t="s">
        <v>4913</v>
      </c>
      <c r="DL32" s="168" t="s">
        <v>4914</v>
      </c>
      <c r="DN32" s="262">
        <f t="shared" si="113"/>
        <v>46107</v>
      </c>
      <c r="DO32" s="169" t="str">
        <f t="shared" ca="1" si="114"/>
        <v>0025_Li_Zhiyuan_E86901285 01_SK_NORTH BAY_20122020</v>
      </c>
      <c r="DP32" s="170" t="str">
        <f>$DP$2&amp;Links!D26&amp;$DP$3&amp;" "&amp;I32&amp;" "&amp;J32&amp;" "&amp;$DP$4</f>
        <v>&lt;a id="cmfoldlink" style="text-decoration: underline;" href=""&gt; Li Zhiyuan &lt;/a&gt;</v>
      </c>
      <c r="DQ32" s="171"/>
      <c r="DU32" s="172" t="s">
        <v>5145</v>
      </c>
      <c r="DW32" s="174" t="s">
        <v>5149</v>
      </c>
      <c r="DY32" s="151" t="s">
        <v>3928</v>
      </c>
      <c r="EA32" s="60" t="s">
        <v>4918</v>
      </c>
      <c r="EC32" s="174" t="s">
        <v>4919</v>
      </c>
      <c r="ED32" s="175"/>
      <c r="EE32" s="157" t="s">
        <v>1111</v>
      </c>
      <c r="EF32" s="176" t="str">
        <f t="shared" si="30"/>
        <v>4</v>
      </c>
      <c r="EI32" s="155" t="s">
        <v>1115</v>
      </c>
      <c r="EJ32" s="176" t="str">
        <f t="shared" si="31"/>
        <v>1</v>
      </c>
      <c r="EK32" s="170" t="str">
        <f>$EK$2&amp;Links!G26&amp;$EK$3&amp;" "&amp;I32&amp;" "&amp;J32&amp;" "&amp;$EK$4</f>
        <v>&lt;a id="cmpasslink" style="text-decoration: underline;" href=""&gt; Li Zhiyuan &lt;/a&gt;</v>
      </c>
      <c r="EL32" s="170" t="str">
        <f>$EL$2&amp;Links!J26&amp;$EL$3&amp;" "&amp;I32&amp;" "&amp;J32&amp;" "&amp;$EL$4</f>
        <v>&lt;a id="cmloilink" style="text-decoration: underline;" href=""&gt; Li Zhiyuan &lt;/a&gt;</v>
      </c>
      <c r="EM32" s="176" t="str">
        <f t="shared" si="26"/>
        <v>М</v>
      </c>
      <c r="EN32" s="174" t="s">
        <v>1657</v>
      </c>
      <c r="EP32" s="177" t="str">
        <f t="shared" si="32"/>
        <v>125047, г. Москва, улица Фадеева, дом 7, строение 1, помещение 2, комната 2, РМ2И, подвал</v>
      </c>
      <c r="ER32" s="176">
        <v>84952876087</v>
      </c>
      <c r="ES32" s="178" t="s">
        <v>4875</v>
      </c>
      <c r="ET32" s="174" t="s">
        <v>1585</v>
      </c>
      <c r="EV32" s="176" t="str">
        <f t="shared" si="35"/>
        <v>Генеральный директор</v>
      </c>
      <c r="EX32" s="179">
        <v>44210</v>
      </c>
      <c r="EY32" s="191" t="s">
        <v>1215</v>
      </c>
      <c r="EZ32" s="257"/>
      <c r="FB32" s="151" t="s">
        <v>3928</v>
      </c>
      <c r="FC32" s="151" t="s">
        <v>3267</v>
      </c>
      <c r="FD32" s="151" t="s">
        <v>3928</v>
      </c>
      <c r="FE32" s="288" t="s">
        <v>4864</v>
      </c>
      <c r="FF32" s="165" t="s">
        <v>4893</v>
      </c>
      <c r="FG32" s="165" t="s">
        <v>4900</v>
      </c>
      <c r="FH32" s="165" t="s">
        <v>4896</v>
      </c>
      <c r="FI32" s="165" t="s">
        <v>4897</v>
      </c>
      <c r="FJ32" s="165" t="s">
        <v>4904</v>
      </c>
      <c r="FK32" s="165" t="s">
        <v>4865</v>
      </c>
      <c r="FL32" s="165" t="s">
        <v>4907</v>
      </c>
      <c r="FM32" s="165">
        <v>3</v>
      </c>
      <c r="FR32" s="165" t="s">
        <v>4901</v>
      </c>
    </row>
    <row r="33" spans="1:174" s="60" customFormat="1" ht="90">
      <c r="A33" s="154" t="s">
        <v>2190</v>
      </c>
      <c r="B33" s="155" t="str">
        <f t="shared" si="0"/>
        <v>1</v>
      </c>
      <c r="C33" s="60" t="s">
        <v>1557</v>
      </c>
      <c r="D33" s="155" t="str">
        <f t="shared" si="1"/>
        <v>1</v>
      </c>
      <c r="E33" s="60">
        <v>1</v>
      </c>
      <c r="F33" s="156">
        <v>44183</v>
      </c>
      <c r="H33" s="157" t="s">
        <v>5108</v>
      </c>
      <c r="I33" s="222" t="s">
        <v>175</v>
      </c>
      <c r="J33" s="223" t="s">
        <v>5165</v>
      </c>
      <c r="K33" s="160" t="str">
        <f t="shared" si="27"/>
        <v>Лю</v>
      </c>
      <c r="L33" s="160" t="str">
        <f t="shared" si="37"/>
        <v>Хунтао</v>
      </c>
      <c r="M33" s="60" t="s">
        <v>5166</v>
      </c>
      <c r="N33" s="161">
        <v>30673</v>
      </c>
      <c r="O33" s="162" t="str">
        <f t="shared" si="38"/>
        <v>23121983</v>
      </c>
      <c r="P33" s="163" t="str">
        <f t="shared" si="39"/>
        <v>23.12.1983</v>
      </c>
      <c r="Q33" s="162" t="str">
        <f t="shared" si="40"/>
        <v>2</v>
      </c>
      <c r="R33" s="162" t="str">
        <f t="shared" si="41"/>
        <v>3</v>
      </c>
      <c r="S33" s="162" t="str">
        <f t="shared" si="42"/>
        <v>1</v>
      </c>
      <c r="T33" s="162" t="str">
        <f t="shared" si="43"/>
        <v>2</v>
      </c>
      <c r="U33" s="162" t="str">
        <f t="shared" si="44"/>
        <v>1</v>
      </c>
      <c r="V33" s="162" t="str">
        <f t="shared" si="45"/>
        <v>9</v>
      </c>
      <c r="W33" s="162" t="str">
        <f t="shared" si="46"/>
        <v>8</v>
      </c>
      <c r="X33" s="162" t="str">
        <f t="shared" si="47"/>
        <v>3</v>
      </c>
      <c r="Z33" s="60" t="s">
        <v>131</v>
      </c>
      <c r="AA33" s="163" t="str">
        <f t="shared" si="4"/>
        <v>Шаньдун</v>
      </c>
      <c r="AB33" s="161">
        <v>43523</v>
      </c>
      <c r="AC33" s="163" t="str">
        <f t="shared" si="48"/>
        <v>27.02.2019</v>
      </c>
      <c r="AD33" s="162" t="str">
        <f t="shared" si="49"/>
        <v>2</v>
      </c>
      <c r="AE33" s="162" t="str">
        <f t="shared" si="50"/>
        <v>7</v>
      </c>
      <c r="AF33" s="162" t="str">
        <f t="shared" si="51"/>
        <v>0</v>
      </c>
      <c r="AG33" s="162" t="str">
        <f t="shared" si="52"/>
        <v>2</v>
      </c>
      <c r="AH33" s="162" t="str">
        <f t="shared" si="53"/>
        <v>2</v>
      </c>
      <c r="AI33" s="162" t="str">
        <f t="shared" si="54"/>
        <v>0</v>
      </c>
      <c r="AJ33" s="162" t="str">
        <f t="shared" si="55"/>
        <v>1</v>
      </c>
      <c r="AK33" s="162" t="str">
        <f t="shared" si="56"/>
        <v>9</v>
      </c>
      <c r="AM33" s="161">
        <v>47175</v>
      </c>
      <c r="AN33" s="163" t="str">
        <f t="shared" si="57"/>
        <v>26.02.2029</v>
      </c>
      <c r="AO33" s="162" t="str">
        <f t="shared" si="58"/>
        <v>2</v>
      </c>
      <c r="AP33" s="162" t="str">
        <f t="shared" si="59"/>
        <v>6</v>
      </c>
      <c r="AQ33" s="162" t="str">
        <f t="shared" si="60"/>
        <v>0</v>
      </c>
      <c r="AR33" s="162" t="str">
        <f t="shared" si="61"/>
        <v>2</v>
      </c>
      <c r="AS33" s="162" t="str">
        <f t="shared" si="62"/>
        <v>2</v>
      </c>
      <c r="AT33" s="162" t="str">
        <f t="shared" si="63"/>
        <v>0</v>
      </c>
      <c r="AU33" s="162" t="str">
        <f t="shared" si="64"/>
        <v>2</v>
      </c>
      <c r="AV33" s="162" t="str">
        <f t="shared" si="65"/>
        <v>9</v>
      </c>
      <c r="AX33" s="60" t="s">
        <v>5118</v>
      </c>
      <c r="AZ33" s="60" t="s">
        <v>131</v>
      </c>
      <c r="BA33" s="160" t="str">
        <f t="shared" si="23"/>
        <v>Шаньдун</v>
      </c>
      <c r="BB33" s="253">
        <v>44211</v>
      </c>
      <c r="BC33" s="164" t="str">
        <f t="shared" si="115"/>
        <v>15.01.2021</v>
      </c>
      <c r="BD33" s="162" t="str">
        <f t="shared" si="116"/>
        <v>1</v>
      </c>
      <c r="BE33" s="162" t="str">
        <f t="shared" si="117"/>
        <v>5</v>
      </c>
      <c r="BF33" s="162" t="str">
        <f t="shared" si="118"/>
        <v>0</v>
      </c>
      <c r="BG33" s="162" t="str">
        <f t="shared" si="119"/>
        <v>1</v>
      </c>
      <c r="BH33" s="162" t="str">
        <f t="shared" si="120"/>
        <v>2</v>
      </c>
      <c r="BI33" s="162" t="str">
        <f t="shared" si="121"/>
        <v>0</v>
      </c>
      <c r="BJ33" s="162" t="str">
        <f t="shared" si="122"/>
        <v>2</v>
      </c>
      <c r="BK33" s="162" t="str">
        <f t="shared" si="123"/>
        <v>1</v>
      </c>
      <c r="BM33" s="253">
        <v>44359</v>
      </c>
      <c r="BN33" s="164" t="str">
        <f t="shared" si="124"/>
        <v>12.06.2021</v>
      </c>
      <c r="BO33" s="162" t="str">
        <f t="shared" si="125"/>
        <v>1</v>
      </c>
      <c r="BP33" s="162" t="str">
        <f t="shared" si="126"/>
        <v>2</v>
      </c>
      <c r="BQ33" s="162" t="str">
        <f t="shared" si="127"/>
        <v>0</v>
      </c>
      <c r="BR33" s="162" t="str">
        <f t="shared" si="128"/>
        <v>6</v>
      </c>
      <c r="BS33" s="162" t="str">
        <f t="shared" si="129"/>
        <v>2</v>
      </c>
      <c r="BT33" s="162" t="str">
        <f t="shared" si="130"/>
        <v>0</v>
      </c>
      <c r="BU33" s="162" t="str">
        <f t="shared" si="131"/>
        <v>2</v>
      </c>
      <c r="BV33" s="162" t="str">
        <f t="shared" si="132"/>
        <v>1</v>
      </c>
      <c r="BX33" s="264" t="str">
        <f t="shared" si="84"/>
        <v>Китайская Народная Республика</v>
      </c>
      <c r="BY33" s="257" t="s">
        <v>138</v>
      </c>
      <c r="BZ33" s="166" t="str">
        <f t="shared" si="24"/>
        <v>Пекин</v>
      </c>
      <c r="CA33" s="280" t="s">
        <v>5123</v>
      </c>
      <c r="CB33" s="281">
        <v>44194</v>
      </c>
      <c r="CC33" s="282" t="str">
        <f t="shared" si="133"/>
        <v>29.12.2020</v>
      </c>
      <c r="CD33" s="283" t="str">
        <f t="shared" si="134"/>
        <v>2</v>
      </c>
      <c r="CE33" s="283" t="str">
        <f t="shared" si="135"/>
        <v>9</v>
      </c>
      <c r="CF33" s="283" t="str">
        <f t="shared" si="136"/>
        <v>1</v>
      </c>
      <c r="CG33" s="283" t="str">
        <f t="shared" si="137"/>
        <v>2</v>
      </c>
      <c r="CH33" s="283" t="str">
        <f t="shared" si="138"/>
        <v>2</v>
      </c>
      <c r="CI33" s="283" t="str">
        <f t="shared" si="139"/>
        <v>0</v>
      </c>
      <c r="CJ33" s="283" t="str">
        <f t="shared" si="140"/>
        <v>2</v>
      </c>
      <c r="CK33" s="283" t="str">
        <f t="shared" si="141"/>
        <v>0</v>
      </c>
      <c r="CM33" s="268">
        <v>44210</v>
      </c>
      <c r="CN33" s="164" t="str">
        <f t="shared" si="151"/>
        <v>14.01.2021</v>
      </c>
      <c r="CO33" s="162" t="str">
        <f t="shared" si="152"/>
        <v>1</v>
      </c>
      <c r="CP33" s="162" t="str">
        <f t="shared" si="153"/>
        <v>4</v>
      </c>
      <c r="CQ33" s="162" t="str">
        <f t="shared" si="154"/>
        <v>0</v>
      </c>
      <c r="CR33" s="162" t="str">
        <f t="shared" si="155"/>
        <v>1</v>
      </c>
      <c r="CS33" s="162" t="str">
        <f t="shared" si="156"/>
        <v>2</v>
      </c>
      <c r="CT33" s="162" t="str">
        <f t="shared" si="157"/>
        <v>0</v>
      </c>
      <c r="CU33" s="162" t="str">
        <f t="shared" si="158"/>
        <v>2</v>
      </c>
      <c r="CV33" s="162" t="str">
        <f t="shared" si="159"/>
        <v>1</v>
      </c>
      <c r="CX33" s="60" t="s">
        <v>5136</v>
      </c>
      <c r="CY33" s="167">
        <f t="shared" si="103"/>
        <v>44194</v>
      </c>
      <c r="CZ33" s="164" t="str">
        <f t="shared" si="142"/>
        <v>29.12.2020</v>
      </c>
      <c r="DA33" s="162" t="str">
        <f t="shared" si="143"/>
        <v>2</v>
      </c>
      <c r="DB33" s="162" t="str">
        <f t="shared" si="144"/>
        <v>9</v>
      </c>
      <c r="DC33" s="162" t="str">
        <f t="shared" si="145"/>
        <v>1</v>
      </c>
      <c r="DD33" s="162" t="str">
        <f t="shared" si="146"/>
        <v>2</v>
      </c>
      <c r="DE33" s="162" t="str">
        <f t="shared" si="147"/>
        <v>2</v>
      </c>
      <c r="DF33" s="162" t="str">
        <f t="shared" si="148"/>
        <v>0</v>
      </c>
      <c r="DG33" s="162" t="str">
        <f t="shared" si="149"/>
        <v>2</v>
      </c>
      <c r="DH33" s="162" t="str">
        <f t="shared" si="150"/>
        <v>0</v>
      </c>
      <c r="DJ33" s="60" t="s">
        <v>1114</v>
      </c>
      <c r="DK33" s="60" t="s">
        <v>4913</v>
      </c>
      <c r="DL33" s="168" t="s">
        <v>4914</v>
      </c>
      <c r="DN33" s="262">
        <f t="shared" si="113"/>
        <v>46995</v>
      </c>
      <c r="DO33" s="169" t="str">
        <f t="shared" ca="1" si="114"/>
        <v>0026_Liu_Hongtao_EF5527336 01_SK_NORTH BAY_20122020</v>
      </c>
      <c r="DP33" s="170" t="str">
        <f>$DP$2&amp;Links!D27&amp;$DP$3&amp;" "&amp;I33&amp;" "&amp;J33&amp;" "&amp;$DP$4</f>
        <v>&lt;a id="cmfoldlink" style="text-decoration: underline;" href=""&gt; Liu Hongtao &lt;/a&gt;</v>
      </c>
      <c r="DQ33" s="171"/>
      <c r="DU33" s="172" t="s">
        <v>5145</v>
      </c>
      <c r="DW33" s="174" t="s">
        <v>5150</v>
      </c>
      <c r="DY33" s="151" t="s">
        <v>3928</v>
      </c>
      <c r="EA33" s="60" t="s">
        <v>4918</v>
      </c>
      <c r="EC33" s="174" t="s">
        <v>4919</v>
      </c>
      <c r="ED33" s="175"/>
      <c r="EE33" s="157" t="s">
        <v>1111</v>
      </c>
      <c r="EF33" s="176" t="str">
        <f t="shared" si="30"/>
        <v>4</v>
      </c>
      <c r="EI33" s="155" t="s">
        <v>1115</v>
      </c>
      <c r="EJ33" s="176" t="str">
        <f t="shared" si="31"/>
        <v>1</v>
      </c>
      <c r="EK33" s="170" t="str">
        <f>$EK$2&amp;Links!G27&amp;$EK$3&amp;" "&amp;I33&amp;" "&amp;J33&amp;" "&amp;$EK$4</f>
        <v>&lt;a id="cmpasslink" style="text-decoration: underline;" href=""&gt; Liu Hongtao &lt;/a&gt;</v>
      </c>
      <c r="EL33" s="170" t="str">
        <f>$EL$2&amp;Links!J27&amp;$EL$3&amp;" "&amp;I33&amp;" "&amp;J33&amp;" "&amp;$EL$4</f>
        <v>&lt;a id="cmloilink" style="text-decoration: underline;" href=""&gt; Liu Hongtao &lt;/a&gt;</v>
      </c>
      <c r="EM33" s="176" t="str">
        <f t="shared" si="26"/>
        <v>М</v>
      </c>
      <c r="EN33" s="174" t="s">
        <v>1657</v>
      </c>
      <c r="EP33" s="177" t="str">
        <f t="shared" si="32"/>
        <v>125047, г. Москва, улица Фадеева, дом 7, строение 1, помещение 2, комната 2, РМ2И, подвал</v>
      </c>
      <c r="ER33" s="176">
        <v>84952876087</v>
      </c>
      <c r="ES33" s="178" t="s">
        <v>4875</v>
      </c>
      <c r="ET33" s="174" t="s">
        <v>1585</v>
      </c>
      <c r="EV33" s="176" t="str">
        <f t="shared" si="35"/>
        <v>Генеральный директор</v>
      </c>
      <c r="EX33" s="179">
        <v>44210</v>
      </c>
      <c r="EY33" s="191" t="s">
        <v>1215</v>
      </c>
      <c r="EZ33" s="257"/>
      <c r="FB33" s="151" t="s">
        <v>3928</v>
      </c>
      <c r="FC33" s="151" t="s">
        <v>3267</v>
      </c>
      <c r="FD33" s="151" t="s">
        <v>3928</v>
      </c>
      <c r="FE33" s="288" t="s">
        <v>4864</v>
      </c>
      <c r="FF33" s="165" t="s">
        <v>4893</v>
      </c>
      <c r="FG33" s="165" t="s">
        <v>4900</v>
      </c>
      <c r="FH33" s="165" t="s">
        <v>4896</v>
      </c>
      <c r="FI33" s="165" t="s">
        <v>4897</v>
      </c>
      <c r="FJ33" s="165" t="s">
        <v>4904</v>
      </c>
      <c r="FK33" s="165" t="s">
        <v>4865</v>
      </c>
      <c r="FL33" s="165" t="s">
        <v>4907</v>
      </c>
      <c r="FM33" s="165">
        <v>3</v>
      </c>
      <c r="FR33" s="165" t="s">
        <v>4901</v>
      </c>
    </row>
    <row r="34" spans="1:174" s="60" customFormat="1" ht="90">
      <c r="A34" s="154" t="s">
        <v>2190</v>
      </c>
      <c r="B34" s="155" t="str">
        <f t="shared" si="0"/>
        <v>1</v>
      </c>
      <c r="C34" s="60" t="s">
        <v>1557</v>
      </c>
      <c r="D34" s="155" t="str">
        <f t="shared" si="1"/>
        <v>1</v>
      </c>
      <c r="E34" s="60">
        <v>1</v>
      </c>
      <c r="F34" s="156">
        <v>44183</v>
      </c>
      <c r="H34" s="157" t="s">
        <v>5109</v>
      </c>
      <c r="I34" s="222" t="s">
        <v>175</v>
      </c>
      <c r="J34" s="223" t="s">
        <v>392</v>
      </c>
      <c r="K34" s="160" t="str">
        <f t="shared" si="27"/>
        <v>Лю</v>
      </c>
      <c r="L34" s="160" t="str">
        <f t="shared" si="37"/>
        <v>Сяолонг</v>
      </c>
      <c r="M34" s="60" t="s">
        <v>5167</v>
      </c>
      <c r="N34" s="161">
        <v>29867</v>
      </c>
      <c r="O34" s="162" t="str">
        <f t="shared" si="38"/>
        <v>08101981</v>
      </c>
      <c r="P34" s="163" t="str">
        <f t="shared" si="39"/>
        <v>08.10.1981</v>
      </c>
      <c r="Q34" s="162" t="str">
        <f t="shared" si="40"/>
        <v>0</v>
      </c>
      <c r="R34" s="162" t="str">
        <f t="shared" si="41"/>
        <v>8</v>
      </c>
      <c r="S34" s="162" t="str">
        <f t="shared" si="42"/>
        <v>1</v>
      </c>
      <c r="T34" s="162" t="str">
        <f t="shared" si="43"/>
        <v>0</v>
      </c>
      <c r="U34" s="162" t="str">
        <f t="shared" si="44"/>
        <v>1</v>
      </c>
      <c r="V34" s="162" t="str">
        <f t="shared" si="45"/>
        <v>9</v>
      </c>
      <c r="W34" s="162" t="str">
        <f t="shared" si="46"/>
        <v>8</v>
      </c>
      <c r="X34" s="162" t="str">
        <f t="shared" si="47"/>
        <v>1</v>
      </c>
      <c r="Z34" s="60" t="s">
        <v>5168</v>
      </c>
      <c r="AA34" s="163" t="str">
        <f t="shared" si="4"/>
        <v>АВТОНОМНЫЙ РАЙОН ВНУТРЕННЯЯ МОНГОЛИЯ</v>
      </c>
      <c r="AB34" s="161">
        <v>43182</v>
      </c>
      <c r="AC34" s="163" t="str">
        <f t="shared" si="48"/>
        <v>23.03.2018</v>
      </c>
      <c r="AD34" s="162" t="str">
        <f t="shared" si="49"/>
        <v>2</v>
      </c>
      <c r="AE34" s="162" t="str">
        <f t="shared" si="50"/>
        <v>3</v>
      </c>
      <c r="AF34" s="162" t="str">
        <f t="shared" si="51"/>
        <v>0</v>
      </c>
      <c r="AG34" s="162" t="str">
        <f t="shared" si="52"/>
        <v>3</v>
      </c>
      <c r="AH34" s="162" t="str">
        <f t="shared" si="53"/>
        <v>2</v>
      </c>
      <c r="AI34" s="162" t="str">
        <f t="shared" si="54"/>
        <v>0</v>
      </c>
      <c r="AJ34" s="162" t="str">
        <f t="shared" si="55"/>
        <v>1</v>
      </c>
      <c r="AK34" s="162" t="str">
        <f t="shared" si="56"/>
        <v>8</v>
      </c>
      <c r="AM34" s="161">
        <v>46834</v>
      </c>
      <c r="AN34" s="163" t="str">
        <f t="shared" si="57"/>
        <v>22.03.2028</v>
      </c>
      <c r="AO34" s="162" t="str">
        <f t="shared" si="58"/>
        <v>2</v>
      </c>
      <c r="AP34" s="162" t="str">
        <f t="shared" si="59"/>
        <v>2</v>
      </c>
      <c r="AQ34" s="162" t="str">
        <f t="shared" si="60"/>
        <v>0</v>
      </c>
      <c r="AR34" s="162" t="str">
        <f t="shared" si="61"/>
        <v>3</v>
      </c>
      <c r="AS34" s="162" t="str">
        <f t="shared" si="62"/>
        <v>2</v>
      </c>
      <c r="AT34" s="162" t="str">
        <f t="shared" si="63"/>
        <v>0</v>
      </c>
      <c r="AU34" s="162" t="str">
        <f t="shared" si="64"/>
        <v>2</v>
      </c>
      <c r="AV34" s="162" t="str">
        <f t="shared" si="65"/>
        <v>8</v>
      </c>
      <c r="AX34" s="60" t="s">
        <v>5118</v>
      </c>
      <c r="AZ34" s="60" t="s">
        <v>131</v>
      </c>
      <c r="BA34" s="160" t="str">
        <f t="shared" si="23"/>
        <v>Шаньдун</v>
      </c>
      <c r="BB34" s="253">
        <v>44211</v>
      </c>
      <c r="BC34" s="164" t="str">
        <f t="shared" si="115"/>
        <v>15.01.2021</v>
      </c>
      <c r="BD34" s="162" t="str">
        <f t="shared" si="116"/>
        <v>1</v>
      </c>
      <c r="BE34" s="162" t="str">
        <f t="shared" si="117"/>
        <v>5</v>
      </c>
      <c r="BF34" s="162" t="str">
        <f t="shared" si="118"/>
        <v>0</v>
      </c>
      <c r="BG34" s="162" t="str">
        <f t="shared" si="119"/>
        <v>1</v>
      </c>
      <c r="BH34" s="162" t="str">
        <f t="shared" si="120"/>
        <v>2</v>
      </c>
      <c r="BI34" s="162" t="str">
        <f t="shared" si="121"/>
        <v>0</v>
      </c>
      <c r="BJ34" s="162" t="str">
        <f t="shared" si="122"/>
        <v>2</v>
      </c>
      <c r="BK34" s="162" t="str">
        <f t="shared" si="123"/>
        <v>1</v>
      </c>
      <c r="BM34" s="253">
        <v>44359</v>
      </c>
      <c r="BN34" s="164" t="str">
        <f t="shared" si="124"/>
        <v>12.06.2021</v>
      </c>
      <c r="BO34" s="162" t="str">
        <f t="shared" si="125"/>
        <v>1</v>
      </c>
      <c r="BP34" s="162" t="str">
        <f t="shared" si="126"/>
        <v>2</v>
      </c>
      <c r="BQ34" s="162" t="str">
        <f t="shared" si="127"/>
        <v>0</v>
      </c>
      <c r="BR34" s="162" t="str">
        <f t="shared" si="128"/>
        <v>6</v>
      </c>
      <c r="BS34" s="162" t="str">
        <f t="shared" si="129"/>
        <v>2</v>
      </c>
      <c r="BT34" s="162" t="str">
        <f t="shared" si="130"/>
        <v>0</v>
      </c>
      <c r="BU34" s="162" t="str">
        <f t="shared" si="131"/>
        <v>2</v>
      </c>
      <c r="BV34" s="162" t="str">
        <f t="shared" si="132"/>
        <v>1</v>
      </c>
      <c r="BX34" s="264" t="str">
        <f t="shared" si="84"/>
        <v>Китайская Народная Республика</v>
      </c>
      <c r="BY34" s="257" t="s">
        <v>138</v>
      </c>
      <c r="BZ34" s="166" t="str">
        <f t="shared" si="24"/>
        <v>Пекин</v>
      </c>
      <c r="CA34" s="280" t="s">
        <v>5124</v>
      </c>
      <c r="CB34" s="281">
        <v>44194</v>
      </c>
      <c r="CC34" s="282" t="str">
        <f t="shared" si="133"/>
        <v>29.12.2020</v>
      </c>
      <c r="CD34" s="283" t="str">
        <f t="shared" si="134"/>
        <v>2</v>
      </c>
      <c r="CE34" s="283" t="str">
        <f t="shared" si="135"/>
        <v>9</v>
      </c>
      <c r="CF34" s="283" t="str">
        <f t="shared" si="136"/>
        <v>1</v>
      </c>
      <c r="CG34" s="283" t="str">
        <f t="shared" si="137"/>
        <v>2</v>
      </c>
      <c r="CH34" s="283" t="str">
        <f t="shared" si="138"/>
        <v>2</v>
      </c>
      <c r="CI34" s="283" t="str">
        <f t="shared" si="139"/>
        <v>0</v>
      </c>
      <c r="CJ34" s="283" t="str">
        <f t="shared" si="140"/>
        <v>2</v>
      </c>
      <c r="CK34" s="283" t="str">
        <f t="shared" si="141"/>
        <v>0</v>
      </c>
      <c r="CM34" s="268">
        <v>44210</v>
      </c>
      <c r="CN34" s="164" t="str">
        <f t="shared" si="151"/>
        <v>14.01.2021</v>
      </c>
      <c r="CO34" s="162" t="str">
        <f t="shared" si="152"/>
        <v>1</v>
      </c>
      <c r="CP34" s="162" t="str">
        <f t="shared" si="153"/>
        <v>4</v>
      </c>
      <c r="CQ34" s="162" t="str">
        <f t="shared" si="154"/>
        <v>0</v>
      </c>
      <c r="CR34" s="162" t="str">
        <f t="shared" si="155"/>
        <v>1</v>
      </c>
      <c r="CS34" s="162" t="str">
        <f t="shared" si="156"/>
        <v>2</v>
      </c>
      <c r="CT34" s="162" t="str">
        <f t="shared" si="157"/>
        <v>0</v>
      </c>
      <c r="CU34" s="162" t="str">
        <f t="shared" si="158"/>
        <v>2</v>
      </c>
      <c r="CV34" s="162" t="str">
        <f t="shared" si="159"/>
        <v>1</v>
      </c>
      <c r="CX34" s="60" t="s">
        <v>5137</v>
      </c>
      <c r="CY34" s="167">
        <f t="shared" si="103"/>
        <v>44194</v>
      </c>
      <c r="CZ34" s="164" t="str">
        <f t="shared" si="142"/>
        <v>29.12.2020</v>
      </c>
      <c r="DA34" s="162" t="str">
        <f t="shared" si="143"/>
        <v>2</v>
      </c>
      <c r="DB34" s="162" t="str">
        <f t="shared" si="144"/>
        <v>9</v>
      </c>
      <c r="DC34" s="162" t="str">
        <f t="shared" si="145"/>
        <v>1</v>
      </c>
      <c r="DD34" s="162" t="str">
        <f t="shared" si="146"/>
        <v>2</v>
      </c>
      <c r="DE34" s="162" t="str">
        <f t="shared" si="147"/>
        <v>2</v>
      </c>
      <c r="DF34" s="162" t="str">
        <f t="shared" si="148"/>
        <v>0</v>
      </c>
      <c r="DG34" s="162" t="str">
        <f t="shared" si="149"/>
        <v>2</v>
      </c>
      <c r="DH34" s="162" t="str">
        <f t="shared" si="150"/>
        <v>0</v>
      </c>
      <c r="DJ34" s="60" t="s">
        <v>1114</v>
      </c>
      <c r="DK34" s="60" t="s">
        <v>4913</v>
      </c>
      <c r="DL34" s="168" t="s">
        <v>4914</v>
      </c>
      <c r="DN34" s="262">
        <f t="shared" si="113"/>
        <v>46654</v>
      </c>
      <c r="DO34" s="169" t="str">
        <f t="shared" ca="1" si="114"/>
        <v>0027_Liu_Xiaolong_EC0951745 01_SK_NORTH BAY_20122020</v>
      </c>
      <c r="DP34" s="170" t="str">
        <f>$DP$2&amp;Links!D28&amp;$DP$3&amp;" "&amp;I34&amp;" "&amp;J34&amp;" "&amp;$DP$4</f>
        <v>&lt;a id="cmfoldlink" style="text-decoration: underline;" href=""&gt; Liu Xiaolong &lt;/a&gt;</v>
      </c>
      <c r="DQ34" s="171"/>
      <c r="DU34" s="172" t="s">
        <v>5145</v>
      </c>
      <c r="DW34" s="174" t="s">
        <v>5151</v>
      </c>
      <c r="DY34" s="151" t="s">
        <v>3928</v>
      </c>
      <c r="EA34" s="60" t="s">
        <v>4918</v>
      </c>
      <c r="EC34" s="174" t="s">
        <v>4919</v>
      </c>
      <c r="ED34" s="175"/>
      <c r="EE34" s="157" t="s">
        <v>1111</v>
      </c>
      <c r="EF34" s="176" t="str">
        <f t="shared" si="30"/>
        <v>4</v>
      </c>
      <c r="EI34" s="155" t="s">
        <v>1115</v>
      </c>
      <c r="EJ34" s="176" t="str">
        <f t="shared" si="31"/>
        <v>1</v>
      </c>
      <c r="EK34" s="170" t="str">
        <f>$EK$2&amp;Links!G28&amp;$EK$3&amp;" "&amp;I34&amp;" "&amp;J34&amp;" "&amp;$EK$4</f>
        <v>&lt;a id="cmpasslink" style="text-decoration: underline;" href=""&gt; Liu Xiaolong &lt;/a&gt;</v>
      </c>
      <c r="EL34" s="170" t="str">
        <f>$EL$2&amp;Links!J28&amp;$EL$3&amp;" "&amp;I34&amp;" "&amp;J34&amp;" "&amp;$EL$4</f>
        <v>&lt;a id="cmloilink" style="text-decoration: underline;" href=""&gt; Liu Xiaolong &lt;/a&gt;</v>
      </c>
      <c r="EM34" s="176" t="str">
        <f t="shared" si="26"/>
        <v>М</v>
      </c>
      <c r="EN34" s="174" t="s">
        <v>1657</v>
      </c>
      <c r="EP34" s="177" t="str">
        <f t="shared" si="32"/>
        <v>125047, г. Москва, улица Фадеева, дом 7, строение 1, помещение 2, комната 2, РМ2И, подвал</v>
      </c>
      <c r="ER34" s="176">
        <v>84952876087</v>
      </c>
      <c r="ES34" s="178" t="s">
        <v>4875</v>
      </c>
      <c r="ET34" s="174" t="s">
        <v>1585</v>
      </c>
      <c r="EV34" s="176" t="str">
        <f t="shared" si="35"/>
        <v>Генеральный директор</v>
      </c>
      <c r="EX34" s="179">
        <v>44210</v>
      </c>
      <c r="EY34" s="191" t="s">
        <v>1215</v>
      </c>
      <c r="EZ34" s="257"/>
      <c r="FB34" s="151" t="s">
        <v>3928</v>
      </c>
      <c r="FC34" s="151" t="s">
        <v>3267</v>
      </c>
      <c r="FD34" s="151" t="s">
        <v>3928</v>
      </c>
      <c r="FE34" s="288" t="s">
        <v>4864</v>
      </c>
      <c r="FF34" s="165" t="s">
        <v>4893</v>
      </c>
      <c r="FG34" s="165" t="s">
        <v>4900</v>
      </c>
      <c r="FH34" s="165" t="s">
        <v>4896</v>
      </c>
      <c r="FI34" s="165" t="s">
        <v>4897</v>
      </c>
      <c r="FJ34" s="165" t="s">
        <v>4904</v>
      </c>
      <c r="FK34" s="165" t="s">
        <v>4865</v>
      </c>
      <c r="FL34" s="165" t="s">
        <v>4907</v>
      </c>
      <c r="FM34" s="165">
        <v>3</v>
      </c>
      <c r="FR34" s="165" t="s">
        <v>4901</v>
      </c>
    </row>
    <row r="35" spans="1:174" s="60" customFormat="1" ht="90">
      <c r="A35" s="154" t="s">
        <v>2190</v>
      </c>
      <c r="B35" s="155" t="str">
        <f t="shared" si="0"/>
        <v>1</v>
      </c>
      <c r="C35" s="60" t="s">
        <v>1557</v>
      </c>
      <c r="D35" s="155" t="str">
        <f t="shared" si="1"/>
        <v>1</v>
      </c>
      <c r="E35" s="60">
        <v>1</v>
      </c>
      <c r="F35" s="156">
        <v>44183</v>
      </c>
      <c r="H35" s="157" t="s">
        <v>5110</v>
      </c>
      <c r="I35" s="222" t="s">
        <v>519</v>
      </c>
      <c r="J35" s="223" t="s">
        <v>5169</v>
      </c>
      <c r="K35" s="160" t="str">
        <f t="shared" si="27"/>
        <v>Ши</v>
      </c>
      <c r="L35" s="160" t="str">
        <f t="shared" si="37"/>
        <v>Чункай</v>
      </c>
      <c r="M35" s="60" t="s">
        <v>5170</v>
      </c>
      <c r="N35" s="161">
        <v>31934</v>
      </c>
      <c r="O35" s="162" t="str">
        <f t="shared" si="38"/>
        <v>06061987</v>
      </c>
      <c r="P35" s="163" t="str">
        <f t="shared" si="39"/>
        <v>06.06.1987</v>
      </c>
      <c r="Q35" s="162" t="str">
        <f t="shared" si="40"/>
        <v>0</v>
      </c>
      <c r="R35" s="162" t="str">
        <f t="shared" si="41"/>
        <v>6</v>
      </c>
      <c r="S35" s="162" t="str">
        <f t="shared" si="42"/>
        <v>0</v>
      </c>
      <c r="T35" s="162" t="str">
        <f t="shared" si="43"/>
        <v>6</v>
      </c>
      <c r="U35" s="162" t="str">
        <f t="shared" si="44"/>
        <v>1</v>
      </c>
      <c r="V35" s="162" t="str">
        <f t="shared" si="45"/>
        <v>9</v>
      </c>
      <c r="W35" s="162" t="str">
        <f t="shared" si="46"/>
        <v>8</v>
      </c>
      <c r="X35" s="162" t="str">
        <f t="shared" si="47"/>
        <v>7</v>
      </c>
      <c r="Z35" s="60" t="s">
        <v>273</v>
      </c>
      <c r="AA35" s="163" t="str">
        <f t="shared" si="4"/>
        <v>Ганьсу</v>
      </c>
      <c r="AB35" s="161">
        <v>41543</v>
      </c>
      <c r="AC35" s="163" t="str">
        <f t="shared" si="48"/>
        <v>26.09.2013</v>
      </c>
      <c r="AD35" s="162" t="str">
        <f t="shared" si="49"/>
        <v>2</v>
      </c>
      <c r="AE35" s="162" t="str">
        <f t="shared" si="50"/>
        <v>6</v>
      </c>
      <c r="AF35" s="162" t="str">
        <f t="shared" si="51"/>
        <v>0</v>
      </c>
      <c r="AG35" s="162" t="str">
        <f t="shared" si="52"/>
        <v>9</v>
      </c>
      <c r="AH35" s="162" t="str">
        <f t="shared" si="53"/>
        <v>2</v>
      </c>
      <c r="AI35" s="162" t="str">
        <f t="shared" si="54"/>
        <v>0</v>
      </c>
      <c r="AJ35" s="162" t="str">
        <f t="shared" si="55"/>
        <v>1</v>
      </c>
      <c r="AK35" s="162" t="str">
        <f t="shared" si="56"/>
        <v>3</v>
      </c>
      <c r="AM35" s="161">
        <v>45194</v>
      </c>
      <c r="AN35" s="163" t="str">
        <f t="shared" si="57"/>
        <v>25.09.2023</v>
      </c>
      <c r="AO35" s="162" t="str">
        <f t="shared" si="58"/>
        <v>2</v>
      </c>
      <c r="AP35" s="162" t="str">
        <f t="shared" si="59"/>
        <v>5</v>
      </c>
      <c r="AQ35" s="162" t="str">
        <f t="shared" si="60"/>
        <v>0</v>
      </c>
      <c r="AR35" s="162" t="str">
        <f t="shared" si="61"/>
        <v>9</v>
      </c>
      <c r="AS35" s="162" t="str">
        <f t="shared" si="62"/>
        <v>2</v>
      </c>
      <c r="AT35" s="162" t="str">
        <f t="shared" si="63"/>
        <v>0</v>
      </c>
      <c r="AU35" s="162" t="str">
        <f t="shared" si="64"/>
        <v>2</v>
      </c>
      <c r="AV35" s="162" t="str">
        <f t="shared" si="65"/>
        <v>3</v>
      </c>
      <c r="AX35" s="60" t="s">
        <v>5118</v>
      </c>
      <c r="AZ35" s="60" t="s">
        <v>1034</v>
      </c>
      <c r="BA35" s="160" t="str">
        <f t="shared" si="23"/>
        <v>Шэньси</v>
      </c>
      <c r="BB35" s="253">
        <v>44211</v>
      </c>
      <c r="BC35" s="164" t="str">
        <f t="shared" si="115"/>
        <v>15.01.2021</v>
      </c>
      <c r="BD35" s="162" t="str">
        <f t="shared" si="116"/>
        <v>1</v>
      </c>
      <c r="BE35" s="162" t="str">
        <f t="shared" si="117"/>
        <v>5</v>
      </c>
      <c r="BF35" s="162" t="str">
        <f t="shared" si="118"/>
        <v>0</v>
      </c>
      <c r="BG35" s="162" t="str">
        <f t="shared" si="119"/>
        <v>1</v>
      </c>
      <c r="BH35" s="162" t="str">
        <f t="shared" si="120"/>
        <v>2</v>
      </c>
      <c r="BI35" s="162" t="str">
        <f t="shared" si="121"/>
        <v>0</v>
      </c>
      <c r="BJ35" s="162" t="str">
        <f t="shared" si="122"/>
        <v>2</v>
      </c>
      <c r="BK35" s="162" t="str">
        <f t="shared" si="123"/>
        <v>1</v>
      </c>
      <c r="BM35" s="253">
        <v>44359</v>
      </c>
      <c r="BN35" s="164" t="str">
        <f t="shared" si="124"/>
        <v>12.06.2021</v>
      </c>
      <c r="BO35" s="162" t="str">
        <f t="shared" si="125"/>
        <v>1</v>
      </c>
      <c r="BP35" s="162" t="str">
        <f t="shared" si="126"/>
        <v>2</v>
      </c>
      <c r="BQ35" s="162" t="str">
        <f t="shared" si="127"/>
        <v>0</v>
      </c>
      <c r="BR35" s="162" t="str">
        <f t="shared" si="128"/>
        <v>6</v>
      </c>
      <c r="BS35" s="162" t="str">
        <f t="shared" si="129"/>
        <v>2</v>
      </c>
      <c r="BT35" s="162" t="str">
        <f t="shared" si="130"/>
        <v>0</v>
      </c>
      <c r="BU35" s="162" t="str">
        <f t="shared" si="131"/>
        <v>2</v>
      </c>
      <c r="BV35" s="162" t="str">
        <f t="shared" si="132"/>
        <v>1</v>
      </c>
      <c r="BX35" s="264" t="str">
        <f t="shared" si="84"/>
        <v>Китайская Народная Республика</v>
      </c>
      <c r="BY35" s="257" t="s">
        <v>138</v>
      </c>
      <c r="BZ35" s="166" t="str">
        <f t="shared" si="24"/>
        <v>Пекин</v>
      </c>
      <c r="CA35" s="280" t="s">
        <v>5125</v>
      </c>
      <c r="CB35" s="281">
        <v>44194</v>
      </c>
      <c r="CC35" s="282" t="str">
        <f t="shared" si="133"/>
        <v>29.12.2020</v>
      </c>
      <c r="CD35" s="283" t="str">
        <f t="shared" si="134"/>
        <v>2</v>
      </c>
      <c r="CE35" s="283" t="str">
        <f t="shared" si="135"/>
        <v>9</v>
      </c>
      <c r="CF35" s="283" t="str">
        <f t="shared" si="136"/>
        <v>1</v>
      </c>
      <c r="CG35" s="283" t="str">
        <f t="shared" si="137"/>
        <v>2</v>
      </c>
      <c r="CH35" s="283" t="str">
        <f t="shared" si="138"/>
        <v>2</v>
      </c>
      <c r="CI35" s="283" t="str">
        <f t="shared" si="139"/>
        <v>0</v>
      </c>
      <c r="CJ35" s="283" t="str">
        <f t="shared" si="140"/>
        <v>2</v>
      </c>
      <c r="CK35" s="283" t="str">
        <f t="shared" si="141"/>
        <v>0</v>
      </c>
      <c r="CM35" s="268">
        <v>44210</v>
      </c>
      <c r="CN35" s="164" t="str">
        <f t="shared" si="151"/>
        <v>14.01.2021</v>
      </c>
      <c r="CO35" s="162" t="str">
        <f t="shared" si="152"/>
        <v>1</v>
      </c>
      <c r="CP35" s="162" t="str">
        <f t="shared" si="153"/>
        <v>4</v>
      </c>
      <c r="CQ35" s="162" t="str">
        <f t="shared" si="154"/>
        <v>0</v>
      </c>
      <c r="CR35" s="162" t="str">
        <f t="shared" si="155"/>
        <v>1</v>
      </c>
      <c r="CS35" s="162" t="str">
        <f t="shared" si="156"/>
        <v>2</v>
      </c>
      <c r="CT35" s="162" t="str">
        <f t="shared" si="157"/>
        <v>0</v>
      </c>
      <c r="CU35" s="162" t="str">
        <f t="shared" si="158"/>
        <v>2</v>
      </c>
      <c r="CV35" s="162" t="str">
        <f t="shared" si="159"/>
        <v>1</v>
      </c>
      <c r="CX35" s="60" t="s">
        <v>5138</v>
      </c>
      <c r="CY35" s="167">
        <f t="shared" si="103"/>
        <v>44194</v>
      </c>
      <c r="CZ35" s="164" t="str">
        <f t="shared" si="142"/>
        <v>29.12.2020</v>
      </c>
      <c r="DA35" s="162" t="str">
        <f t="shared" si="143"/>
        <v>2</v>
      </c>
      <c r="DB35" s="162" t="str">
        <f t="shared" si="144"/>
        <v>9</v>
      </c>
      <c r="DC35" s="162" t="str">
        <f t="shared" si="145"/>
        <v>1</v>
      </c>
      <c r="DD35" s="162" t="str">
        <f t="shared" si="146"/>
        <v>2</v>
      </c>
      <c r="DE35" s="162" t="str">
        <f t="shared" si="147"/>
        <v>2</v>
      </c>
      <c r="DF35" s="162" t="str">
        <f t="shared" si="148"/>
        <v>0</v>
      </c>
      <c r="DG35" s="162" t="str">
        <f t="shared" si="149"/>
        <v>2</v>
      </c>
      <c r="DH35" s="162" t="str">
        <f t="shared" si="150"/>
        <v>0</v>
      </c>
      <c r="DJ35" s="60" t="s">
        <v>1114</v>
      </c>
      <c r="DK35" s="60" t="s">
        <v>4913</v>
      </c>
      <c r="DL35" s="168" t="s">
        <v>4914</v>
      </c>
      <c r="DN35" s="262">
        <f t="shared" si="113"/>
        <v>45014</v>
      </c>
      <c r="DO35" s="169" t="str">
        <f t="shared" ca="1" si="114"/>
        <v>0028_Shi_Chunkai_E30387310 01_SK_NORTH BAY_20122020</v>
      </c>
      <c r="DP35" s="170" t="str">
        <f>$DP$2&amp;Links!D29&amp;$DP$3&amp;" "&amp;I35&amp;" "&amp;J35&amp;" "&amp;$DP$4</f>
        <v>&lt;a id="cmfoldlink" style="text-decoration: underline;" href=""&gt; Shi Chunkai &lt;/a&gt;</v>
      </c>
      <c r="DQ35" s="171"/>
      <c r="DU35" s="172" t="s">
        <v>5145</v>
      </c>
      <c r="DW35" s="174" t="s">
        <v>5152</v>
      </c>
      <c r="DY35" s="151" t="s">
        <v>3928</v>
      </c>
      <c r="EA35" s="60" t="s">
        <v>4918</v>
      </c>
      <c r="EC35" s="174" t="s">
        <v>4919</v>
      </c>
      <c r="ED35" s="175"/>
      <c r="EE35" s="157" t="s">
        <v>1111</v>
      </c>
      <c r="EF35" s="176" t="str">
        <f t="shared" si="30"/>
        <v>4</v>
      </c>
      <c r="EI35" s="155" t="s">
        <v>1115</v>
      </c>
      <c r="EJ35" s="176" t="str">
        <f t="shared" si="31"/>
        <v>1</v>
      </c>
      <c r="EK35" s="170" t="str">
        <f>$EK$2&amp;Links!G29&amp;$EK$3&amp;" "&amp;I35&amp;" "&amp;J35&amp;" "&amp;$EK$4</f>
        <v>&lt;a id="cmpasslink" style="text-decoration: underline;" href=""&gt; Shi Chunkai &lt;/a&gt;</v>
      </c>
      <c r="EL35" s="170" t="str">
        <f>$EL$2&amp;Links!J29&amp;$EL$3&amp;" "&amp;I35&amp;" "&amp;J35&amp;" "&amp;$EL$4</f>
        <v>&lt;a id="cmloilink" style="text-decoration: underline;" href=""&gt; Shi Chunkai &lt;/a&gt;</v>
      </c>
      <c r="EM35" s="176" t="str">
        <f t="shared" si="26"/>
        <v>М</v>
      </c>
      <c r="EN35" s="174" t="s">
        <v>1657</v>
      </c>
      <c r="EP35" s="177" t="str">
        <f t="shared" si="32"/>
        <v>125047, г. Москва, улица Фадеева, дом 7, строение 1, помещение 2, комната 2, РМ2И, подвал</v>
      </c>
      <c r="ER35" s="176">
        <v>84952876087</v>
      </c>
      <c r="ES35" s="178" t="s">
        <v>4875</v>
      </c>
      <c r="ET35" s="174" t="s">
        <v>1585</v>
      </c>
      <c r="EV35" s="176" t="str">
        <f t="shared" si="35"/>
        <v>Генеральный директор</v>
      </c>
      <c r="EX35" s="179">
        <v>44210</v>
      </c>
      <c r="EY35" s="191" t="s">
        <v>1215</v>
      </c>
      <c r="EZ35" s="257"/>
      <c r="FB35" s="151" t="s">
        <v>3928</v>
      </c>
      <c r="FC35" s="151" t="s">
        <v>3267</v>
      </c>
      <c r="FD35" s="151" t="s">
        <v>3928</v>
      </c>
      <c r="FE35" s="288" t="s">
        <v>4864</v>
      </c>
      <c r="FF35" s="165" t="s">
        <v>4893</v>
      </c>
      <c r="FG35" s="165" t="s">
        <v>4900</v>
      </c>
      <c r="FH35" s="165" t="s">
        <v>4896</v>
      </c>
      <c r="FI35" s="165" t="s">
        <v>4897</v>
      </c>
      <c r="FJ35" s="165" t="s">
        <v>4904</v>
      </c>
      <c r="FK35" s="165" t="s">
        <v>4865</v>
      </c>
      <c r="FL35" s="165" t="s">
        <v>4907</v>
      </c>
      <c r="FM35" s="165">
        <v>3</v>
      </c>
      <c r="FR35" s="165" t="s">
        <v>4901</v>
      </c>
    </row>
    <row r="36" spans="1:174" s="60" customFormat="1" ht="90">
      <c r="A36" s="154" t="s">
        <v>2190</v>
      </c>
      <c r="B36" s="155" t="str">
        <f t="shared" si="0"/>
        <v>1</v>
      </c>
      <c r="C36" s="60" t="s">
        <v>1557</v>
      </c>
      <c r="D36" s="155" t="str">
        <f t="shared" si="1"/>
        <v>1</v>
      </c>
      <c r="E36" s="60">
        <v>1</v>
      </c>
      <c r="F36" s="156">
        <v>44183</v>
      </c>
      <c r="H36" s="157" t="s">
        <v>5111</v>
      </c>
      <c r="I36" s="222" t="s">
        <v>169</v>
      </c>
      <c r="J36" s="223" t="s">
        <v>5171</v>
      </c>
      <c r="K36" s="160" t="str">
        <f t="shared" si="27"/>
        <v>Ванг</v>
      </c>
      <c r="L36" s="160" t="str">
        <f t="shared" si="37"/>
        <v>Хайоу</v>
      </c>
      <c r="M36" s="60" t="s">
        <v>5172</v>
      </c>
      <c r="N36" s="161">
        <v>30500</v>
      </c>
      <c r="O36" s="162" t="str">
        <f t="shared" si="38"/>
        <v>03071983</v>
      </c>
      <c r="P36" s="163" t="str">
        <f t="shared" si="39"/>
        <v>03.07.1983</v>
      </c>
      <c r="Q36" s="162" t="str">
        <f t="shared" si="40"/>
        <v>0</v>
      </c>
      <c r="R36" s="162" t="str">
        <f t="shared" si="41"/>
        <v>3</v>
      </c>
      <c r="S36" s="162" t="str">
        <f t="shared" si="42"/>
        <v>0</v>
      </c>
      <c r="T36" s="162" t="str">
        <f t="shared" si="43"/>
        <v>7</v>
      </c>
      <c r="U36" s="162" t="str">
        <f t="shared" si="44"/>
        <v>1</v>
      </c>
      <c r="V36" s="162" t="str">
        <f t="shared" si="45"/>
        <v>9</v>
      </c>
      <c r="W36" s="162" t="str">
        <f t="shared" si="46"/>
        <v>8</v>
      </c>
      <c r="X36" s="162" t="str">
        <f t="shared" si="47"/>
        <v>3</v>
      </c>
      <c r="Z36" s="60" t="s">
        <v>124</v>
      </c>
      <c r="AA36" s="163" t="str">
        <f t="shared" si="4"/>
        <v>Хубэй</v>
      </c>
      <c r="AB36" s="161">
        <v>43959</v>
      </c>
      <c r="AC36" s="163" t="str">
        <f t="shared" si="48"/>
        <v>08.05.2020</v>
      </c>
      <c r="AD36" s="162" t="str">
        <f t="shared" si="49"/>
        <v>0</v>
      </c>
      <c r="AE36" s="162" t="str">
        <f t="shared" si="50"/>
        <v>8</v>
      </c>
      <c r="AF36" s="162" t="str">
        <f t="shared" si="51"/>
        <v>0</v>
      </c>
      <c r="AG36" s="162" t="str">
        <f t="shared" si="52"/>
        <v>5</v>
      </c>
      <c r="AH36" s="162" t="str">
        <f t="shared" si="53"/>
        <v>2</v>
      </c>
      <c r="AI36" s="162" t="str">
        <f t="shared" si="54"/>
        <v>0</v>
      </c>
      <c r="AJ36" s="162" t="str">
        <f t="shared" si="55"/>
        <v>2</v>
      </c>
      <c r="AK36" s="162" t="str">
        <f t="shared" si="56"/>
        <v>0</v>
      </c>
      <c r="AM36" s="161">
        <v>47610</v>
      </c>
      <c r="AN36" s="163" t="str">
        <f t="shared" si="57"/>
        <v>07.05.2030</v>
      </c>
      <c r="AO36" s="162" t="str">
        <f t="shared" si="58"/>
        <v>0</v>
      </c>
      <c r="AP36" s="162" t="str">
        <f t="shared" si="59"/>
        <v>7</v>
      </c>
      <c r="AQ36" s="162" t="str">
        <f t="shared" si="60"/>
        <v>0</v>
      </c>
      <c r="AR36" s="162" t="str">
        <f t="shared" si="61"/>
        <v>5</v>
      </c>
      <c r="AS36" s="162" t="str">
        <f t="shared" si="62"/>
        <v>2</v>
      </c>
      <c r="AT36" s="162" t="str">
        <f t="shared" si="63"/>
        <v>0</v>
      </c>
      <c r="AU36" s="162" t="str">
        <f t="shared" si="64"/>
        <v>3</v>
      </c>
      <c r="AV36" s="162" t="str">
        <f t="shared" si="65"/>
        <v>0</v>
      </c>
      <c r="AX36" s="60" t="s">
        <v>5161</v>
      </c>
      <c r="AZ36" s="60" t="s">
        <v>129</v>
      </c>
      <c r="BA36" s="160" t="str">
        <f t="shared" si="23"/>
        <v>Тяньцзинь</v>
      </c>
      <c r="BB36" s="253">
        <v>44211</v>
      </c>
      <c r="BC36" s="164" t="str">
        <f t="shared" si="115"/>
        <v>15.01.2021</v>
      </c>
      <c r="BD36" s="162" t="str">
        <f t="shared" si="116"/>
        <v>1</v>
      </c>
      <c r="BE36" s="162" t="str">
        <f t="shared" si="117"/>
        <v>5</v>
      </c>
      <c r="BF36" s="162" t="str">
        <f t="shared" si="118"/>
        <v>0</v>
      </c>
      <c r="BG36" s="162" t="str">
        <f t="shared" si="119"/>
        <v>1</v>
      </c>
      <c r="BH36" s="162" t="str">
        <f t="shared" si="120"/>
        <v>2</v>
      </c>
      <c r="BI36" s="162" t="str">
        <f t="shared" si="121"/>
        <v>0</v>
      </c>
      <c r="BJ36" s="162" t="str">
        <f t="shared" si="122"/>
        <v>2</v>
      </c>
      <c r="BK36" s="162" t="str">
        <f t="shared" si="123"/>
        <v>1</v>
      </c>
      <c r="BM36" s="253">
        <v>44359</v>
      </c>
      <c r="BN36" s="164" t="str">
        <f t="shared" si="124"/>
        <v>12.06.2021</v>
      </c>
      <c r="BO36" s="162" t="str">
        <f t="shared" si="125"/>
        <v>1</v>
      </c>
      <c r="BP36" s="162" t="str">
        <f t="shared" si="126"/>
        <v>2</v>
      </c>
      <c r="BQ36" s="162" t="str">
        <f t="shared" si="127"/>
        <v>0</v>
      </c>
      <c r="BR36" s="162" t="str">
        <f t="shared" si="128"/>
        <v>6</v>
      </c>
      <c r="BS36" s="162" t="str">
        <f t="shared" si="129"/>
        <v>2</v>
      </c>
      <c r="BT36" s="162" t="str">
        <f t="shared" si="130"/>
        <v>0</v>
      </c>
      <c r="BU36" s="162" t="str">
        <f t="shared" si="131"/>
        <v>2</v>
      </c>
      <c r="BV36" s="162" t="str">
        <f t="shared" si="132"/>
        <v>1</v>
      </c>
      <c r="BX36" s="264" t="str">
        <f t="shared" si="84"/>
        <v>Китайская Народная Республика</v>
      </c>
      <c r="BY36" s="257" t="s">
        <v>138</v>
      </c>
      <c r="BZ36" s="166" t="str">
        <f t="shared" si="24"/>
        <v>Пекин</v>
      </c>
      <c r="CA36" s="280" t="s">
        <v>5126</v>
      </c>
      <c r="CB36" s="281">
        <v>44194</v>
      </c>
      <c r="CC36" s="282" t="str">
        <f t="shared" si="133"/>
        <v>29.12.2020</v>
      </c>
      <c r="CD36" s="283" t="str">
        <f t="shared" si="134"/>
        <v>2</v>
      </c>
      <c r="CE36" s="283" t="str">
        <f t="shared" si="135"/>
        <v>9</v>
      </c>
      <c r="CF36" s="283" t="str">
        <f t="shared" si="136"/>
        <v>1</v>
      </c>
      <c r="CG36" s="283" t="str">
        <f t="shared" si="137"/>
        <v>2</v>
      </c>
      <c r="CH36" s="283" t="str">
        <f t="shared" si="138"/>
        <v>2</v>
      </c>
      <c r="CI36" s="283" t="str">
        <f t="shared" si="139"/>
        <v>0</v>
      </c>
      <c r="CJ36" s="283" t="str">
        <f t="shared" si="140"/>
        <v>2</v>
      </c>
      <c r="CK36" s="283" t="str">
        <f t="shared" si="141"/>
        <v>0</v>
      </c>
      <c r="CM36" s="268">
        <v>44210</v>
      </c>
      <c r="CN36" s="164" t="str">
        <f t="shared" si="151"/>
        <v>14.01.2021</v>
      </c>
      <c r="CO36" s="162" t="str">
        <f t="shared" si="152"/>
        <v>1</v>
      </c>
      <c r="CP36" s="162" t="str">
        <f t="shared" si="153"/>
        <v>4</v>
      </c>
      <c r="CQ36" s="162" t="str">
        <f t="shared" si="154"/>
        <v>0</v>
      </c>
      <c r="CR36" s="162" t="str">
        <f t="shared" si="155"/>
        <v>1</v>
      </c>
      <c r="CS36" s="162" t="str">
        <f t="shared" si="156"/>
        <v>2</v>
      </c>
      <c r="CT36" s="162" t="str">
        <f t="shared" si="157"/>
        <v>0</v>
      </c>
      <c r="CU36" s="162" t="str">
        <f t="shared" si="158"/>
        <v>2</v>
      </c>
      <c r="CV36" s="162" t="str">
        <f t="shared" si="159"/>
        <v>1</v>
      </c>
      <c r="CX36" s="60" t="s">
        <v>5139</v>
      </c>
      <c r="CY36" s="167">
        <f t="shared" si="103"/>
        <v>44194</v>
      </c>
      <c r="CZ36" s="164" t="str">
        <f t="shared" si="142"/>
        <v>29.12.2020</v>
      </c>
      <c r="DA36" s="162" t="str">
        <f t="shared" si="143"/>
        <v>2</v>
      </c>
      <c r="DB36" s="162" t="str">
        <f t="shared" si="144"/>
        <v>9</v>
      </c>
      <c r="DC36" s="162" t="str">
        <f t="shared" si="145"/>
        <v>1</v>
      </c>
      <c r="DD36" s="162" t="str">
        <f t="shared" si="146"/>
        <v>2</v>
      </c>
      <c r="DE36" s="162" t="str">
        <f t="shared" si="147"/>
        <v>2</v>
      </c>
      <c r="DF36" s="162" t="str">
        <f t="shared" si="148"/>
        <v>0</v>
      </c>
      <c r="DG36" s="162" t="str">
        <f t="shared" si="149"/>
        <v>2</v>
      </c>
      <c r="DH36" s="162" t="str">
        <f t="shared" si="150"/>
        <v>0</v>
      </c>
      <c r="DJ36" s="60" t="s">
        <v>5173</v>
      </c>
      <c r="DK36" s="60" t="s">
        <v>4913</v>
      </c>
      <c r="DL36" s="168" t="s">
        <v>4914</v>
      </c>
      <c r="DN36" s="262">
        <f t="shared" si="113"/>
        <v>47430</v>
      </c>
      <c r="DO36" s="169" t="str">
        <f t="shared" ca="1" si="114"/>
        <v>0029_Wang_Haiou_EJ1017746 01_SK_NORTH BAY_20122020</v>
      </c>
      <c r="DP36" s="170" t="str">
        <f>$DP$2&amp;Links!D30&amp;$DP$3&amp;" "&amp;I36&amp;" "&amp;J36&amp;" "&amp;$DP$4</f>
        <v>&lt;a id="cmfoldlink" style="text-decoration: underline;" href=""&gt; Wang Haiou &lt;/a&gt;</v>
      </c>
      <c r="DQ36" s="171"/>
      <c r="DU36" s="172" t="s">
        <v>5145</v>
      </c>
      <c r="DW36" s="174" t="s">
        <v>5153</v>
      </c>
      <c r="DY36" s="151" t="s">
        <v>3928</v>
      </c>
      <c r="EA36" s="60" t="s">
        <v>4918</v>
      </c>
      <c r="EC36" s="174" t="s">
        <v>4919</v>
      </c>
      <c r="ED36" s="175"/>
      <c r="EE36" s="157" t="s">
        <v>1111</v>
      </c>
      <c r="EF36" s="176" t="str">
        <f t="shared" si="30"/>
        <v>4</v>
      </c>
      <c r="EI36" s="155" t="s">
        <v>1115</v>
      </c>
      <c r="EJ36" s="176" t="str">
        <f t="shared" si="31"/>
        <v>1</v>
      </c>
      <c r="EK36" s="170" t="str">
        <f>$EK$2&amp;Links!G30&amp;$EK$3&amp;" "&amp;I36&amp;" "&amp;J36&amp;" "&amp;$EK$4</f>
        <v>&lt;a id="cmpasslink" style="text-decoration: underline;" href=""&gt; Wang Haiou &lt;/a&gt;</v>
      </c>
      <c r="EL36" s="170" t="str">
        <f>$EL$2&amp;Links!J30&amp;$EL$3&amp;" "&amp;I36&amp;" "&amp;J36&amp;" "&amp;$EL$4</f>
        <v>&lt;a id="cmloilink" style="text-decoration: underline;" href=""&gt; Wang Haiou &lt;/a&gt;</v>
      </c>
      <c r="EM36" s="176" t="str">
        <f t="shared" si="26"/>
        <v>Ж</v>
      </c>
      <c r="EN36" s="174" t="s">
        <v>1657</v>
      </c>
      <c r="EP36" s="177" t="str">
        <f t="shared" si="32"/>
        <v>125047, г. Москва, улица Фадеева, дом 7, строение 1, помещение 2, комната 2, РМ2И, подвал</v>
      </c>
      <c r="ER36" s="176">
        <v>84952876087</v>
      </c>
      <c r="ES36" s="178" t="s">
        <v>4875</v>
      </c>
      <c r="ET36" s="174" t="s">
        <v>1585</v>
      </c>
      <c r="EV36" s="176" t="str">
        <f t="shared" si="35"/>
        <v>Генеральный директор</v>
      </c>
      <c r="EX36" s="179">
        <v>44210</v>
      </c>
      <c r="EY36" s="191" t="s">
        <v>1215</v>
      </c>
      <c r="EZ36" s="257"/>
      <c r="FB36" s="151" t="s">
        <v>3928</v>
      </c>
      <c r="FC36" s="151" t="s">
        <v>3267</v>
      </c>
      <c r="FD36" s="151" t="s">
        <v>3928</v>
      </c>
      <c r="FE36" s="288" t="s">
        <v>4864</v>
      </c>
      <c r="FF36" s="165" t="s">
        <v>4893</v>
      </c>
      <c r="FG36" s="165" t="s">
        <v>4900</v>
      </c>
      <c r="FH36" s="165" t="s">
        <v>4896</v>
      </c>
      <c r="FI36" s="165" t="s">
        <v>4897</v>
      </c>
      <c r="FJ36" s="165" t="s">
        <v>4904</v>
      </c>
      <c r="FK36" s="165" t="s">
        <v>4865</v>
      </c>
      <c r="FL36" s="165" t="s">
        <v>4907</v>
      </c>
      <c r="FM36" s="165">
        <v>3</v>
      </c>
      <c r="FR36" s="165" t="s">
        <v>4901</v>
      </c>
    </row>
    <row r="37" spans="1:174" s="60" customFormat="1" ht="90">
      <c r="A37" s="154" t="s">
        <v>2190</v>
      </c>
      <c r="B37" s="155" t="str">
        <f t="shared" si="0"/>
        <v>1</v>
      </c>
      <c r="C37" s="60" t="s">
        <v>1557</v>
      </c>
      <c r="D37" s="155" t="str">
        <f t="shared" si="1"/>
        <v>1</v>
      </c>
      <c r="E37" s="60">
        <v>1</v>
      </c>
      <c r="F37" s="156">
        <v>44183</v>
      </c>
      <c r="H37" s="157" t="s">
        <v>5112</v>
      </c>
      <c r="I37" s="222" t="s">
        <v>169</v>
      </c>
      <c r="J37" s="223" t="s">
        <v>5174</v>
      </c>
      <c r="K37" s="160" t="str">
        <f t="shared" si="27"/>
        <v>Ванг</v>
      </c>
      <c r="L37" s="160" t="str">
        <f t="shared" si="37"/>
        <v>Чжэ</v>
      </c>
      <c r="M37" s="60" t="s">
        <v>5175</v>
      </c>
      <c r="N37" s="161">
        <v>26973</v>
      </c>
      <c r="O37" s="162" t="str">
        <f t="shared" si="38"/>
        <v>05111973</v>
      </c>
      <c r="P37" s="163" t="str">
        <f t="shared" si="39"/>
        <v>05.11.1973</v>
      </c>
      <c r="Q37" s="162" t="str">
        <f t="shared" si="40"/>
        <v>0</v>
      </c>
      <c r="R37" s="162" t="str">
        <f t="shared" si="41"/>
        <v>5</v>
      </c>
      <c r="S37" s="162" t="str">
        <f t="shared" si="42"/>
        <v>1</v>
      </c>
      <c r="T37" s="162" t="str">
        <f t="shared" si="43"/>
        <v>1</v>
      </c>
      <c r="U37" s="162" t="str">
        <f t="shared" si="44"/>
        <v>1</v>
      </c>
      <c r="V37" s="162" t="str">
        <f t="shared" si="45"/>
        <v>9</v>
      </c>
      <c r="W37" s="162" t="str">
        <f t="shared" si="46"/>
        <v>7</v>
      </c>
      <c r="X37" s="162" t="str">
        <f t="shared" si="47"/>
        <v>3</v>
      </c>
      <c r="Z37" s="60" t="s">
        <v>131</v>
      </c>
      <c r="AA37" s="163" t="str">
        <f t="shared" si="4"/>
        <v>Шаньдун</v>
      </c>
      <c r="AB37" s="161">
        <v>42915</v>
      </c>
      <c r="AC37" s="163" t="str">
        <f t="shared" si="48"/>
        <v>29.06.2017</v>
      </c>
      <c r="AD37" s="162" t="str">
        <f t="shared" si="49"/>
        <v>2</v>
      </c>
      <c r="AE37" s="162" t="str">
        <f t="shared" si="50"/>
        <v>9</v>
      </c>
      <c r="AF37" s="162" t="str">
        <f t="shared" si="51"/>
        <v>0</v>
      </c>
      <c r="AG37" s="162" t="str">
        <f t="shared" si="52"/>
        <v>6</v>
      </c>
      <c r="AH37" s="162" t="str">
        <f t="shared" si="53"/>
        <v>2</v>
      </c>
      <c r="AI37" s="162" t="str">
        <f t="shared" si="54"/>
        <v>0</v>
      </c>
      <c r="AJ37" s="162" t="str">
        <f t="shared" si="55"/>
        <v>1</v>
      </c>
      <c r="AK37" s="162" t="str">
        <f t="shared" si="56"/>
        <v>7</v>
      </c>
      <c r="AM37" s="161">
        <v>46566</v>
      </c>
      <c r="AN37" s="163" t="str">
        <f t="shared" si="57"/>
        <v>28.06.2027</v>
      </c>
      <c r="AO37" s="162" t="str">
        <f t="shared" si="58"/>
        <v>2</v>
      </c>
      <c r="AP37" s="162" t="str">
        <f t="shared" si="59"/>
        <v>8</v>
      </c>
      <c r="AQ37" s="162" t="str">
        <f t="shared" si="60"/>
        <v>0</v>
      </c>
      <c r="AR37" s="162" t="str">
        <f t="shared" si="61"/>
        <v>6</v>
      </c>
      <c r="AS37" s="162" t="str">
        <f t="shared" si="62"/>
        <v>2</v>
      </c>
      <c r="AT37" s="162" t="str">
        <f t="shared" si="63"/>
        <v>0</v>
      </c>
      <c r="AU37" s="162" t="str">
        <f t="shared" si="64"/>
        <v>2</v>
      </c>
      <c r="AV37" s="162" t="str">
        <f t="shared" si="65"/>
        <v>7</v>
      </c>
      <c r="AX37" s="60" t="s">
        <v>5118</v>
      </c>
      <c r="AZ37" s="60" t="s">
        <v>5164</v>
      </c>
      <c r="BA37" s="160" t="str">
        <f t="shared" si="23"/>
        <v>Шанхай</v>
      </c>
      <c r="BB37" s="253">
        <v>44211</v>
      </c>
      <c r="BC37" s="164" t="str">
        <f t="shared" si="115"/>
        <v>15.01.2021</v>
      </c>
      <c r="BD37" s="162" t="str">
        <f t="shared" si="116"/>
        <v>1</v>
      </c>
      <c r="BE37" s="162" t="str">
        <f t="shared" si="117"/>
        <v>5</v>
      </c>
      <c r="BF37" s="162" t="str">
        <f t="shared" si="118"/>
        <v>0</v>
      </c>
      <c r="BG37" s="162" t="str">
        <f t="shared" si="119"/>
        <v>1</v>
      </c>
      <c r="BH37" s="162" t="str">
        <f t="shared" si="120"/>
        <v>2</v>
      </c>
      <c r="BI37" s="162" t="str">
        <f t="shared" si="121"/>
        <v>0</v>
      </c>
      <c r="BJ37" s="162" t="str">
        <f t="shared" si="122"/>
        <v>2</v>
      </c>
      <c r="BK37" s="162" t="str">
        <f t="shared" si="123"/>
        <v>1</v>
      </c>
      <c r="BM37" s="253">
        <v>44359</v>
      </c>
      <c r="BN37" s="164" t="str">
        <f t="shared" si="124"/>
        <v>12.06.2021</v>
      </c>
      <c r="BO37" s="162" t="str">
        <f t="shared" si="125"/>
        <v>1</v>
      </c>
      <c r="BP37" s="162" t="str">
        <f t="shared" si="126"/>
        <v>2</v>
      </c>
      <c r="BQ37" s="162" t="str">
        <f t="shared" si="127"/>
        <v>0</v>
      </c>
      <c r="BR37" s="162" t="str">
        <f t="shared" si="128"/>
        <v>6</v>
      </c>
      <c r="BS37" s="162" t="str">
        <f t="shared" si="129"/>
        <v>2</v>
      </c>
      <c r="BT37" s="162" t="str">
        <f t="shared" si="130"/>
        <v>0</v>
      </c>
      <c r="BU37" s="162" t="str">
        <f t="shared" si="131"/>
        <v>2</v>
      </c>
      <c r="BV37" s="162" t="str">
        <f t="shared" si="132"/>
        <v>1</v>
      </c>
      <c r="BX37" s="264" t="str">
        <f t="shared" si="84"/>
        <v>Китайская Народная Республика</v>
      </c>
      <c r="BY37" s="257" t="s">
        <v>138</v>
      </c>
      <c r="BZ37" s="166" t="str">
        <f t="shared" si="24"/>
        <v>Пекин</v>
      </c>
      <c r="CA37" s="280" t="s">
        <v>5127</v>
      </c>
      <c r="CB37" s="281">
        <v>44194</v>
      </c>
      <c r="CC37" s="282" t="str">
        <f t="shared" si="133"/>
        <v>29.12.2020</v>
      </c>
      <c r="CD37" s="283" t="str">
        <f t="shared" si="134"/>
        <v>2</v>
      </c>
      <c r="CE37" s="283" t="str">
        <f t="shared" si="135"/>
        <v>9</v>
      </c>
      <c r="CF37" s="283" t="str">
        <f t="shared" si="136"/>
        <v>1</v>
      </c>
      <c r="CG37" s="283" t="str">
        <f t="shared" si="137"/>
        <v>2</v>
      </c>
      <c r="CH37" s="283" t="str">
        <f t="shared" si="138"/>
        <v>2</v>
      </c>
      <c r="CI37" s="283" t="str">
        <f t="shared" si="139"/>
        <v>0</v>
      </c>
      <c r="CJ37" s="283" t="str">
        <f t="shared" si="140"/>
        <v>2</v>
      </c>
      <c r="CK37" s="283" t="str">
        <f t="shared" si="141"/>
        <v>0</v>
      </c>
      <c r="CM37" s="268">
        <v>44210</v>
      </c>
      <c r="CN37" s="164" t="str">
        <f t="shared" si="151"/>
        <v>14.01.2021</v>
      </c>
      <c r="CO37" s="162" t="str">
        <f t="shared" si="152"/>
        <v>1</v>
      </c>
      <c r="CP37" s="162" t="str">
        <f t="shared" si="153"/>
        <v>4</v>
      </c>
      <c r="CQ37" s="162" t="str">
        <f t="shared" si="154"/>
        <v>0</v>
      </c>
      <c r="CR37" s="162" t="str">
        <f t="shared" si="155"/>
        <v>1</v>
      </c>
      <c r="CS37" s="162" t="str">
        <f t="shared" si="156"/>
        <v>2</v>
      </c>
      <c r="CT37" s="162" t="str">
        <f t="shared" si="157"/>
        <v>0</v>
      </c>
      <c r="CU37" s="162" t="str">
        <f t="shared" si="158"/>
        <v>2</v>
      </c>
      <c r="CV37" s="162" t="str">
        <f t="shared" si="159"/>
        <v>1</v>
      </c>
      <c r="CX37" s="60" t="s">
        <v>5140</v>
      </c>
      <c r="CY37" s="167">
        <f t="shared" si="103"/>
        <v>44194</v>
      </c>
      <c r="CZ37" s="164" t="str">
        <f t="shared" si="142"/>
        <v>29.12.2020</v>
      </c>
      <c r="DA37" s="162" t="str">
        <f t="shared" si="143"/>
        <v>2</v>
      </c>
      <c r="DB37" s="162" t="str">
        <f t="shared" si="144"/>
        <v>9</v>
      </c>
      <c r="DC37" s="162" t="str">
        <f t="shared" si="145"/>
        <v>1</v>
      </c>
      <c r="DD37" s="162" t="str">
        <f t="shared" si="146"/>
        <v>2</v>
      </c>
      <c r="DE37" s="162" t="str">
        <f t="shared" si="147"/>
        <v>2</v>
      </c>
      <c r="DF37" s="162" t="str">
        <f t="shared" si="148"/>
        <v>0</v>
      </c>
      <c r="DG37" s="162" t="str">
        <f t="shared" si="149"/>
        <v>2</v>
      </c>
      <c r="DH37" s="162" t="str">
        <f t="shared" si="150"/>
        <v>0</v>
      </c>
      <c r="DJ37" s="60" t="s">
        <v>1114</v>
      </c>
      <c r="DK37" s="60" t="s">
        <v>4913</v>
      </c>
      <c r="DL37" s="168" t="s">
        <v>4914</v>
      </c>
      <c r="DN37" s="262">
        <f t="shared" si="113"/>
        <v>46386</v>
      </c>
      <c r="DO37" s="169" t="str">
        <f t="shared" ca="1" si="114"/>
        <v>0030_Wang_Zhe_EA5370724 01_SK_NORTH BAY_20122020</v>
      </c>
      <c r="DP37" s="170" t="str">
        <f>$DP$2&amp;Links!D31&amp;$DP$3&amp;" "&amp;I37&amp;" "&amp;J37&amp;" "&amp;$DP$4</f>
        <v>&lt;a id="cmfoldlink" style="text-decoration: underline;" href=""&gt; Wang Zhe &lt;/a&gt;</v>
      </c>
      <c r="DQ37" s="171"/>
      <c r="DU37" s="172" t="s">
        <v>5145</v>
      </c>
      <c r="DW37" s="174" t="s">
        <v>5154</v>
      </c>
      <c r="DY37" s="151" t="s">
        <v>3928</v>
      </c>
      <c r="EA37" s="60" t="s">
        <v>4918</v>
      </c>
      <c r="EC37" s="174" t="s">
        <v>4919</v>
      </c>
      <c r="ED37" s="175"/>
      <c r="EE37" s="157" t="s">
        <v>1111</v>
      </c>
      <c r="EF37" s="176" t="str">
        <f t="shared" si="30"/>
        <v>4</v>
      </c>
      <c r="EI37" s="155" t="s">
        <v>1115</v>
      </c>
      <c r="EJ37" s="176" t="str">
        <f t="shared" si="31"/>
        <v>1</v>
      </c>
      <c r="EK37" s="170" t="str">
        <f>$EK$2&amp;Links!G31&amp;$EK$3&amp;" "&amp;I37&amp;" "&amp;J37&amp;" "&amp;$EK$4</f>
        <v>&lt;a id="cmpasslink" style="text-decoration: underline;" href=""&gt; Wang Zhe &lt;/a&gt;</v>
      </c>
      <c r="EL37" s="170" t="str">
        <f>$EL$2&amp;Links!J31&amp;$EL$3&amp;" "&amp;I37&amp;" "&amp;J37&amp;" "&amp;$EL$4</f>
        <v>&lt;a id="cmloilink" style="text-decoration: underline;" href=""&gt; Wang Zhe &lt;/a&gt;</v>
      </c>
      <c r="EM37" s="176" t="str">
        <f t="shared" si="26"/>
        <v>М</v>
      </c>
      <c r="EN37" s="174" t="s">
        <v>1657</v>
      </c>
      <c r="EP37" s="177" t="str">
        <f t="shared" si="32"/>
        <v>125047, г. Москва, улица Фадеева, дом 7, строение 1, помещение 2, комната 2, РМ2И, подвал</v>
      </c>
      <c r="ER37" s="176">
        <v>84952876087</v>
      </c>
      <c r="ES37" s="178" t="s">
        <v>4875</v>
      </c>
      <c r="ET37" s="174" t="s">
        <v>1585</v>
      </c>
      <c r="EV37" s="176" t="str">
        <f t="shared" si="35"/>
        <v>Генеральный директор</v>
      </c>
      <c r="EX37" s="179">
        <v>44210</v>
      </c>
      <c r="EY37" s="191" t="s">
        <v>1215</v>
      </c>
      <c r="EZ37" s="257"/>
      <c r="FB37" s="151" t="s">
        <v>3928</v>
      </c>
      <c r="FC37" s="151" t="s">
        <v>3267</v>
      </c>
      <c r="FD37" s="151" t="s">
        <v>3928</v>
      </c>
      <c r="FE37" s="288" t="s">
        <v>4864</v>
      </c>
      <c r="FF37" s="165" t="s">
        <v>4893</v>
      </c>
      <c r="FG37" s="165" t="s">
        <v>4900</v>
      </c>
      <c r="FH37" s="165" t="s">
        <v>4896</v>
      </c>
      <c r="FI37" s="165" t="s">
        <v>4897</v>
      </c>
      <c r="FJ37" s="165" t="s">
        <v>4904</v>
      </c>
      <c r="FK37" s="165" t="s">
        <v>4865</v>
      </c>
      <c r="FL37" s="165" t="s">
        <v>4907</v>
      </c>
      <c r="FM37" s="165">
        <v>3</v>
      </c>
      <c r="FR37" s="165" t="s">
        <v>4901</v>
      </c>
    </row>
    <row r="38" spans="1:174" s="60" customFormat="1" ht="90">
      <c r="A38" s="154" t="s">
        <v>2190</v>
      </c>
      <c r="B38" s="155" t="str">
        <f t="shared" si="0"/>
        <v>1</v>
      </c>
      <c r="C38" s="60" t="s">
        <v>1557</v>
      </c>
      <c r="D38" s="155" t="str">
        <f t="shared" si="1"/>
        <v>1</v>
      </c>
      <c r="E38" s="60">
        <v>1</v>
      </c>
      <c r="F38" s="156">
        <v>44183</v>
      </c>
      <c r="H38" s="157" t="s">
        <v>5113</v>
      </c>
      <c r="I38" s="222" t="s">
        <v>169</v>
      </c>
      <c r="J38" s="223" t="s">
        <v>5176</v>
      </c>
      <c r="K38" s="160" t="str">
        <f t="shared" si="27"/>
        <v>Ванг</v>
      </c>
      <c r="L38" s="160" t="str">
        <f t="shared" si="37"/>
        <v>Шиву</v>
      </c>
      <c r="M38" s="60" t="s">
        <v>5177</v>
      </c>
      <c r="N38" s="161">
        <v>27366</v>
      </c>
      <c r="O38" s="162" t="str">
        <f t="shared" si="38"/>
        <v>03121974</v>
      </c>
      <c r="P38" s="163" t="str">
        <f t="shared" si="39"/>
        <v>03.12.1974</v>
      </c>
      <c r="Q38" s="162" t="str">
        <f t="shared" si="40"/>
        <v>0</v>
      </c>
      <c r="R38" s="162" t="str">
        <f t="shared" si="41"/>
        <v>3</v>
      </c>
      <c r="S38" s="162" t="str">
        <f t="shared" si="42"/>
        <v>1</v>
      </c>
      <c r="T38" s="162" t="str">
        <f t="shared" si="43"/>
        <v>2</v>
      </c>
      <c r="U38" s="162" t="str">
        <f t="shared" si="44"/>
        <v>1</v>
      </c>
      <c r="V38" s="162" t="str">
        <f t="shared" si="45"/>
        <v>9</v>
      </c>
      <c r="W38" s="162" t="str">
        <f t="shared" si="46"/>
        <v>7</v>
      </c>
      <c r="X38" s="162" t="str">
        <f t="shared" si="47"/>
        <v>4</v>
      </c>
      <c r="Z38" s="60" t="s">
        <v>1882</v>
      </c>
      <c r="AA38" s="163" t="str">
        <f t="shared" si="4"/>
        <v>Гирин</v>
      </c>
      <c r="AB38" s="161">
        <v>43021</v>
      </c>
      <c r="AC38" s="163" t="str">
        <f t="shared" si="48"/>
        <v>13.10.2017</v>
      </c>
      <c r="AD38" s="162" t="str">
        <f t="shared" si="49"/>
        <v>1</v>
      </c>
      <c r="AE38" s="162" t="str">
        <f t="shared" si="50"/>
        <v>3</v>
      </c>
      <c r="AF38" s="162" t="str">
        <f t="shared" si="51"/>
        <v>1</v>
      </c>
      <c r="AG38" s="162" t="str">
        <f t="shared" si="52"/>
        <v>0</v>
      </c>
      <c r="AH38" s="162" t="str">
        <f t="shared" si="53"/>
        <v>2</v>
      </c>
      <c r="AI38" s="162" t="str">
        <f t="shared" si="54"/>
        <v>0</v>
      </c>
      <c r="AJ38" s="162" t="str">
        <f t="shared" si="55"/>
        <v>1</v>
      </c>
      <c r="AK38" s="162" t="str">
        <f t="shared" si="56"/>
        <v>7</v>
      </c>
      <c r="AM38" s="161">
        <v>46672</v>
      </c>
      <c r="AN38" s="163" t="str">
        <f t="shared" si="57"/>
        <v>12.10.2027</v>
      </c>
      <c r="AO38" s="162" t="str">
        <f t="shared" si="58"/>
        <v>1</v>
      </c>
      <c r="AP38" s="162" t="str">
        <f t="shared" si="59"/>
        <v>2</v>
      </c>
      <c r="AQ38" s="162" t="str">
        <f t="shared" si="60"/>
        <v>1</v>
      </c>
      <c r="AR38" s="162" t="str">
        <f t="shared" si="61"/>
        <v>0</v>
      </c>
      <c r="AS38" s="162" t="str">
        <f t="shared" si="62"/>
        <v>2</v>
      </c>
      <c r="AT38" s="162" t="str">
        <f t="shared" si="63"/>
        <v>0</v>
      </c>
      <c r="AU38" s="162" t="str">
        <f t="shared" si="64"/>
        <v>2</v>
      </c>
      <c r="AV38" s="162" t="str">
        <f t="shared" si="65"/>
        <v>7</v>
      </c>
      <c r="AX38" s="60" t="s">
        <v>5118</v>
      </c>
      <c r="AZ38" s="60" t="s">
        <v>138</v>
      </c>
      <c r="BA38" s="160" t="str">
        <f t="shared" si="23"/>
        <v>Пекин</v>
      </c>
      <c r="BB38" s="253">
        <v>44211</v>
      </c>
      <c r="BC38" s="164" t="str">
        <f t="shared" si="115"/>
        <v>15.01.2021</v>
      </c>
      <c r="BD38" s="162" t="str">
        <f t="shared" si="116"/>
        <v>1</v>
      </c>
      <c r="BE38" s="162" t="str">
        <f t="shared" si="117"/>
        <v>5</v>
      </c>
      <c r="BF38" s="162" t="str">
        <f t="shared" si="118"/>
        <v>0</v>
      </c>
      <c r="BG38" s="162" t="str">
        <f t="shared" si="119"/>
        <v>1</v>
      </c>
      <c r="BH38" s="162" t="str">
        <f t="shared" si="120"/>
        <v>2</v>
      </c>
      <c r="BI38" s="162" t="str">
        <f t="shared" si="121"/>
        <v>0</v>
      </c>
      <c r="BJ38" s="162" t="str">
        <f t="shared" si="122"/>
        <v>2</v>
      </c>
      <c r="BK38" s="162" t="str">
        <f t="shared" si="123"/>
        <v>1</v>
      </c>
      <c r="BM38" s="253">
        <v>44359</v>
      </c>
      <c r="BN38" s="164" t="str">
        <f t="shared" si="124"/>
        <v>12.06.2021</v>
      </c>
      <c r="BO38" s="162" t="str">
        <f t="shared" si="125"/>
        <v>1</v>
      </c>
      <c r="BP38" s="162" t="str">
        <f t="shared" si="126"/>
        <v>2</v>
      </c>
      <c r="BQ38" s="162" t="str">
        <f t="shared" si="127"/>
        <v>0</v>
      </c>
      <c r="BR38" s="162" t="str">
        <f t="shared" si="128"/>
        <v>6</v>
      </c>
      <c r="BS38" s="162" t="str">
        <f t="shared" si="129"/>
        <v>2</v>
      </c>
      <c r="BT38" s="162" t="str">
        <f t="shared" si="130"/>
        <v>0</v>
      </c>
      <c r="BU38" s="162" t="str">
        <f t="shared" si="131"/>
        <v>2</v>
      </c>
      <c r="BV38" s="162" t="str">
        <f t="shared" si="132"/>
        <v>1</v>
      </c>
      <c r="BX38" s="264" t="str">
        <f t="shared" si="84"/>
        <v>Китайская Народная Республика</v>
      </c>
      <c r="BY38" s="257" t="s">
        <v>138</v>
      </c>
      <c r="BZ38" s="166" t="str">
        <f t="shared" si="24"/>
        <v>Пекин</v>
      </c>
      <c r="CA38" s="280" t="s">
        <v>5128</v>
      </c>
      <c r="CB38" s="281">
        <v>44194</v>
      </c>
      <c r="CC38" s="282" t="str">
        <f t="shared" si="133"/>
        <v>29.12.2020</v>
      </c>
      <c r="CD38" s="283" t="str">
        <f t="shared" si="134"/>
        <v>2</v>
      </c>
      <c r="CE38" s="283" t="str">
        <f t="shared" si="135"/>
        <v>9</v>
      </c>
      <c r="CF38" s="283" t="str">
        <f t="shared" si="136"/>
        <v>1</v>
      </c>
      <c r="CG38" s="283" t="str">
        <f t="shared" si="137"/>
        <v>2</v>
      </c>
      <c r="CH38" s="283" t="str">
        <f t="shared" si="138"/>
        <v>2</v>
      </c>
      <c r="CI38" s="283" t="str">
        <f t="shared" si="139"/>
        <v>0</v>
      </c>
      <c r="CJ38" s="283" t="str">
        <f t="shared" si="140"/>
        <v>2</v>
      </c>
      <c r="CK38" s="283" t="str">
        <f t="shared" si="141"/>
        <v>0</v>
      </c>
      <c r="CM38" s="268">
        <v>44210</v>
      </c>
      <c r="CN38" s="164" t="str">
        <f t="shared" si="151"/>
        <v>14.01.2021</v>
      </c>
      <c r="CO38" s="162" t="str">
        <f t="shared" si="152"/>
        <v>1</v>
      </c>
      <c r="CP38" s="162" t="str">
        <f t="shared" si="153"/>
        <v>4</v>
      </c>
      <c r="CQ38" s="162" t="str">
        <f t="shared" si="154"/>
        <v>0</v>
      </c>
      <c r="CR38" s="162" t="str">
        <f t="shared" si="155"/>
        <v>1</v>
      </c>
      <c r="CS38" s="162" t="str">
        <f t="shared" si="156"/>
        <v>2</v>
      </c>
      <c r="CT38" s="162" t="str">
        <f t="shared" si="157"/>
        <v>0</v>
      </c>
      <c r="CU38" s="162" t="str">
        <f t="shared" si="158"/>
        <v>2</v>
      </c>
      <c r="CV38" s="162" t="str">
        <f t="shared" si="159"/>
        <v>1</v>
      </c>
      <c r="CX38" s="60" t="s">
        <v>5141</v>
      </c>
      <c r="CY38" s="167">
        <f t="shared" si="103"/>
        <v>44194</v>
      </c>
      <c r="CZ38" s="164" t="str">
        <f t="shared" si="142"/>
        <v>29.12.2020</v>
      </c>
      <c r="DA38" s="162" t="str">
        <f t="shared" si="143"/>
        <v>2</v>
      </c>
      <c r="DB38" s="162" t="str">
        <f t="shared" si="144"/>
        <v>9</v>
      </c>
      <c r="DC38" s="162" t="str">
        <f t="shared" si="145"/>
        <v>1</v>
      </c>
      <c r="DD38" s="162" t="str">
        <f t="shared" si="146"/>
        <v>2</v>
      </c>
      <c r="DE38" s="162" t="str">
        <f t="shared" si="147"/>
        <v>2</v>
      </c>
      <c r="DF38" s="162" t="str">
        <f t="shared" si="148"/>
        <v>0</v>
      </c>
      <c r="DG38" s="162" t="str">
        <f t="shared" si="149"/>
        <v>2</v>
      </c>
      <c r="DH38" s="162" t="str">
        <f t="shared" si="150"/>
        <v>0</v>
      </c>
      <c r="DJ38" s="60" t="s">
        <v>1114</v>
      </c>
      <c r="DK38" s="60" t="s">
        <v>4913</v>
      </c>
      <c r="DL38" s="168" t="s">
        <v>4914</v>
      </c>
      <c r="DN38" s="262">
        <f t="shared" si="113"/>
        <v>46492</v>
      </c>
      <c r="DO38" s="169" t="str">
        <f t="shared" ca="1" si="114"/>
        <v>0031_Wang_Shiwu_EB3307158 01_SK_NORTH BAY_20122020</v>
      </c>
      <c r="DP38" s="170" t="str">
        <f>$DP$2&amp;Links!D32&amp;$DP$3&amp;" "&amp;I38&amp;" "&amp;J38&amp;" "&amp;$DP$4</f>
        <v>&lt;a id="cmfoldlink" style="text-decoration: underline;" href=""&gt; Wang Shiwu &lt;/a&gt;</v>
      </c>
      <c r="DQ38" s="171"/>
      <c r="DU38" s="172" t="s">
        <v>5145</v>
      </c>
      <c r="DW38" s="174" t="s">
        <v>5155</v>
      </c>
      <c r="DY38" s="151" t="s">
        <v>3928</v>
      </c>
      <c r="EA38" s="60" t="s">
        <v>4918</v>
      </c>
      <c r="EC38" s="174" t="s">
        <v>4919</v>
      </c>
      <c r="ED38" s="175"/>
      <c r="EE38" s="157" t="s">
        <v>1111</v>
      </c>
      <c r="EF38" s="176" t="str">
        <f t="shared" si="30"/>
        <v>4</v>
      </c>
      <c r="EI38" s="155" t="s">
        <v>1115</v>
      </c>
      <c r="EJ38" s="176" t="str">
        <f t="shared" si="31"/>
        <v>1</v>
      </c>
      <c r="EK38" s="170" t="str">
        <f>$EK$2&amp;Links!G32&amp;$EK$3&amp;" "&amp;I38&amp;" "&amp;J38&amp;" "&amp;$EK$4</f>
        <v>&lt;a id="cmpasslink" style="text-decoration: underline;" href=""&gt; Wang Shiwu &lt;/a&gt;</v>
      </c>
      <c r="EL38" s="170" t="str">
        <f>$EL$2&amp;Links!J32&amp;$EL$3&amp;" "&amp;I38&amp;" "&amp;J38&amp;" "&amp;$EL$4</f>
        <v>&lt;a id="cmloilink" style="text-decoration: underline;" href=""&gt; Wang Shiwu &lt;/a&gt;</v>
      </c>
      <c r="EM38" s="176" t="str">
        <f t="shared" si="26"/>
        <v>М</v>
      </c>
      <c r="EN38" s="174" t="s">
        <v>1657</v>
      </c>
      <c r="EP38" s="177" t="str">
        <f t="shared" si="32"/>
        <v>125047, г. Москва, улица Фадеева, дом 7, строение 1, помещение 2, комната 2, РМ2И, подвал</v>
      </c>
      <c r="ER38" s="176">
        <v>84952876087</v>
      </c>
      <c r="ES38" s="178" t="s">
        <v>4875</v>
      </c>
      <c r="ET38" s="174" t="s">
        <v>1585</v>
      </c>
      <c r="EV38" s="176" t="str">
        <f t="shared" si="35"/>
        <v>Генеральный директор</v>
      </c>
      <c r="EX38" s="179">
        <v>44210</v>
      </c>
      <c r="EY38" s="191" t="s">
        <v>1215</v>
      </c>
      <c r="EZ38" s="257"/>
      <c r="FB38" s="151" t="s">
        <v>3928</v>
      </c>
      <c r="FC38" s="151" t="s">
        <v>3267</v>
      </c>
      <c r="FD38" s="151" t="s">
        <v>3928</v>
      </c>
      <c r="FE38" s="288" t="s">
        <v>4864</v>
      </c>
      <c r="FF38" s="165" t="s">
        <v>4893</v>
      </c>
      <c r="FG38" s="165" t="s">
        <v>4900</v>
      </c>
      <c r="FH38" s="165" t="s">
        <v>4896</v>
      </c>
      <c r="FI38" s="165" t="s">
        <v>4897</v>
      </c>
      <c r="FJ38" s="165" t="s">
        <v>4904</v>
      </c>
      <c r="FK38" s="165" t="s">
        <v>4865</v>
      </c>
      <c r="FL38" s="165" t="s">
        <v>4907</v>
      </c>
      <c r="FM38" s="165">
        <v>3</v>
      </c>
      <c r="FR38" s="165" t="s">
        <v>4901</v>
      </c>
    </row>
    <row r="39" spans="1:174" s="60" customFormat="1" ht="90">
      <c r="A39" s="154" t="s">
        <v>2190</v>
      </c>
      <c r="B39" s="155" t="str">
        <f t="shared" si="0"/>
        <v>1</v>
      </c>
      <c r="C39" s="60" t="s">
        <v>1557</v>
      </c>
      <c r="D39" s="155" t="str">
        <f t="shared" si="1"/>
        <v>1</v>
      </c>
      <c r="E39" s="60">
        <v>1</v>
      </c>
      <c r="F39" s="156">
        <v>44183</v>
      </c>
      <c r="H39" s="157" t="s">
        <v>5114</v>
      </c>
      <c r="I39" s="222" t="s">
        <v>169</v>
      </c>
      <c r="J39" s="223" t="s">
        <v>5178</v>
      </c>
      <c r="K39" s="160" t="str">
        <f t="shared" si="27"/>
        <v>Ванг</v>
      </c>
      <c r="L39" s="160" t="str">
        <f t="shared" si="37"/>
        <v>Зушунь</v>
      </c>
      <c r="M39" s="60" t="s">
        <v>5179</v>
      </c>
      <c r="N39" s="161">
        <v>32183</v>
      </c>
      <c r="O39" s="162" t="str">
        <f t="shared" si="38"/>
        <v>10021988</v>
      </c>
      <c r="P39" s="163" t="str">
        <f t="shared" si="39"/>
        <v>10.02.1988</v>
      </c>
      <c r="Q39" s="162" t="str">
        <f t="shared" si="40"/>
        <v>1</v>
      </c>
      <c r="R39" s="162" t="str">
        <f t="shared" si="41"/>
        <v>0</v>
      </c>
      <c r="S39" s="162" t="str">
        <f t="shared" si="42"/>
        <v>0</v>
      </c>
      <c r="T39" s="162" t="str">
        <f t="shared" si="43"/>
        <v>2</v>
      </c>
      <c r="U39" s="162" t="str">
        <f t="shared" si="44"/>
        <v>1</v>
      </c>
      <c r="V39" s="162" t="str">
        <f t="shared" si="45"/>
        <v>9</v>
      </c>
      <c r="W39" s="162" t="str">
        <f t="shared" si="46"/>
        <v>8</v>
      </c>
      <c r="X39" s="162" t="str">
        <f t="shared" si="47"/>
        <v>8</v>
      </c>
      <c r="Z39" s="60" t="s">
        <v>273</v>
      </c>
      <c r="AA39" s="163" t="str">
        <f t="shared" si="4"/>
        <v>Ганьсу</v>
      </c>
      <c r="AB39" s="161">
        <v>41612</v>
      </c>
      <c r="AC39" s="163" t="str">
        <f t="shared" si="48"/>
        <v>04.12.2013</v>
      </c>
      <c r="AD39" s="162" t="str">
        <f t="shared" si="49"/>
        <v>0</v>
      </c>
      <c r="AE39" s="162" t="str">
        <f t="shared" si="50"/>
        <v>4</v>
      </c>
      <c r="AF39" s="162" t="str">
        <f t="shared" si="51"/>
        <v>1</v>
      </c>
      <c r="AG39" s="162" t="str">
        <f t="shared" si="52"/>
        <v>2</v>
      </c>
      <c r="AH39" s="162" t="str">
        <f t="shared" si="53"/>
        <v>2</v>
      </c>
      <c r="AI39" s="162" t="str">
        <f t="shared" si="54"/>
        <v>0</v>
      </c>
      <c r="AJ39" s="162" t="str">
        <f t="shared" si="55"/>
        <v>1</v>
      </c>
      <c r="AK39" s="162" t="str">
        <f t="shared" si="56"/>
        <v>3</v>
      </c>
      <c r="AM39" s="161">
        <v>45263</v>
      </c>
      <c r="AN39" s="163" t="str">
        <f t="shared" si="57"/>
        <v>03.12.2023</v>
      </c>
      <c r="AO39" s="162" t="str">
        <f t="shared" si="58"/>
        <v>0</v>
      </c>
      <c r="AP39" s="162" t="str">
        <f t="shared" si="59"/>
        <v>3</v>
      </c>
      <c r="AQ39" s="162" t="str">
        <f t="shared" si="60"/>
        <v>1</v>
      </c>
      <c r="AR39" s="162" t="str">
        <f t="shared" si="61"/>
        <v>2</v>
      </c>
      <c r="AS39" s="162" t="str">
        <f t="shared" si="62"/>
        <v>2</v>
      </c>
      <c r="AT39" s="162" t="str">
        <f t="shared" si="63"/>
        <v>0</v>
      </c>
      <c r="AU39" s="162" t="str">
        <f t="shared" si="64"/>
        <v>2</v>
      </c>
      <c r="AV39" s="162" t="str">
        <f t="shared" si="65"/>
        <v>3</v>
      </c>
      <c r="AX39" s="60" t="s">
        <v>5118</v>
      </c>
      <c r="AZ39" s="60" t="s">
        <v>273</v>
      </c>
      <c r="BA39" s="160" t="str">
        <f t="shared" si="23"/>
        <v>Ганьсу</v>
      </c>
      <c r="BB39" s="253">
        <v>44211</v>
      </c>
      <c r="BC39" s="164" t="str">
        <f t="shared" si="115"/>
        <v>15.01.2021</v>
      </c>
      <c r="BD39" s="162" t="str">
        <f t="shared" si="116"/>
        <v>1</v>
      </c>
      <c r="BE39" s="162" t="str">
        <f t="shared" si="117"/>
        <v>5</v>
      </c>
      <c r="BF39" s="162" t="str">
        <f t="shared" si="118"/>
        <v>0</v>
      </c>
      <c r="BG39" s="162" t="str">
        <f t="shared" si="119"/>
        <v>1</v>
      </c>
      <c r="BH39" s="162" t="str">
        <f t="shared" si="120"/>
        <v>2</v>
      </c>
      <c r="BI39" s="162" t="str">
        <f t="shared" si="121"/>
        <v>0</v>
      </c>
      <c r="BJ39" s="162" t="str">
        <f t="shared" si="122"/>
        <v>2</v>
      </c>
      <c r="BK39" s="162" t="str">
        <f t="shared" si="123"/>
        <v>1</v>
      </c>
      <c r="BM39" s="253">
        <v>44359</v>
      </c>
      <c r="BN39" s="164" t="str">
        <f t="shared" si="124"/>
        <v>12.06.2021</v>
      </c>
      <c r="BO39" s="162" t="str">
        <f t="shared" si="125"/>
        <v>1</v>
      </c>
      <c r="BP39" s="162" t="str">
        <f t="shared" si="126"/>
        <v>2</v>
      </c>
      <c r="BQ39" s="162" t="str">
        <f t="shared" si="127"/>
        <v>0</v>
      </c>
      <c r="BR39" s="162" t="str">
        <f t="shared" si="128"/>
        <v>6</v>
      </c>
      <c r="BS39" s="162" t="str">
        <f t="shared" si="129"/>
        <v>2</v>
      </c>
      <c r="BT39" s="162" t="str">
        <f t="shared" si="130"/>
        <v>0</v>
      </c>
      <c r="BU39" s="162" t="str">
        <f t="shared" si="131"/>
        <v>2</v>
      </c>
      <c r="BV39" s="162" t="str">
        <f t="shared" si="132"/>
        <v>1</v>
      </c>
      <c r="BX39" s="264" t="str">
        <f t="shared" si="84"/>
        <v>Китайская Народная Республика</v>
      </c>
      <c r="BY39" s="257" t="s">
        <v>138</v>
      </c>
      <c r="BZ39" s="166" t="str">
        <f t="shared" si="24"/>
        <v>Пекин</v>
      </c>
      <c r="CA39" s="280" t="s">
        <v>5129</v>
      </c>
      <c r="CB39" s="281">
        <v>44194</v>
      </c>
      <c r="CC39" s="282" t="str">
        <f t="shared" si="133"/>
        <v>29.12.2020</v>
      </c>
      <c r="CD39" s="283" t="str">
        <f t="shared" si="134"/>
        <v>2</v>
      </c>
      <c r="CE39" s="283" t="str">
        <f t="shared" si="135"/>
        <v>9</v>
      </c>
      <c r="CF39" s="283" t="str">
        <f t="shared" si="136"/>
        <v>1</v>
      </c>
      <c r="CG39" s="283" t="str">
        <f t="shared" si="137"/>
        <v>2</v>
      </c>
      <c r="CH39" s="283" t="str">
        <f t="shared" si="138"/>
        <v>2</v>
      </c>
      <c r="CI39" s="283" t="str">
        <f t="shared" si="139"/>
        <v>0</v>
      </c>
      <c r="CJ39" s="283" t="str">
        <f t="shared" si="140"/>
        <v>2</v>
      </c>
      <c r="CK39" s="283" t="str">
        <f t="shared" si="141"/>
        <v>0</v>
      </c>
      <c r="CM39" s="268">
        <v>44210</v>
      </c>
      <c r="CN39" s="164" t="str">
        <f t="shared" si="151"/>
        <v>14.01.2021</v>
      </c>
      <c r="CO39" s="162" t="str">
        <f t="shared" si="152"/>
        <v>1</v>
      </c>
      <c r="CP39" s="162" t="str">
        <f t="shared" si="153"/>
        <v>4</v>
      </c>
      <c r="CQ39" s="162" t="str">
        <f t="shared" si="154"/>
        <v>0</v>
      </c>
      <c r="CR39" s="162" t="str">
        <f t="shared" si="155"/>
        <v>1</v>
      </c>
      <c r="CS39" s="162" t="str">
        <f t="shared" si="156"/>
        <v>2</v>
      </c>
      <c r="CT39" s="162" t="str">
        <f t="shared" si="157"/>
        <v>0</v>
      </c>
      <c r="CU39" s="162" t="str">
        <f t="shared" si="158"/>
        <v>2</v>
      </c>
      <c r="CV39" s="162" t="str">
        <f t="shared" si="159"/>
        <v>1</v>
      </c>
      <c r="CX39" s="60" t="s">
        <v>5142</v>
      </c>
      <c r="CY39" s="167">
        <f t="shared" si="103"/>
        <v>44194</v>
      </c>
      <c r="CZ39" s="164" t="str">
        <f t="shared" si="142"/>
        <v>29.12.2020</v>
      </c>
      <c r="DA39" s="162" t="str">
        <f t="shared" si="143"/>
        <v>2</v>
      </c>
      <c r="DB39" s="162" t="str">
        <f t="shared" si="144"/>
        <v>9</v>
      </c>
      <c r="DC39" s="162" t="str">
        <f t="shared" si="145"/>
        <v>1</v>
      </c>
      <c r="DD39" s="162" t="str">
        <f t="shared" si="146"/>
        <v>2</v>
      </c>
      <c r="DE39" s="162" t="str">
        <f t="shared" si="147"/>
        <v>2</v>
      </c>
      <c r="DF39" s="162" t="str">
        <f t="shared" si="148"/>
        <v>0</v>
      </c>
      <c r="DG39" s="162" t="str">
        <f t="shared" si="149"/>
        <v>2</v>
      </c>
      <c r="DH39" s="162" t="str">
        <f t="shared" si="150"/>
        <v>0</v>
      </c>
      <c r="DJ39" s="60" t="s">
        <v>1114</v>
      </c>
      <c r="DK39" s="60" t="s">
        <v>4913</v>
      </c>
      <c r="DL39" s="168" t="s">
        <v>4914</v>
      </c>
      <c r="DN39" s="262">
        <f t="shared" si="113"/>
        <v>45083</v>
      </c>
      <c r="DO39" s="169" t="str">
        <f t="shared" ca="1" si="114"/>
        <v>0032_Wang_Zushun_E33053033 01_SK_NORTH BAY_20122020</v>
      </c>
      <c r="DP39" s="170" t="str">
        <f>$DP$2&amp;Links!D33&amp;$DP$3&amp;" "&amp;I39&amp;" "&amp;J39&amp;" "&amp;$DP$4</f>
        <v>&lt;a id="cmfoldlink" style="text-decoration: underline;" href=""&gt; Wang Zushun &lt;/a&gt;</v>
      </c>
      <c r="DQ39" s="171"/>
      <c r="DU39" s="172" t="s">
        <v>5145</v>
      </c>
      <c r="DW39" s="174" t="s">
        <v>5156</v>
      </c>
      <c r="DY39" s="151" t="s">
        <v>3928</v>
      </c>
      <c r="EA39" s="60" t="s">
        <v>4918</v>
      </c>
      <c r="EC39" s="174" t="s">
        <v>4919</v>
      </c>
      <c r="ED39" s="175"/>
      <c r="EE39" s="157" t="s">
        <v>1111</v>
      </c>
      <c r="EF39" s="176" t="str">
        <f t="shared" si="30"/>
        <v>4</v>
      </c>
      <c r="EI39" s="155" t="s">
        <v>1115</v>
      </c>
      <c r="EJ39" s="176" t="str">
        <f t="shared" si="31"/>
        <v>1</v>
      </c>
      <c r="EK39" s="170" t="str">
        <f>$EK$2&amp;Links!G33&amp;$EK$3&amp;" "&amp;I39&amp;" "&amp;J39&amp;" "&amp;$EK$4</f>
        <v>&lt;a id="cmpasslink" style="text-decoration: underline;" href=""&gt; Wang Zushun &lt;/a&gt;</v>
      </c>
      <c r="EL39" s="170" t="str">
        <f>$EL$2&amp;Links!J33&amp;$EL$3&amp;" "&amp;I39&amp;" "&amp;J39&amp;" "&amp;$EL$4</f>
        <v>&lt;a id="cmloilink" style="text-decoration: underline;" href=""&gt; Wang Zushun &lt;/a&gt;</v>
      </c>
      <c r="EM39" s="176" t="str">
        <f t="shared" si="26"/>
        <v>М</v>
      </c>
      <c r="EN39" s="174" t="s">
        <v>1657</v>
      </c>
      <c r="EP39" s="177" t="str">
        <f t="shared" si="32"/>
        <v>125047, г. Москва, улица Фадеева, дом 7, строение 1, помещение 2, комната 2, РМ2И, подвал</v>
      </c>
      <c r="ER39" s="176">
        <v>84952876087</v>
      </c>
      <c r="ES39" s="178" t="s">
        <v>4875</v>
      </c>
      <c r="ET39" s="174" t="s">
        <v>1585</v>
      </c>
      <c r="EV39" s="176" t="str">
        <f t="shared" si="35"/>
        <v>Генеральный директор</v>
      </c>
      <c r="EX39" s="179">
        <v>44210</v>
      </c>
      <c r="EY39" s="191" t="s">
        <v>1215</v>
      </c>
      <c r="EZ39" s="257"/>
      <c r="FB39" s="151" t="s">
        <v>3928</v>
      </c>
      <c r="FC39" s="151" t="s">
        <v>3267</v>
      </c>
      <c r="FD39" s="151" t="s">
        <v>3928</v>
      </c>
      <c r="FE39" s="288" t="s">
        <v>4864</v>
      </c>
      <c r="FF39" s="165" t="s">
        <v>4893</v>
      </c>
      <c r="FG39" s="165" t="s">
        <v>4900</v>
      </c>
      <c r="FH39" s="165" t="s">
        <v>4896</v>
      </c>
      <c r="FI39" s="165" t="s">
        <v>4897</v>
      </c>
      <c r="FJ39" s="165" t="s">
        <v>4904</v>
      </c>
      <c r="FK39" s="165" t="s">
        <v>4865</v>
      </c>
      <c r="FL39" s="165" t="s">
        <v>4907</v>
      </c>
      <c r="FM39" s="165">
        <v>3</v>
      </c>
      <c r="FR39" s="165" t="s">
        <v>4901</v>
      </c>
    </row>
    <row r="40" spans="1:174" s="60" customFormat="1" ht="90">
      <c r="A40" s="154" t="s">
        <v>2190</v>
      </c>
      <c r="B40" s="155" t="str">
        <f t="shared" si="0"/>
        <v>1</v>
      </c>
      <c r="C40" s="60" t="s">
        <v>1557</v>
      </c>
      <c r="D40" s="155" t="str">
        <f t="shared" si="1"/>
        <v>1</v>
      </c>
      <c r="E40" s="60">
        <v>1</v>
      </c>
      <c r="F40" s="156">
        <v>44183</v>
      </c>
      <c r="H40" s="157" t="s">
        <v>5115</v>
      </c>
      <c r="I40" s="222" t="s">
        <v>144</v>
      </c>
      <c r="J40" s="223" t="s">
        <v>5180</v>
      </c>
      <c r="K40" s="160" t="str">
        <f t="shared" si="27"/>
        <v>Жу</v>
      </c>
      <c r="L40" s="160" t="str">
        <f t="shared" si="37"/>
        <v>Вэйлян</v>
      </c>
      <c r="M40" s="60" t="s">
        <v>5181</v>
      </c>
      <c r="N40" s="161">
        <v>30137</v>
      </c>
      <c r="O40" s="162" t="str">
        <f t="shared" si="38"/>
        <v>05071982</v>
      </c>
      <c r="P40" s="163" t="str">
        <f t="shared" si="39"/>
        <v>05.07.1982</v>
      </c>
      <c r="Q40" s="162" t="str">
        <f t="shared" si="40"/>
        <v>0</v>
      </c>
      <c r="R40" s="162" t="str">
        <f t="shared" si="41"/>
        <v>5</v>
      </c>
      <c r="S40" s="162" t="str">
        <f t="shared" si="42"/>
        <v>0</v>
      </c>
      <c r="T40" s="162" t="str">
        <f t="shared" si="43"/>
        <v>7</v>
      </c>
      <c r="U40" s="162" t="str">
        <f t="shared" si="44"/>
        <v>1</v>
      </c>
      <c r="V40" s="162" t="str">
        <f t="shared" si="45"/>
        <v>9</v>
      </c>
      <c r="W40" s="162" t="str">
        <f t="shared" si="46"/>
        <v>8</v>
      </c>
      <c r="X40" s="162" t="str">
        <f t="shared" si="47"/>
        <v>2</v>
      </c>
      <c r="Z40" s="60" t="s">
        <v>138</v>
      </c>
      <c r="AA40" s="163" t="str">
        <f t="shared" si="4"/>
        <v>Пекин</v>
      </c>
      <c r="AB40" s="161">
        <v>43389</v>
      </c>
      <c r="AC40" s="163" t="str">
        <f t="shared" si="48"/>
        <v>16.10.2018</v>
      </c>
      <c r="AD40" s="162" t="str">
        <f t="shared" si="49"/>
        <v>1</v>
      </c>
      <c r="AE40" s="162" t="str">
        <f t="shared" si="50"/>
        <v>6</v>
      </c>
      <c r="AF40" s="162" t="str">
        <f t="shared" si="51"/>
        <v>1</v>
      </c>
      <c r="AG40" s="162" t="str">
        <f t="shared" si="52"/>
        <v>0</v>
      </c>
      <c r="AH40" s="162" t="str">
        <f t="shared" si="53"/>
        <v>2</v>
      </c>
      <c r="AI40" s="162" t="str">
        <f t="shared" si="54"/>
        <v>0</v>
      </c>
      <c r="AJ40" s="162" t="str">
        <f t="shared" si="55"/>
        <v>1</v>
      </c>
      <c r="AK40" s="162" t="str">
        <f t="shared" si="56"/>
        <v>8</v>
      </c>
      <c r="AM40" s="161">
        <v>47041</v>
      </c>
      <c r="AN40" s="163" t="str">
        <f t="shared" si="57"/>
        <v>15.10.2028</v>
      </c>
      <c r="AO40" s="162" t="str">
        <f t="shared" si="58"/>
        <v>1</v>
      </c>
      <c r="AP40" s="162" t="str">
        <f t="shared" si="59"/>
        <v>5</v>
      </c>
      <c r="AQ40" s="162" t="str">
        <f t="shared" si="60"/>
        <v>1</v>
      </c>
      <c r="AR40" s="162" t="str">
        <f t="shared" si="61"/>
        <v>0</v>
      </c>
      <c r="AS40" s="162" t="str">
        <f t="shared" si="62"/>
        <v>2</v>
      </c>
      <c r="AT40" s="162" t="str">
        <f t="shared" si="63"/>
        <v>0</v>
      </c>
      <c r="AU40" s="162" t="str">
        <f t="shared" si="64"/>
        <v>2</v>
      </c>
      <c r="AV40" s="162" t="str">
        <f t="shared" si="65"/>
        <v>8</v>
      </c>
      <c r="AX40" s="60" t="s">
        <v>5118</v>
      </c>
      <c r="AZ40" s="60" t="s">
        <v>138</v>
      </c>
      <c r="BA40" s="160" t="str">
        <f t="shared" si="23"/>
        <v>Пекин</v>
      </c>
      <c r="BB40" s="253">
        <v>44211</v>
      </c>
      <c r="BC40" s="164" t="str">
        <f t="shared" si="115"/>
        <v>15.01.2021</v>
      </c>
      <c r="BD40" s="162" t="str">
        <f t="shared" si="116"/>
        <v>1</v>
      </c>
      <c r="BE40" s="162" t="str">
        <f t="shared" si="117"/>
        <v>5</v>
      </c>
      <c r="BF40" s="162" t="str">
        <f t="shared" si="118"/>
        <v>0</v>
      </c>
      <c r="BG40" s="162" t="str">
        <f t="shared" si="119"/>
        <v>1</v>
      </c>
      <c r="BH40" s="162" t="str">
        <f t="shared" si="120"/>
        <v>2</v>
      </c>
      <c r="BI40" s="162" t="str">
        <f t="shared" si="121"/>
        <v>0</v>
      </c>
      <c r="BJ40" s="162" t="str">
        <f t="shared" si="122"/>
        <v>2</v>
      </c>
      <c r="BK40" s="162" t="str">
        <f t="shared" si="123"/>
        <v>1</v>
      </c>
      <c r="BM40" s="253">
        <v>44359</v>
      </c>
      <c r="BN40" s="164" t="str">
        <f t="shared" si="124"/>
        <v>12.06.2021</v>
      </c>
      <c r="BO40" s="162" t="str">
        <f t="shared" si="125"/>
        <v>1</v>
      </c>
      <c r="BP40" s="162" t="str">
        <f t="shared" si="126"/>
        <v>2</v>
      </c>
      <c r="BQ40" s="162" t="str">
        <f t="shared" si="127"/>
        <v>0</v>
      </c>
      <c r="BR40" s="162" t="str">
        <f t="shared" si="128"/>
        <v>6</v>
      </c>
      <c r="BS40" s="162" t="str">
        <f t="shared" si="129"/>
        <v>2</v>
      </c>
      <c r="BT40" s="162" t="str">
        <f t="shared" si="130"/>
        <v>0</v>
      </c>
      <c r="BU40" s="162" t="str">
        <f t="shared" si="131"/>
        <v>2</v>
      </c>
      <c r="BV40" s="162" t="str">
        <f t="shared" si="132"/>
        <v>1</v>
      </c>
      <c r="BX40" s="264" t="str">
        <f t="shared" si="84"/>
        <v>Китайская Народная Республика</v>
      </c>
      <c r="BY40" s="257" t="s">
        <v>138</v>
      </c>
      <c r="BZ40" s="166" t="str">
        <f t="shared" si="24"/>
        <v>Пекин</v>
      </c>
      <c r="CA40" s="280" t="s">
        <v>5130</v>
      </c>
      <c r="CB40" s="281">
        <v>44194</v>
      </c>
      <c r="CC40" s="282" t="str">
        <f t="shared" si="133"/>
        <v>29.12.2020</v>
      </c>
      <c r="CD40" s="283" t="str">
        <f t="shared" si="134"/>
        <v>2</v>
      </c>
      <c r="CE40" s="283" t="str">
        <f t="shared" si="135"/>
        <v>9</v>
      </c>
      <c r="CF40" s="283" t="str">
        <f t="shared" si="136"/>
        <v>1</v>
      </c>
      <c r="CG40" s="283" t="str">
        <f t="shared" si="137"/>
        <v>2</v>
      </c>
      <c r="CH40" s="283" t="str">
        <f t="shared" si="138"/>
        <v>2</v>
      </c>
      <c r="CI40" s="283" t="str">
        <f t="shared" si="139"/>
        <v>0</v>
      </c>
      <c r="CJ40" s="283" t="str">
        <f t="shared" si="140"/>
        <v>2</v>
      </c>
      <c r="CK40" s="283" t="str">
        <f t="shared" si="141"/>
        <v>0</v>
      </c>
      <c r="CM40" s="268">
        <v>44210</v>
      </c>
      <c r="CN40" s="164" t="str">
        <f t="shared" si="151"/>
        <v>14.01.2021</v>
      </c>
      <c r="CO40" s="162" t="str">
        <f t="shared" si="152"/>
        <v>1</v>
      </c>
      <c r="CP40" s="162" t="str">
        <f t="shared" si="153"/>
        <v>4</v>
      </c>
      <c r="CQ40" s="162" t="str">
        <f t="shared" si="154"/>
        <v>0</v>
      </c>
      <c r="CR40" s="162" t="str">
        <f t="shared" si="155"/>
        <v>1</v>
      </c>
      <c r="CS40" s="162" t="str">
        <f t="shared" si="156"/>
        <v>2</v>
      </c>
      <c r="CT40" s="162" t="str">
        <f t="shared" si="157"/>
        <v>0</v>
      </c>
      <c r="CU40" s="162" t="str">
        <f t="shared" si="158"/>
        <v>2</v>
      </c>
      <c r="CV40" s="162" t="str">
        <f t="shared" si="159"/>
        <v>1</v>
      </c>
      <c r="CX40" s="60" t="s">
        <v>5143</v>
      </c>
      <c r="CY40" s="167">
        <f t="shared" si="103"/>
        <v>44194</v>
      </c>
      <c r="CZ40" s="164" t="str">
        <f t="shared" si="142"/>
        <v>29.12.2020</v>
      </c>
      <c r="DA40" s="162" t="str">
        <f t="shared" si="143"/>
        <v>2</v>
      </c>
      <c r="DB40" s="162" t="str">
        <f t="shared" si="144"/>
        <v>9</v>
      </c>
      <c r="DC40" s="162" t="str">
        <f t="shared" si="145"/>
        <v>1</v>
      </c>
      <c r="DD40" s="162" t="str">
        <f t="shared" si="146"/>
        <v>2</v>
      </c>
      <c r="DE40" s="162" t="str">
        <f t="shared" si="147"/>
        <v>2</v>
      </c>
      <c r="DF40" s="162" t="str">
        <f t="shared" si="148"/>
        <v>0</v>
      </c>
      <c r="DG40" s="162" t="str">
        <f t="shared" si="149"/>
        <v>2</v>
      </c>
      <c r="DH40" s="162" t="str">
        <f t="shared" si="150"/>
        <v>0</v>
      </c>
      <c r="DJ40" s="60" t="s">
        <v>1114</v>
      </c>
      <c r="DK40" s="60" t="s">
        <v>4913</v>
      </c>
      <c r="DL40" s="168" t="s">
        <v>4914</v>
      </c>
      <c r="DN40" s="262">
        <f t="shared" si="113"/>
        <v>46861</v>
      </c>
      <c r="DO40" s="169" t="str">
        <f t="shared" ca="1" si="114"/>
        <v>0033_Zhu_Weiliang_EE3959491 01_SK_NORTH BAY_20122020</v>
      </c>
      <c r="DP40" s="170" t="str">
        <f>$DP$2&amp;Links!D34&amp;$DP$3&amp;" "&amp;I40&amp;" "&amp;J40&amp;" "&amp;$DP$4</f>
        <v>&lt;a id="cmfoldlink" style="text-decoration: underline;" href=""&gt; Zhu Weiliang &lt;/a&gt;</v>
      </c>
      <c r="DQ40" s="171"/>
      <c r="DU40" s="172" t="s">
        <v>5145</v>
      </c>
      <c r="DW40" s="174" t="s">
        <v>5157</v>
      </c>
      <c r="DY40" s="151" t="s">
        <v>3928</v>
      </c>
      <c r="EA40" s="60" t="s">
        <v>4918</v>
      </c>
      <c r="EC40" s="174" t="s">
        <v>4919</v>
      </c>
      <c r="ED40" s="175"/>
      <c r="EE40" s="157" t="s">
        <v>1111</v>
      </c>
      <c r="EF40" s="176" t="str">
        <f t="shared" si="30"/>
        <v>4</v>
      </c>
      <c r="EI40" s="155" t="s">
        <v>1115</v>
      </c>
      <c r="EJ40" s="176" t="str">
        <f t="shared" si="31"/>
        <v>1</v>
      </c>
      <c r="EK40" s="170" t="str">
        <f>$EK$2&amp;Links!G34&amp;$EK$3&amp;" "&amp;I40&amp;" "&amp;J40&amp;" "&amp;$EK$4</f>
        <v>&lt;a id="cmpasslink" style="text-decoration: underline;" href=""&gt; Zhu Weiliang &lt;/a&gt;</v>
      </c>
      <c r="EL40" s="170" t="str">
        <f>$EL$2&amp;Links!J34&amp;$EL$3&amp;" "&amp;I40&amp;" "&amp;J40&amp;" "&amp;$EL$4</f>
        <v>&lt;a id="cmloilink" style="text-decoration: underline;" href=""&gt; Zhu Weiliang &lt;/a&gt;</v>
      </c>
      <c r="EM40" s="176" t="str">
        <f t="shared" si="26"/>
        <v>М</v>
      </c>
      <c r="EN40" s="174" t="s">
        <v>1657</v>
      </c>
      <c r="EP40" s="177" t="str">
        <f t="shared" si="32"/>
        <v>125047, г. Москва, улица Фадеева, дом 7, строение 1, помещение 2, комната 2, РМ2И, подвал</v>
      </c>
      <c r="ER40" s="176">
        <v>84952876087</v>
      </c>
      <c r="ES40" s="178" t="s">
        <v>4875</v>
      </c>
      <c r="ET40" s="174" t="s">
        <v>1585</v>
      </c>
      <c r="EV40" s="176" t="str">
        <f t="shared" si="35"/>
        <v>Генеральный директор</v>
      </c>
      <c r="EX40" s="179">
        <v>44210</v>
      </c>
      <c r="EY40" s="191" t="s">
        <v>1215</v>
      </c>
      <c r="EZ40" s="257"/>
      <c r="FB40" s="151" t="s">
        <v>3928</v>
      </c>
      <c r="FC40" s="151" t="s">
        <v>3267</v>
      </c>
      <c r="FD40" s="151" t="s">
        <v>3928</v>
      </c>
      <c r="FE40" s="288" t="s">
        <v>4864</v>
      </c>
      <c r="FF40" s="165" t="s">
        <v>4893</v>
      </c>
      <c r="FG40" s="165" t="s">
        <v>4900</v>
      </c>
      <c r="FH40" s="165" t="s">
        <v>4896</v>
      </c>
      <c r="FI40" s="165" t="s">
        <v>4897</v>
      </c>
      <c r="FJ40" s="165" t="s">
        <v>4904</v>
      </c>
      <c r="FK40" s="165" t="s">
        <v>4865</v>
      </c>
      <c r="FL40" s="165" t="s">
        <v>4907</v>
      </c>
      <c r="FM40" s="165">
        <v>3</v>
      </c>
      <c r="FR40" s="165" t="s">
        <v>4901</v>
      </c>
    </row>
    <row r="41" spans="1:174" ht="90">
      <c r="A41" s="14" t="s">
        <v>2190</v>
      </c>
      <c r="B41" s="53" t="str">
        <f t="shared" si="0"/>
        <v>1</v>
      </c>
      <c r="C41" t="s">
        <v>1557</v>
      </c>
      <c r="D41" s="53" t="str">
        <f t="shared" si="1"/>
        <v>1</v>
      </c>
      <c r="E41">
        <v>1</v>
      </c>
      <c r="F41" s="68">
        <v>44183</v>
      </c>
      <c r="H41" s="76" t="s">
        <v>5116</v>
      </c>
      <c r="K41" s="106" t="e">
        <f t="shared" si="27"/>
        <v>#N/A</v>
      </c>
      <c r="L41" s="106" t="e">
        <f t="shared" si="37"/>
        <v>#N/A</v>
      </c>
      <c r="AA41" s="15" t="e">
        <f t="shared" si="4"/>
        <v>#N/A</v>
      </c>
      <c r="BA41" s="106" t="e">
        <f t="shared" si="23"/>
        <v>#N/A</v>
      </c>
      <c r="BB41" s="253">
        <v>44211</v>
      </c>
      <c r="BC41" s="134" t="str">
        <f t="shared" ref="BC41" si="160">TEXT(BB41,"дд.ММ.гггг")</f>
        <v>15.01.2021</v>
      </c>
      <c r="BD41" s="133" t="str">
        <f t="shared" ref="BD41" si="161">MID(BC41,1,1)</f>
        <v>1</v>
      </c>
      <c r="BE41" s="133" t="str">
        <f t="shared" ref="BE41" si="162">MID(BC41,2,1)</f>
        <v>5</v>
      </c>
      <c r="BF41" s="133" t="str">
        <f t="shared" ref="BF41" si="163">MID(BC41,4,1)</f>
        <v>0</v>
      </c>
      <c r="BG41" s="133" t="str">
        <f t="shared" ref="BG41" si="164">MID(BC41,5,1)</f>
        <v>1</v>
      </c>
      <c r="BH41" s="133" t="str">
        <f t="shared" ref="BH41" si="165">MID(BC41,7,1)</f>
        <v>2</v>
      </c>
      <c r="BI41" s="133" t="str">
        <f t="shared" ref="BI41" si="166">MID(BC41,8,1)</f>
        <v>0</v>
      </c>
      <c r="BJ41" s="133" t="str">
        <f t="shared" ref="BJ41" si="167">MID(BC41,9,1)</f>
        <v>2</v>
      </c>
      <c r="BK41" s="133" t="str">
        <f t="shared" ref="BK41" si="168">MID(BC41,10,1)</f>
        <v>1</v>
      </c>
      <c r="BM41" s="253">
        <v>44359</v>
      </c>
      <c r="BN41" s="134" t="str">
        <f t="shared" ref="BN41" si="169">TEXT(BM41,"дд.ММ.гггг")</f>
        <v>12.06.2021</v>
      </c>
      <c r="BO41" s="133" t="str">
        <f t="shared" ref="BO41" si="170">MID(BN41,1,1)</f>
        <v>1</v>
      </c>
      <c r="BP41" s="133" t="str">
        <f t="shared" ref="BP41" si="171">MID(BN41,2,1)</f>
        <v>2</v>
      </c>
      <c r="BQ41" s="133" t="str">
        <f t="shared" ref="BQ41" si="172">MID(BN41,4,1)</f>
        <v>0</v>
      </c>
      <c r="BR41" s="133" t="str">
        <f t="shared" ref="BR41" si="173">MID(BN41,5,1)</f>
        <v>6</v>
      </c>
      <c r="BS41" s="133" t="str">
        <f t="shared" ref="BS41" si="174">MID(BN41,7,1)</f>
        <v>2</v>
      </c>
      <c r="BT41" s="133" t="str">
        <f t="shared" ref="BT41" si="175">MID(BN41,8,1)</f>
        <v>0</v>
      </c>
      <c r="BU41" s="133" t="str">
        <f t="shared" ref="BU41" si="176">MID(BN41,9,1)</f>
        <v>2</v>
      </c>
      <c r="BV41" s="133" t="str">
        <f t="shared" ref="BV41" si="177">MID(BN41,10,1)</f>
        <v>1</v>
      </c>
      <c r="BX41" s="264" t="str">
        <f t="shared" si="84"/>
        <v>Китайская Народная Республика</v>
      </c>
      <c r="BY41" s="257" t="s">
        <v>138</v>
      </c>
      <c r="BZ41" s="131" t="str">
        <f t="shared" si="24"/>
        <v>Пекин</v>
      </c>
      <c r="CA41" s="280" t="s">
        <v>5131</v>
      </c>
      <c r="CB41" s="281">
        <v>44194</v>
      </c>
      <c r="CC41" s="282" t="str">
        <f t="shared" si="133"/>
        <v>29.12.2020</v>
      </c>
      <c r="CD41" s="283" t="str">
        <f t="shared" si="134"/>
        <v>2</v>
      </c>
      <c r="CE41" s="283" t="str">
        <f t="shared" si="135"/>
        <v>9</v>
      </c>
      <c r="CF41" s="283" t="str">
        <f t="shared" si="136"/>
        <v>1</v>
      </c>
      <c r="CG41" s="283" t="str">
        <f t="shared" si="137"/>
        <v>2</v>
      </c>
      <c r="CH41" s="283" t="str">
        <f t="shared" si="138"/>
        <v>2</v>
      </c>
      <c r="CI41" s="283" t="str">
        <f t="shared" si="139"/>
        <v>0</v>
      </c>
      <c r="CJ41" s="283" t="str">
        <f t="shared" si="140"/>
        <v>2</v>
      </c>
      <c r="CK41" s="283" t="str">
        <f t="shared" si="141"/>
        <v>0</v>
      </c>
      <c r="CM41" s="268">
        <v>44210</v>
      </c>
      <c r="CN41" s="134" t="str">
        <f t="shared" si="151"/>
        <v>14.01.2021</v>
      </c>
      <c r="CO41" s="133" t="str">
        <f t="shared" si="152"/>
        <v>1</v>
      </c>
      <c r="CP41" s="133" t="str">
        <f t="shared" si="153"/>
        <v>4</v>
      </c>
      <c r="CQ41" s="133" t="str">
        <f t="shared" si="154"/>
        <v>0</v>
      </c>
      <c r="CR41" s="133" t="str">
        <f t="shared" si="155"/>
        <v>1</v>
      </c>
      <c r="CS41" s="133" t="str">
        <f t="shared" si="156"/>
        <v>2</v>
      </c>
      <c r="CT41" s="133" t="str">
        <f t="shared" si="157"/>
        <v>0</v>
      </c>
      <c r="CU41" s="133" t="str">
        <f t="shared" si="158"/>
        <v>2</v>
      </c>
      <c r="CV41" s="133" t="str">
        <f t="shared" si="159"/>
        <v>1</v>
      </c>
      <c r="CX41" t="s">
        <v>5144</v>
      </c>
      <c r="CY41" s="147">
        <f t="shared" si="103"/>
        <v>44194</v>
      </c>
      <c r="CZ41" s="134" t="str">
        <f t="shared" si="142"/>
        <v>29.12.2020</v>
      </c>
      <c r="DA41" s="133" t="str">
        <f t="shared" si="143"/>
        <v>2</v>
      </c>
      <c r="DB41" s="133" t="str">
        <f t="shared" si="144"/>
        <v>9</v>
      </c>
      <c r="DC41" s="133" t="str">
        <f t="shared" si="145"/>
        <v>1</v>
      </c>
      <c r="DD41" s="133" t="str">
        <f t="shared" si="146"/>
        <v>2</v>
      </c>
      <c r="DE41" s="133" t="str">
        <f t="shared" si="147"/>
        <v>2</v>
      </c>
      <c r="DF41" s="133" t="str">
        <f t="shared" si="148"/>
        <v>0</v>
      </c>
      <c r="DG41" s="133" t="str">
        <f t="shared" si="149"/>
        <v>2</v>
      </c>
      <c r="DH41" s="133" t="str">
        <f t="shared" si="150"/>
        <v>0</v>
      </c>
      <c r="DJ41" t="s">
        <v>1114</v>
      </c>
      <c r="DK41" t="s">
        <v>4913</v>
      </c>
      <c r="DL41" s="182" t="s">
        <v>4914</v>
      </c>
      <c r="DN41" s="262">
        <f t="shared" si="113"/>
        <v>-180</v>
      </c>
      <c r="DO41" s="135" t="str">
        <f t="shared" ca="1" si="114"/>
        <v>0034___ 01_SK_NORTH BAY_20122020</v>
      </c>
      <c r="DP41" s="132" t="str">
        <f>$DP$2&amp;Links!D35&amp;$DP$3&amp;" "&amp;I41&amp;" "&amp;J41&amp;" "&amp;$DP$4</f>
        <v>&lt;a id="cmfoldlink" style="text-decoration: underline;" href=""&gt;   &lt;/a&gt;</v>
      </c>
      <c r="DU41" s="187" t="s">
        <v>5145</v>
      </c>
      <c r="DW41" s="84" t="s">
        <v>5158</v>
      </c>
      <c r="DY41" s="150" t="s">
        <v>3928</v>
      </c>
      <c r="EA41" s="140" t="s">
        <v>4918</v>
      </c>
      <c r="EC41" s="84" t="s">
        <v>4919</v>
      </c>
      <c r="EE41" s="76" t="s">
        <v>1111</v>
      </c>
      <c r="EF41" s="137" t="str">
        <f t="shared" si="30"/>
        <v>4</v>
      </c>
      <c r="EI41" s="53" t="s">
        <v>1115</v>
      </c>
      <c r="EJ41" s="137" t="str">
        <f t="shared" si="31"/>
        <v>1</v>
      </c>
      <c r="EK41" s="132" t="str">
        <f>$EK$2&amp;Links!G35&amp;$EK$3&amp;" "&amp;I41&amp;" "&amp;J41&amp;" "&amp;$EK$4</f>
        <v>&lt;a id="cmpasslink" style="text-decoration: underline;" href=""&gt;   &lt;/a&gt;</v>
      </c>
      <c r="EL41" s="132" t="str">
        <f>$EL$2&amp;Links!J35&amp;$EL$3&amp;" "&amp;I41&amp;" "&amp;J41&amp;" "&amp;$EL$4</f>
        <v>&lt;a id="cmloilink" style="text-decoration: underline;" href=""&gt;   &lt;/a&gt;</v>
      </c>
      <c r="EM41" s="137" t="str">
        <f t="shared" si="26"/>
        <v>М</v>
      </c>
      <c r="EN41" s="191" t="s">
        <v>1657</v>
      </c>
      <c r="EP41" s="136" t="str">
        <f t="shared" si="32"/>
        <v>125047, г. Москва, улица Фадеева, дом 7, строение 1, помещение 2, комната 2, РМ2И, подвал</v>
      </c>
      <c r="ER41" s="137">
        <v>84952876087</v>
      </c>
      <c r="ES41" s="153" t="s">
        <v>4875</v>
      </c>
      <c r="ET41" s="84" t="s">
        <v>1585</v>
      </c>
      <c r="EV41" s="137" t="str">
        <f t="shared" si="35"/>
        <v>Генеральный директор</v>
      </c>
      <c r="EX41" s="138">
        <v>44210</v>
      </c>
      <c r="EY41" s="191" t="s">
        <v>1215</v>
      </c>
      <c r="FB41" s="150" t="s">
        <v>3928</v>
      </c>
      <c r="FC41" s="150" t="s">
        <v>3267</v>
      </c>
      <c r="FD41" s="150" t="s">
        <v>3928</v>
      </c>
      <c r="FE41" s="288" t="s">
        <v>4864</v>
      </c>
      <c r="FF41" s="55" t="s">
        <v>4893</v>
      </c>
      <c r="FG41" s="55" t="s">
        <v>4900</v>
      </c>
      <c r="FH41" s="55" t="s">
        <v>4896</v>
      </c>
      <c r="FI41" s="55" t="s">
        <v>4897</v>
      </c>
      <c r="FJ41" s="55" t="s">
        <v>4904</v>
      </c>
      <c r="FK41" s="55" t="s">
        <v>4865</v>
      </c>
      <c r="FL41" s="55" t="s">
        <v>4907</v>
      </c>
      <c r="FM41" s="55">
        <v>3</v>
      </c>
      <c r="FR41" s="165" t="s">
        <v>4901</v>
      </c>
    </row>
    <row r="42" spans="1:174">
      <c r="DN42" s="262"/>
      <c r="DO42" s="135"/>
    </row>
  </sheetData>
  <autoFilter ref="DY1:DY8" xr:uid="{FA4273C3-6186-4DFF-94F2-44A29F5B8A28}"/>
  <phoneticPr fontId="23" type="noConversion"/>
  <conditionalFormatting sqref="BM7 BM42:BM928">
    <cfRule type="expression" dxfId="22" priority="62">
      <formula>IF(BM7&gt;#REF!-90, BM7&lt;=#REF!)</formula>
    </cfRule>
    <cfRule type="expression" dxfId="21" priority="63">
      <formula>BM7&gt;#REF!</formula>
    </cfRule>
  </conditionalFormatting>
  <dataValidations count="15">
    <dataValidation type="list" allowBlank="1" showInputMessage="1" showErrorMessage="1" sqref="A4 C4" xr:uid="{00000000-0002-0000-0000-000000000000}">
      <formula1>"Получена,Не получена"</formula1>
    </dataValidation>
    <dataValidation type="list" allowBlank="1" showInputMessage="1" showErrorMessage="1" sqref="DS7:DS8" xr:uid="{00000000-0002-0000-0000-000005000000}">
      <formula1>"Морское бурение возле Сахалина 2019,Морское бурение возле Сахалина 2018"</formula1>
    </dataValidation>
    <dataValidation type="list" allowBlank="1" showInputMessage="1" showErrorMessage="1" sqref="EI7:EI41" xr:uid="{00000000-0002-0000-0000-00000B000000}">
      <formula1>"Нет,Корректируется,1 раз, 2 раза, 3 раза"</formula1>
    </dataValidation>
    <dataValidation type="list" allowBlank="1" showInputMessage="1" showErrorMessage="1" sqref="EN7:EN41" xr:uid="{00000000-0002-0000-0000-00000C000000}">
      <formula1>"ОБЩЕСТВО С ОГРАНИЧЕННОЙ ОТВЕТСТВЕННОСТЬЮ «ДАЛЬНИЙ ВОСТОК ОЙЛФИЛД СЕРВИСЕЗ»,ОБЩЕСТВО С ОГРАНИЧЕННОЙ ОТВЕТСТВЕННОСТЬЮ «СТО ЛЕТ»,ОБЩЕСТВО С ОГРАНИЧЕННОЙ ОТВЕТСТВЕННОСТЬЮ «ЮРИДИЧЕСКАЯ ФИРМА ЛОСПЕЛЛС»"</formula1>
    </dataValidation>
    <dataValidation type="list" allowBlank="1" showInputMessage="1" showErrorMessage="1" sqref="ET7:ET41" xr:uid="{00000000-0002-0000-0000-00000D000000}">
      <formula1>"Мищенко Д.В.,Истягин Д.Ю."</formula1>
    </dataValidation>
    <dataValidation type="list" allowBlank="1" showInputMessage="1" showErrorMessage="1" sqref="EY7:EY41" xr:uid="{431C5BEB-0B15-4770-8800-6FD83AA21F75}">
      <formula1>"Однократная (до 3 месяцев),Двукратная (до 3 месяцев),Многократная (до 12 месяцев)"</formula1>
    </dataValidation>
    <dataValidation type="list" allowBlank="1" showInputMessage="1" showErrorMessage="1" promptTitle="Статусы" prompt="Выбрать из списка" sqref="A6:A41" xr:uid="{00000000-0002-0000-0000-000001000000}">
      <formula1>"Ожидает подачи,Подан,Получен,Выставлен счет,Корректировка,Отказ"</formula1>
    </dataValidation>
    <dataValidation type="list" allowBlank="1" showInputMessage="1" showErrorMessage="1" sqref="DU7:DU28" xr:uid="{00000000-0002-0000-0000-000006000000}">
      <formula1>"ОБЩЕСТВО С ОГРАНИЧЕННОЙ ОТВЕТСТВЕННОСТЬЮ «ДАЛЬНИЙ ВОСТОК ОЙЛФИЛД СЕРВИСЕЗ»,КОМПАНИЯ «ЧАЙНА ОЙЛФИЛД СЕРВИСЕЗ ЛИМИТЕД»"</formula1>
    </dataValidation>
    <dataValidation type="list" allowBlank="1" showInputMessage="1" showErrorMessage="1" sqref="FC7 DY7" xr:uid="{00000000-0002-0000-0000-000007000000}">
      <formula1>"Россия,Китай"</formula1>
    </dataValidation>
    <dataValidation type="list" allowBlank="1" showInputMessage="1" showErrorMessage="1" sqref="EA7:EA41" xr:uid="{00000000-0002-0000-0000-000008000000}">
      <formula1>"Член экипажа"</formula1>
    </dataValidation>
    <dataValidation type="list" allowBlank="1" showInputMessage="1" showErrorMessage="1" sqref="EE7:EE41" xr:uid="{00000000-0002-0000-0000-000009000000}">
      <formula1>"3,30,90,180,360"</formula1>
    </dataValidation>
    <dataValidation type="list" allowBlank="1" showInputMessage="1" showErrorMessage="1" sqref="DJ7:DJ41" xr:uid="{00000000-0002-0000-0000-00000A000000}">
      <formula1>"M,F"</formula1>
    </dataValidation>
    <dataValidation type="list" allowBlank="1" showInputMessage="1" showErrorMessage="1" sqref="DK7:DK44" xr:uid="{CD93A15B-6E48-4ECC-82BA-2B4E5C3EB63F}">
      <formula1>"Crew member,OIM,Master,Chief Officer,Second Officer,Third Officer,Chief Engineer,Second Engineer,Third Engineer,Fourth Engineer,Electro-technical Officer ,Bosun,Sailor,Oiler,Chief Cook"</formula1>
    </dataValidation>
    <dataValidation type="list" allowBlank="1" showInputMessage="1" showErrorMessage="1" sqref="DQ7" xr:uid="{D4261AA9-40CE-4C75-98B0-E6D33DDD612F}">
      <formula1>"NAN HAI SHI HAO (NH 8),NAN HAI SI HAO (NH 10),NAN HAI JIU HAO (NH 9),Hai Yang Shi You 681,Hai Yang Shi You 982"</formula1>
    </dataValidation>
    <dataValidation type="list" allowBlank="1" showInputMessage="1" showErrorMessage="1" sqref="C6:C41" xr:uid="{00000000-0002-0000-0000-000002000000}">
      <formula1>"Не получена,Не выдана,Получена"</formula1>
    </dataValidation>
  </dataValidations>
  <hyperlinks>
    <hyperlink ref="DO7" r:id="rId1" tooltip="Открыть папку 001_Cao_Li_PE1794687 NH10_09042019" display="001_Cao_Li_PE1794687 NH10_09042019" xr:uid="{00000000-0004-0000-0000-000001000000}"/>
    <hyperlink ref="DO8" r:id="rId2" tooltip="Открыть папку 001_Cao_Li_PE1794687 NH10_09042019" display="001_Cao_Li_PE1794687 NH10_09042019" xr:uid="{AFD38E97-810A-42B6-B165-EEE4C4562656}"/>
    <hyperlink ref="ES8" r:id="rId3" xr:uid="{68455399-C6FF-46A1-B091-EFB16EB4D186}"/>
    <hyperlink ref="ES9:ES28" r:id="rId4" display="d.mischenko@lawspells.com" xr:uid="{87548D99-0FFA-4A9F-8934-65D239AFB6BC}"/>
    <hyperlink ref="DO9" r:id="rId5" tooltip="Открыть папку 001_Cao_Li_PE1794687 NH10_09042019" display="001_Cao_Li_PE1794687 NH10_09042019" xr:uid="{93AC65D7-3CD7-4D3D-BCBD-84C640908907}"/>
    <hyperlink ref="DO10" r:id="rId6" tooltip="Открыть папку 001_Cao_Li_PE1794687 NH10_09042019" display="001_Cao_Li_PE1794687 NH10_09042019" xr:uid="{0BCE6602-F310-4CA6-A8D9-B40AE7D1086C}"/>
    <hyperlink ref="DO11" r:id="rId7" tooltip="Открыть папку 001_Cao_Li_PE1794687 NH10_09042019" display="001_Cao_Li_PE1794687 NH10_09042019" xr:uid="{B9326C75-6FA8-4646-9AA8-0D9BBBE4D35E}"/>
    <hyperlink ref="DO12" r:id="rId8" tooltip="Открыть папку 001_Cao_Li_PE1794687 NH10_09042019" display="001_Cao_Li_PE1794687 NH10_09042019" xr:uid="{8B3ED0E7-3E59-4001-8633-7D26FEC467D2}"/>
    <hyperlink ref="DO13" r:id="rId9" tooltip="Открыть папку 001_Cao_Li_PE1794687 NH10_09042019" display="001_Cao_Li_PE1794687 NH10_09042019" xr:uid="{EB1F8B74-CD1C-4DB8-96AC-5F5DC59E3E95}"/>
    <hyperlink ref="DO14" r:id="rId10" tooltip="Открыть папку 001_Cao_Li_PE1794687 NH10_09042019" display="001_Cao_Li_PE1794687 NH10_09042019" xr:uid="{0118C84F-F8D2-45FA-A9F3-1595E006FDD1}"/>
    <hyperlink ref="DO15" r:id="rId11" tooltip="Открыть папку 001_Cao_Li_PE1794687 NH10_09042019" display="001_Cao_Li_PE1794687 NH10_09042019" xr:uid="{59C123F1-FBE7-4BF3-9835-11D0A1AE1790}"/>
    <hyperlink ref="DO16" r:id="rId12" tooltip="Открыть папку 001_Cao_Li_PE1794687 NH10_09042019" display="001_Cao_Li_PE1794687 NH10_09042019" xr:uid="{4A5267BA-BA45-40B4-892B-A2FDD4CDCBFB}"/>
    <hyperlink ref="DO17" r:id="rId13" tooltip="Открыть папку 001_Cao_Li_PE1794687 NH10_09042019" display="001_Cao_Li_PE1794687 NH10_09042019" xr:uid="{49FC8344-129C-4E5D-8A70-9FC3ED96A8E5}"/>
    <hyperlink ref="DO18" r:id="rId14" tooltip="Открыть папку 001_Cao_Li_PE1794687 NH10_09042019" display="001_Cao_Li_PE1794687 NH10_09042019" xr:uid="{35ED0856-C7F1-4A68-BE3C-0570334CA764}"/>
    <hyperlink ref="DO19" r:id="rId15" tooltip="Открыть папку 001_Cao_Li_PE1794687 NH10_09042019" display="001_Cao_Li_PE1794687 NH10_09042019" xr:uid="{1A8FC0AC-595C-4F2B-8AC4-B1FCB8E0DB0C}"/>
    <hyperlink ref="DO20" r:id="rId16" tooltip="Открыть папку 001_Cao_Li_PE1794687 NH10_09042019" display="001_Cao_Li_PE1794687 NH10_09042019" xr:uid="{ABB85C29-680C-4CB4-B152-4989352DD5CA}"/>
    <hyperlink ref="DO21" r:id="rId17" tooltip="Открыть папку 001_Cao_Li_PE1794687 NH10_09042019" display="001_Cao_Li_PE1794687 NH10_09042019" xr:uid="{65383F31-15C2-49B6-8D5D-06252789C836}"/>
    <hyperlink ref="DO22" r:id="rId18" tooltip="Открыть папку 001_Cao_Li_PE1794687 NH10_09042019" display="001_Cao_Li_PE1794687 NH10_09042019" xr:uid="{3CA52A7D-B6D5-4439-9330-18678C143099}"/>
    <hyperlink ref="DO23" r:id="rId19" tooltip="Открыть папку 001_Cao_Li_PE1794687 NH10_09042019" display="001_Cao_Li_PE1794687 NH10_09042019" xr:uid="{4DAD0E0B-C221-4F61-9B26-2864734719A5}"/>
    <hyperlink ref="DO24" r:id="rId20" tooltip="Открыть папку 001_Cao_Li_PE1794687 NH10_09042019" display="001_Cao_Li_PE1794687 NH10_09042019" xr:uid="{5373EBBF-4F31-4075-947C-12C1D9C58891}"/>
    <hyperlink ref="DO25" r:id="rId21" tooltip="Открыть папку 001_Cao_Li_PE1794687 NH10_09042019" display="001_Cao_Li_PE1794687 NH10_09042019" xr:uid="{8E8695C9-8F46-4495-B2F6-BA1A4FA15247}"/>
    <hyperlink ref="DO26" r:id="rId22" tooltip="Открыть папку 001_Cao_Li_PE1794687 NH10_09042019" display="001_Cao_Li_PE1794687 NH10_09042019" xr:uid="{240784CF-2310-494E-805D-5BEFDAA2EFF2}"/>
    <hyperlink ref="DO27" r:id="rId23" tooltip="Открыть папку 001_Cao_Li_PE1794687 NH10_09042019" display="001_Cao_Li_PE1794687 NH10_09042019" xr:uid="{8F17BAAD-120B-4C09-9B50-AA15465ED504}"/>
    <hyperlink ref="DO28" r:id="rId24" tooltip="Открыть папку 001_Cao_Li_PE1794687 NH10_09042019" display="001_Cao_Li_PE1794687 NH10_09042019" xr:uid="{F19C5F86-28D3-4CBC-A481-866FCFB668E0}"/>
    <hyperlink ref="ES29:ES41" r:id="rId25" display="d.mischenko@lawspells.com" xr:uid="{17D56000-E9E5-4FFF-A2E9-8DBD3D5CAF95}"/>
  </hyperlinks>
  <pageMargins left="0.7" right="0.7" top="0.75" bottom="0.75" header="0.3" footer="0.3"/>
  <pageSetup paperSize="9" orientation="portrait" r:id="rId2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A0F7-9B66-4CB0-BF9B-496C73ABB76C}">
  <sheetPr codeName="Лист14"/>
  <dimension ref="A1:K67"/>
  <sheetViews>
    <sheetView workbookViewId="0">
      <selection activeCell="E52" sqref="E52"/>
    </sheetView>
  </sheetViews>
  <sheetFormatPr defaultRowHeight="15"/>
  <sheetData>
    <row r="1" spans="1:11">
      <c r="A1" t="s">
        <v>174</v>
      </c>
      <c r="B1" t="s">
        <v>1156</v>
      </c>
      <c r="C1" t="s">
        <v>547</v>
      </c>
      <c r="D1" t="s">
        <v>1157</v>
      </c>
      <c r="E1" t="s">
        <v>1324</v>
      </c>
      <c r="F1" t="s">
        <v>1325</v>
      </c>
      <c r="G1" t="s">
        <v>105</v>
      </c>
      <c r="H1" t="s">
        <v>1114</v>
      </c>
      <c r="I1" t="s">
        <v>1326</v>
      </c>
      <c r="J1" t="s">
        <v>1327</v>
      </c>
      <c r="K1" t="s">
        <v>1328</v>
      </c>
    </row>
    <row r="2" spans="1:11">
      <c r="A2" t="s">
        <v>1158</v>
      </c>
      <c r="B2" t="s">
        <v>1160</v>
      </c>
      <c r="C2" t="s">
        <v>1159</v>
      </c>
      <c r="D2" t="s">
        <v>1161</v>
      </c>
      <c r="E2" t="s">
        <v>1329</v>
      </c>
      <c r="F2" t="s">
        <v>1100</v>
      </c>
      <c r="G2" t="s">
        <v>1101</v>
      </c>
      <c r="H2" t="s">
        <v>1114</v>
      </c>
      <c r="I2" t="s">
        <v>1326</v>
      </c>
      <c r="J2" t="s">
        <v>1330</v>
      </c>
      <c r="K2" t="s">
        <v>1331</v>
      </c>
    </row>
    <row r="3" spans="1:11">
      <c r="A3" t="s">
        <v>538</v>
      </c>
      <c r="B3" t="s">
        <v>211</v>
      </c>
      <c r="C3" t="s">
        <v>596</v>
      </c>
      <c r="D3" t="s">
        <v>562</v>
      </c>
      <c r="E3" t="s">
        <v>1332</v>
      </c>
      <c r="F3" t="s">
        <v>1333</v>
      </c>
      <c r="G3" t="s">
        <v>981</v>
      </c>
      <c r="H3" t="s">
        <v>1114</v>
      </c>
      <c r="I3" t="s">
        <v>1326</v>
      </c>
      <c r="J3" t="s">
        <v>1334</v>
      </c>
      <c r="K3" t="s">
        <v>1335</v>
      </c>
    </row>
    <row r="4" spans="1:11">
      <c r="A4" t="s">
        <v>91</v>
      </c>
      <c r="B4" t="s">
        <v>117</v>
      </c>
      <c r="C4" t="s">
        <v>98</v>
      </c>
      <c r="D4" t="s">
        <v>100</v>
      </c>
      <c r="E4" t="s">
        <v>1336</v>
      </c>
      <c r="F4" t="s">
        <v>1337</v>
      </c>
      <c r="G4" t="s">
        <v>167</v>
      </c>
      <c r="H4" t="s">
        <v>1114</v>
      </c>
      <c r="I4" t="s">
        <v>1326</v>
      </c>
      <c r="J4" t="s">
        <v>1338</v>
      </c>
      <c r="K4" t="s">
        <v>1339</v>
      </c>
    </row>
    <row r="5" spans="1:11">
      <c r="A5" t="s">
        <v>186</v>
      </c>
      <c r="B5" t="s">
        <v>1162</v>
      </c>
      <c r="C5" t="s">
        <v>689</v>
      </c>
      <c r="D5" t="s">
        <v>1163</v>
      </c>
      <c r="E5" t="s">
        <v>1340</v>
      </c>
      <c r="F5" t="s">
        <v>1325</v>
      </c>
      <c r="G5" t="s">
        <v>105</v>
      </c>
      <c r="H5" t="s">
        <v>1114</v>
      </c>
      <c r="I5" t="s">
        <v>1326</v>
      </c>
      <c r="J5" t="s">
        <v>1341</v>
      </c>
      <c r="K5" t="s">
        <v>1342</v>
      </c>
    </row>
    <row r="6" spans="1:11">
      <c r="A6" t="s">
        <v>493</v>
      </c>
      <c r="B6" t="s">
        <v>490</v>
      </c>
      <c r="C6" t="s">
        <v>616</v>
      </c>
      <c r="D6" t="s">
        <v>860</v>
      </c>
      <c r="E6" t="s">
        <v>1343</v>
      </c>
      <c r="F6" t="s">
        <v>1344</v>
      </c>
      <c r="G6" t="s">
        <v>983</v>
      </c>
      <c r="H6" t="s">
        <v>1114</v>
      </c>
      <c r="I6" t="s">
        <v>1326</v>
      </c>
      <c r="J6" t="s">
        <v>1345</v>
      </c>
      <c r="K6" t="s">
        <v>1346</v>
      </c>
    </row>
    <row r="7" spans="1:11">
      <c r="A7" t="s">
        <v>121</v>
      </c>
      <c r="B7" t="s">
        <v>1347</v>
      </c>
      <c r="C7" t="s">
        <v>122</v>
      </c>
      <c r="D7" t="s">
        <v>1164</v>
      </c>
      <c r="E7" t="s">
        <v>1348</v>
      </c>
      <c r="F7" t="s">
        <v>1349</v>
      </c>
      <c r="G7" t="s">
        <v>135</v>
      </c>
      <c r="H7" t="s">
        <v>1114</v>
      </c>
      <c r="I7" t="s">
        <v>1326</v>
      </c>
      <c r="J7" t="s">
        <v>1350</v>
      </c>
      <c r="K7" t="s">
        <v>1351</v>
      </c>
    </row>
    <row r="8" spans="1:11">
      <c r="A8" t="s">
        <v>173</v>
      </c>
      <c r="B8" t="s">
        <v>915</v>
      </c>
      <c r="C8" t="s">
        <v>546</v>
      </c>
      <c r="D8" t="s">
        <v>916</v>
      </c>
      <c r="E8" t="s">
        <v>1352</v>
      </c>
      <c r="F8" t="s">
        <v>1353</v>
      </c>
      <c r="G8" t="s">
        <v>106</v>
      </c>
      <c r="H8" t="s">
        <v>1114</v>
      </c>
      <c r="I8" t="s">
        <v>1326</v>
      </c>
      <c r="J8" t="s">
        <v>1354</v>
      </c>
      <c r="K8" t="s">
        <v>1355</v>
      </c>
    </row>
    <row r="9" spans="1:11">
      <c r="A9" t="s">
        <v>178</v>
      </c>
      <c r="B9" t="s">
        <v>259</v>
      </c>
      <c r="C9" t="s">
        <v>539</v>
      </c>
      <c r="D9" t="s">
        <v>605</v>
      </c>
      <c r="E9" t="s">
        <v>1356</v>
      </c>
      <c r="F9" t="s">
        <v>1344</v>
      </c>
      <c r="G9" t="s">
        <v>983</v>
      </c>
      <c r="H9" t="s">
        <v>1114</v>
      </c>
      <c r="I9" t="s">
        <v>1326</v>
      </c>
      <c r="J9" t="s">
        <v>1357</v>
      </c>
      <c r="K9" t="s">
        <v>1358</v>
      </c>
    </row>
    <row r="10" spans="1:11">
      <c r="A10" t="s">
        <v>178</v>
      </c>
      <c r="B10" t="s">
        <v>1359</v>
      </c>
      <c r="C10" t="s">
        <v>539</v>
      </c>
      <c r="D10" t="s">
        <v>1165</v>
      </c>
      <c r="E10" t="s">
        <v>1360</v>
      </c>
      <c r="F10" t="s">
        <v>1361</v>
      </c>
      <c r="G10" t="s">
        <v>980</v>
      </c>
      <c r="H10" t="s">
        <v>1114</v>
      </c>
      <c r="I10" t="s">
        <v>1326</v>
      </c>
      <c r="J10" t="s">
        <v>1362</v>
      </c>
      <c r="K10" t="s">
        <v>1363</v>
      </c>
    </row>
    <row r="11" spans="1:11">
      <c r="A11" t="s">
        <v>175</v>
      </c>
      <c r="B11" t="s">
        <v>211</v>
      </c>
      <c r="C11" t="s">
        <v>158</v>
      </c>
      <c r="D11" t="s">
        <v>562</v>
      </c>
      <c r="E11" t="s">
        <v>1364</v>
      </c>
      <c r="F11" t="s">
        <v>1325</v>
      </c>
      <c r="G11" t="s">
        <v>105</v>
      </c>
      <c r="H11" t="s">
        <v>1114</v>
      </c>
      <c r="I11" t="s">
        <v>1326</v>
      </c>
      <c r="J11" t="s">
        <v>1365</v>
      </c>
      <c r="K11" t="s">
        <v>1366</v>
      </c>
    </row>
    <row r="12" spans="1:11">
      <c r="A12" t="s">
        <v>169</v>
      </c>
      <c r="B12" t="s">
        <v>512</v>
      </c>
      <c r="C12" t="s">
        <v>556</v>
      </c>
      <c r="D12" t="s">
        <v>979</v>
      </c>
      <c r="E12" t="s">
        <v>1367</v>
      </c>
      <c r="F12" t="s">
        <v>1337</v>
      </c>
      <c r="G12" t="s">
        <v>167</v>
      </c>
      <c r="H12" t="s">
        <v>1114</v>
      </c>
      <c r="I12" t="s">
        <v>1326</v>
      </c>
      <c r="J12" t="s">
        <v>1368</v>
      </c>
      <c r="K12" t="s">
        <v>1369</v>
      </c>
    </row>
    <row r="13" spans="1:11">
      <c r="A13" t="s">
        <v>140</v>
      </c>
      <c r="B13" t="s">
        <v>1370</v>
      </c>
      <c r="C13" t="s">
        <v>155</v>
      </c>
      <c r="D13" t="s">
        <v>1166</v>
      </c>
      <c r="E13" t="s">
        <v>1371</v>
      </c>
      <c r="F13" t="s">
        <v>1353</v>
      </c>
      <c r="G13" t="s">
        <v>106</v>
      </c>
      <c r="H13" t="s">
        <v>1114</v>
      </c>
      <c r="I13" t="s">
        <v>1326</v>
      </c>
      <c r="J13" t="s">
        <v>1372</v>
      </c>
      <c r="K13" t="s">
        <v>1373</v>
      </c>
    </row>
    <row r="14" spans="1:11">
      <c r="A14" t="s">
        <v>623</v>
      </c>
      <c r="B14" t="s">
        <v>1374</v>
      </c>
      <c r="C14" t="s">
        <v>621</v>
      </c>
      <c r="D14" t="s">
        <v>1167</v>
      </c>
      <c r="E14" t="s">
        <v>1375</v>
      </c>
      <c r="F14" t="s">
        <v>1376</v>
      </c>
      <c r="G14" t="s">
        <v>134</v>
      </c>
      <c r="H14" t="s">
        <v>1114</v>
      </c>
      <c r="I14" t="s">
        <v>1326</v>
      </c>
      <c r="J14" t="s">
        <v>1377</v>
      </c>
      <c r="K14" t="s">
        <v>1378</v>
      </c>
    </row>
    <row r="15" spans="1:11">
      <c r="A15" t="s">
        <v>168</v>
      </c>
      <c r="B15" t="s">
        <v>1379</v>
      </c>
      <c r="C15" t="s">
        <v>540</v>
      </c>
      <c r="D15" t="s">
        <v>1168</v>
      </c>
      <c r="E15" t="s">
        <v>1380</v>
      </c>
      <c r="F15" t="s">
        <v>1376</v>
      </c>
      <c r="G15" t="s">
        <v>134</v>
      </c>
      <c r="H15" t="s">
        <v>1114</v>
      </c>
      <c r="I15" t="s">
        <v>1326</v>
      </c>
      <c r="J15" t="s">
        <v>1381</v>
      </c>
      <c r="K15" t="s">
        <v>1382</v>
      </c>
    </row>
    <row r="16" spans="1:11">
      <c r="A16" t="s">
        <v>168</v>
      </c>
      <c r="B16" t="s">
        <v>314</v>
      </c>
      <c r="C16" t="s">
        <v>540</v>
      </c>
      <c r="D16" t="s">
        <v>763</v>
      </c>
      <c r="E16" t="s">
        <v>1383</v>
      </c>
      <c r="F16" t="s">
        <v>1384</v>
      </c>
      <c r="G16" t="s">
        <v>1037</v>
      </c>
      <c r="H16" t="s">
        <v>1114</v>
      </c>
      <c r="I16" t="s">
        <v>1326</v>
      </c>
      <c r="J16" t="s">
        <v>1385</v>
      </c>
      <c r="K16" t="s">
        <v>1386</v>
      </c>
    </row>
    <row r="17" spans="1:11">
      <c r="A17" t="s">
        <v>118</v>
      </c>
      <c r="B17" t="s">
        <v>1387</v>
      </c>
      <c r="C17" t="s">
        <v>579</v>
      </c>
      <c r="D17" t="s">
        <v>1046</v>
      </c>
      <c r="E17" t="s">
        <v>1388</v>
      </c>
      <c r="F17" t="s">
        <v>1361</v>
      </c>
      <c r="G17" t="s">
        <v>980</v>
      </c>
      <c r="H17" t="s">
        <v>1114</v>
      </c>
      <c r="I17" t="s">
        <v>1326</v>
      </c>
      <c r="J17" t="s">
        <v>1389</v>
      </c>
      <c r="K17" t="s">
        <v>1390</v>
      </c>
    </row>
    <row r="18" spans="1:11">
      <c r="A18" t="s">
        <v>537</v>
      </c>
      <c r="B18" t="s">
        <v>1391</v>
      </c>
      <c r="C18" t="s">
        <v>595</v>
      </c>
      <c r="D18" t="s">
        <v>1169</v>
      </c>
      <c r="E18" t="s">
        <v>1392</v>
      </c>
      <c r="F18" t="s">
        <v>1393</v>
      </c>
      <c r="G18" t="s">
        <v>166</v>
      </c>
      <c r="H18" t="s">
        <v>1114</v>
      </c>
      <c r="I18" t="s">
        <v>1326</v>
      </c>
      <c r="J18" t="s">
        <v>1394</v>
      </c>
      <c r="K18" t="s">
        <v>1395</v>
      </c>
    </row>
    <row r="19" spans="1:11">
      <c r="A19" t="s">
        <v>169</v>
      </c>
      <c r="B19" t="s">
        <v>1396</v>
      </c>
      <c r="C19" t="s">
        <v>556</v>
      </c>
      <c r="D19" t="s">
        <v>1170</v>
      </c>
      <c r="E19" t="s">
        <v>1397</v>
      </c>
      <c r="F19" t="s">
        <v>1398</v>
      </c>
      <c r="G19" t="s">
        <v>137</v>
      </c>
      <c r="H19" t="s">
        <v>1114</v>
      </c>
      <c r="I19" t="s">
        <v>1326</v>
      </c>
      <c r="J19" t="s">
        <v>1399</v>
      </c>
      <c r="K19" t="s">
        <v>1400</v>
      </c>
    </row>
    <row r="20" spans="1:11">
      <c r="A20" t="s">
        <v>175</v>
      </c>
      <c r="B20" t="s">
        <v>1401</v>
      </c>
      <c r="C20" t="s">
        <v>158</v>
      </c>
      <c r="D20" t="s">
        <v>1171</v>
      </c>
      <c r="E20" t="s">
        <v>1402</v>
      </c>
      <c r="F20" t="s">
        <v>1349</v>
      </c>
      <c r="G20" t="s">
        <v>135</v>
      </c>
      <c r="H20" t="s">
        <v>1114</v>
      </c>
      <c r="I20" t="s">
        <v>1326</v>
      </c>
      <c r="J20" t="s">
        <v>1403</v>
      </c>
      <c r="K20" t="s">
        <v>1404</v>
      </c>
    </row>
    <row r="21" spans="1:11">
      <c r="A21" t="s">
        <v>279</v>
      </c>
      <c r="B21" t="s">
        <v>1405</v>
      </c>
      <c r="C21" t="s">
        <v>571</v>
      </c>
      <c r="D21" t="s">
        <v>1172</v>
      </c>
      <c r="E21" t="s">
        <v>1406</v>
      </c>
      <c r="F21" t="s">
        <v>1376</v>
      </c>
      <c r="G21" t="s">
        <v>134</v>
      </c>
      <c r="H21" t="s">
        <v>1114</v>
      </c>
      <c r="I21" t="s">
        <v>1326</v>
      </c>
      <c r="J21" t="s">
        <v>1407</v>
      </c>
      <c r="K21" t="s">
        <v>1408</v>
      </c>
    </row>
    <row r="22" spans="1:11">
      <c r="A22" t="s">
        <v>175</v>
      </c>
      <c r="B22" t="s">
        <v>1409</v>
      </c>
      <c r="C22" t="s">
        <v>158</v>
      </c>
      <c r="D22" t="s">
        <v>1173</v>
      </c>
      <c r="E22" t="s">
        <v>1410</v>
      </c>
      <c r="F22" t="s">
        <v>1361</v>
      </c>
      <c r="G22" t="s">
        <v>980</v>
      </c>
      <c r="H22" t="s">
        <v>1114</v>
      </c>
      <c r="I22" t="s">
        <v>1326</v>
      </c>
      <c r="J22" t="s">
        <v>1411</v>
      </c>
      <c r="K22" t="s">
        <v>1412</v>
      </c>
    </row>
    <row r="23" spans="1:11">
      <c r="A23" t="s">
        <v>531</v>
      </c>
      <c r="B23" t="s">
        <v>1413</v>
      </c>
      <c r="C23" t="s">
        <v>586</v>
      </c>
      <c r="D23" t="s">
        <v>1174</v>
      </c>
      <c r="E23" t="s">
        <v>1414</v>
      </c>
      <c r="F23" t="s">
        <v>1349</v>
      </c>
      <c r="G23" t="s">
        <v>135</v>
      </c>
      <c r="H23" t="s">
        <v>1114</v>
      </c>
      <c r="I23" t="s">
        <v>1326</v>
      </c>
      <c r="J23" t="s">
        <v>1415</v>
      </c>
      <c r="K23" t="s">
        <v>1416</v>
      </c>
    </row>
    <row r="24" spans="1:11">
      <c r="A24" t="s">
        <v>119</v>
      </c>
      <c r="B24" t="s">
        <v>1175</v>
      </c>
      <c r="C24" t="s">
        <v>120</v>
      </c>
      <c r="D24" t="s">
        <v>1176</v>
      </c>
      <c r="E24" t="s">
        <v>1417</v>
      </c>
      <c r="F24" t="s">
        <v>1349</v>
      </c>
      <c r="G24" t="s">
        <v>135</v>
      </c>
      <c r="H24" t="s">
        <v>1114</v>
      </c>
      <c r="I24" t="s">
        <v>1326</v>
      </c>
      <c r="J24" t="s">
        <v>1418</v>
      </c>
      <c r="K24" t="s">
        <v>1419</v>
      </c>
    </row>
    <row r="25" spans="1:11">
      <c r="A25" t="s">
        <v>139</v>
      </c>
      <c r="B25" t="s">
        <v>1420</v>
      </c>
      <c r="C25" t="s">
        <v>154</v>
      </c>
      <c r="D25" t="s">
        <v>1177</v>
      </c>
      <c r="E25" t="s">
        <v>1421</v>
      </c>
      <c r="F25" t="s">
        <v>128</v>
      </c>
      <c r="G25" t="s">
        <v>105</v>
      </c>
      <c r="H25" t="s">
        <v>1114</v>
      </c>
      <c r="I25" t="s">
        <v>1326</v>
      </c>
      <c r="J25" t="s">
        <v>1422</v>
      </c>
      <c r="K25" t="s">
        <v>1423</v>
      </c>
    </row>
    <row r="26" spans="1:11">
      <c r="A26" t="s">
        <v>186</v>
      </c>
      <c r="B26" t="s">
        <v>1178</v>
      </c>
      <c r="C26" t="s">
        <v>689</v>
      </c>
      <c r="D26" t="s">
        <v>1179</v>
      </c>
      <c r="E26" t="s">
        <v>1424</v>
      </c>
      <c r="F26" t="s">
        <v>1349</v>
      </c>
      <c r="G26" t="s">
        <v>135</v>
      </c>
      <c r="H26" t="s">
        <v>1114</v>
      </c>
      <c r="I26" t="s">
        <v>1326</v>
      </c>
      <c r="J26" t="s">
        <v>1425</v>
      </c>
      <c r="K26" t="s">
        <v>1426</v>
      </c>
    </row>
    <row r="27" spans="1:11">
      <c r="A27" t="s">
        <v>1427</v>
      </c>
      <c r="B27" t="s">
        <v>1180</v>
      </c>
      <c r="C27" t="s">
        <v>1186</v>
      </c>
      <c r="D27" t="s">
        <v>1181</v>
      </c>
      <c r="E27" t="s">
        <v>1428</v>
      </c>
      <c r="F27" t="s">
        <v>1398</v>
      </c>
      <c r="G27" t="s">
        <v>137</v>
      </c>
      <c r="H27" t="s">
        <v>1114</v>
      </c>
      <c r="I27" t="s">
        <v>1326</v>
      </c>
      <c r="J27" t="s">
        <v>1429</v>
      </c>
      <c r="K27" t="s">
        <v>1430</v>
      </c>
    </row>
    <row r="28" spans="1:11">
      <c r="A28" t="s">
        <v>172</v>
      </c>
      <c r="B28" t="s">
        <v>529</v>
      </c>
      <c r="C28" t="s">
        <v>545</v>
      </c>
      <c r="D28" t="s">
        <v>1182</v>
      </c>
      <c r="E28" t="s">
        <v>1431</v>
      </c>
      <c r="F28" t="s">
        <v>1393</v>
      </c>
      <c r="G28" t="s">
        <v>166</v>
      </c>
      <c r="H28" t="s">
        <v>1114</v>
      </c>
      <c r="I28" t="s">
        <v>1326</v>
      </c>
      <c r="J28" t="s">
        <v>1432</v>
      </c>
      <c r="K28" t="s">
        <v>1433</v>
      </c>
    </row>
    <row r="29" spans="1:11">
      <c r="A29" t="s">
        <v>1434</v>
      </c>
      <c r="B29" t="s">
        <v>253</v>
      </c>
      <c r="C29" t="s">
        <v>549</v>
      </c>
      <c r="D29" t="s">
        <v>669</v>
      </c>
      <c r="E29" t="s">
        <v>1435</v>
      </c>
      <c r="F29" t="s">
        <v>1376</v>
      </c>
      <c r="G29" t="s">
        <v>134</v>
      </c>
      <c r="H29" t="s">
        <v>1114</v>
      </c>
      <c r="I29" t="s">
        <v>1326</v>
      </c>
      <c r="J29" t="s">
        <v>1436</v>
      </c>
      <c r="K29" t="s">
        <v>1437</v>
      </c>
    </row>
    <row r="30" spans="1:11">
      <c r="A30" t="s">
        <v>515</v>
      </c>
      <c r="B30" t="s">
        <v>1183</v>
      </c>
      <c r="C30" t="s">
        <v>601</v>
      </c>
      <c r="D30" t="s">
        <v>1184</v>
      </c>
      <c r="E30" t="s">
        <v>1438</v>
      </c>
      <c r="F30" t="s">
        <v>1349</v>
      </c>
      <c r="G30" t="s">
        <v>135</v>
      </c>
      <c r="H30" t="s">
        <v>1114</v>
      </c>
      <c r="I30" t="s">
        <v>1326</v>
      </c>
      <c r="J30" t="s">
        <v>1439</v>
      </c>
      <c r="K30" t="s">
        <v>1440</v>
      </c>
    </row>
    <row r="31" spans="1:11">
      <c r="A31" t="s">
        <v>213</v>
      </c>
      <c r="B31" t="s">
        <v>1441</v>
      </c>
      <c r="C31" t="s">
        <v>570</v>
      </c>
      <c r="D31" t="s">
        <v>1185</v>
      </c>
      <c r="E31" t="s">
        <v>1442</v>
      </c>
      <c r="F31" t="s">
        <v>1349</v>
      </c>
      <c r="G31" t="s">
        <v>135</v>
      </c>
      <c r="H31" t="s">
        <v>1114</v>
      </c>
      <c r="I31" t="s">
        <v>1326</v>
      </c>
      <c r="J31" t="s">
        <v>1443</v>
      </c>
      <c r="K31" t="s">
        <v>1444</v>
      </c>
    </row>
    <row r="32" spans="1:11">
      <c r="A32" t="s">
        <v>992</v>
      </c>
      <c r="B32" t="s">
        <v>323</v>
      </c>
      <c r="C32" t="s">
        <v>102</v>
      </c>
      <c r="D32" t="s">
        <v>710</v>
      </c>
      <c r="E32" t="s">
        <v>1445</v>
      </c>
      <c r="F32" t="s">
        <v>1446</v>
      </c>
      <c r="G32" t="s">
        <v>133</v>
      </c>
      <c r="H32" t="s">
        <v>1114</v>
      </c>
      <c r="I32" t="s">
        <v>1326</v>
      </c>
      <c r="J32" t="s">
        <v>1447</v>
      </c>
      <c r="K32" t="s">
        <v>1448</v>
      </c>
    </row>
    <row r="33" spans="1:11">
      <c r="A33" t="s">
        <v>173</v>
      </c>
      <c r="B33" t="s">
        <v>1219</v>
      </c>
      <c r="C33" t="s">
        <v>546</v>
      </c>
      <c r="D33" t="s">
        <v>1294</v>
      </c>
      <c r="E33" t="s">
        <v>1449</v>
      </c>
      <c r="F33" t="s">
        <v>125</v>
      </c>
      <c r="G33" t="s">
        <v>134</v>
      </c>
      <c r="H33" t="s">
        <v>1114</v>
      </c>
      <c r="I33" t="s">
        <v>1326</v>
      </c>
      <c r="J33" t="s">
        <v>1450</v>
      </c>
      <c r="K33" t="s">
        <v>1451</v>
      </c>
    </row>
    <row r="34" spans="1:11">
      <c r="A34" t="s">
        <v>173</v>
      </c>
      <c r="B34" t="s">
        <v>211</v>
      </c>
      <c r="C34" t="s">
        <v>546</v>
      </c>
      <c r="D34" t="s">
        <v>562</v>
      </c>
      <c r="E34" t="s">
        <v>1452</v>
      </c>
      <c r="F34" t="s">
        <v>124</v>
      </c>
      <c r="G34" t="s">
        <v>133</v>
      </c>
      <c r="H34" t="s">
        <v>1114</v>
      </c>
      <c r="I34" t="s">
        <v>1326</v>
      </c>
      <c r="J34" t="s">
        <v>1453</v>
      </c>
      <c r="K34" t="s">
        <v>1454</v>
      </c>
    </row>
    <row r="35" spans="1:11">
      <c r="A35" t="s">
        <v>173</v>
      </c>
      <c r="B35" t="s">
        <v>1220</v>
      </c>
      <c r="C35" t="s">
        <v>546</v>
      </c>
      <c r="D35" t="s">
        <v>1295</v>
      </c>
      <c r="E35" t="s">
        <v>1455</v>
      </c>
      <c r="F35" t="s">
        <v>125</v>
      </c>
      <c r="G35" t="s">
        <v>134</v>
      </c>
      <c r="H35" t="s">
        <v>1114</v>
      </c>
      <c r="I35" t="s">
        <v>1326</v>
      </c>
      <c r="J35" t="s">
        <v>1456</v>
      </c>
      <c r="K35" t="s">
        <v>1457</v>
      </c>
    </row>
    <row r="36" spans="1:11">
      <c r="A36" t="s">
        <v>173</v>
      </c>
      <c r="B36" t="s">
        <v>1221</v>
      </c>
      <c r="C36" t="s">
        <v>546</v>
      </c>
      <c r="D36" t="s">
        <v>1296</v>
      </c>
      <c r="E36" t="s">
        <v>1458</v>
      </c>
      <c r="F36" t="s">
        <v>125</v>
      </c>
      <c r="G36" t="s">
        <v>134</v>
      </c>
      <c r="H36" t="s">
        <v>1114</v>
      </c>
      <c r="I36" t="s">
        <v>1326</v>
      </c>
      <c r="J36" t="s">
        <v>1459</v>
      </c>
      <c r="K36" t="s">
        <v>1460</v>
      </c>
    </row>
    <row r="37" spans="1:11">
      <c r="A37" t="s">
        <v>989</v>
      </c>
      <c r="B37" t="s">
        <v>1222</v>
      </c>
      <c r="C37" t="s">
        <v>1031</v>
      </c>
      <c r="D37" t="s">
        <v>1297</v>
      </c>
      <c r="E37" t="s">
        <v>1461</v>
      </c>
      <c r="F37" t="s">
        <v>129</v>
      </c>
      <c r="G37" t="s">
        <v>137</v>
      </c>
      <c r="H37" t="s">
        <v>1114</v>
      </c>
      <c r="I37" t="s">
        <v>1326</v>
      </c>
      <c r="J37" t="s">
        <v>1462</v>
      </c>
      <c r="K37" t="s">
        <v>1463</v>
      </c>
    </row>
    <row r="38" spans="1:11">
      <c r="A38" t="s">
        <v>180</v>
      </c>
      <c r="B38" t="s">
        <v>1223</v>
      </c>
      <c r="C38" t="s">
        <v>544</v>
      </c>
      <c r="D38" t="s">
        <v>1298</v>
      </c>
      <c r="E38" t="s">
        <v>1464</v>
      </c>
      <c r="F38" t="s">
        <v>266</v>
      </c>
      <c r="G38" t="s">
        <v>980</v>
      </c>
      <c r="H38" t="s">
        <v>1114</v>
      </c>
      <c r="I38" t="s">
        <v>1326</v>
      </c>
      <c r="J38" t="s">
        <v>1465</v>
      </c>
      <c r="K38" t="s">
        <v>1466</v>
      </c>
    </row>
    <row r="39" spans="1:11">
      <c r="A39" t="s">
        <v>180</v>
      </c>
      <c r="B39" t="s">
        <v>487</v>
      </c>
      <c r="C39" t="s">
        <v>544</v>
      </c>
      <c r="D39" t="s">
        <v>857</v>
      </c>
      <c r="E39" t="s">
        <v>1467</v>
      </c>
      <c r="F39" t="s">
        <v>131</v>
      </c>
      <c r="G39" t="s">
        <v>135</v>
      </c>
      <c r="H39" t="s">
        <v>1114</v>
      </c>
      <c r="I39" t="s">
        <v>1326</v>
      </c>
      <c r="J39" t="s">
        <v>1468</v>
      </c>
      <c r="K39" t="s">
        <v>1469</v>
      </c>
    </row>
    <row r="40" spans="1:11">
      <c r="A40" t="s">
        <v>215</v>
      </c>
      <c r="B40" t="s">
        <v>477</v>
      </c>
      <c r="C40" t="s">
        <v>565</v>
      </c>
      <c r="D40" t="s">
        <v>841</v>
      </c>
      <c r="E40" t="s">
        <v>1470</v>
      </c>
      <c r="F40" t="s">
        <v>128</v>
      </c>
      <c r="G40" t="s">
        <v>105</v>
      </c>
      <c r="H40" t="s">
        <v>1114</v>
      </c>
      <c r="I40" t="s">
        <v>1326</v>
      </c>
      <c r="J40" t="s">
        <v>1471</v>
      </c>
      <c r="K40" t="s">
        <v>1472</v>
      </c>
    </row>
    <row r="41" spans="1:11">
      <c r="A41" t="s">
        <v>1216</v>
      </c>
      <c r="B41" t="s">
        <v>1224</v>
      </c>
      <c r="C41" t="s">
        <v>156</v>
      </c>
      <c r="D41" t="s">
        <v>1299</v>
      </c>
      <c r="E41" t="s">
        <v>1473</v>
      </c>
      <c r="F41" t="s">
        <v>270</v>
      </c>
      <c r="G41" t="s">
        <v>984</v>
      </c>
      <c r="H41" t="s">
        <v>1114</v>
      </c>
      <c r="I41" t="s">
        <v>1326</v>
      </c>
      <c r="J41" t="s">
        <v>1474</v>
      </c>
      <c r="K41" t="s">
        <v>1475</v>
      </c>
    </row>
    <row r="42" spans="1:11">
      <c r="A42" t="s">
        <v>1217</v>
      </c>
      <c r="B42" t="s">
        <v>1225</v>
      </c>
      <c r="C42" t="s">
        <v>1301</v>
      </c>
      <c r="D42" t="s">
        <v>1300</v>
      </c>
      <c r="E42" t="s">
        <v>1476</v>
      </c>
      <c r="F42" t="s">
        <v>131</v>
      </c>
      <c r="G42" t="s">
        <v>135</v>
      </c>
      <c r="H42" t="s">
        <v>1114</v>
      </c>
      <c r="I42" t="s">
        <v>1326</v>
      </c>
      <c r="J42" t="s">
        <v>1477</v>
      </c>
      <c r="K42" t="s">
        <v>1478</v>
      </c>
    </row>
    <row r="43" spans="1:11">
      <c r="A43" t="s">
        <v>227</v>
      </c>
      <c r="B43" t="s">
        <v>1226</v>
      </c>
      <c r="C43" t="s">
        <v>1302</v>
      </c>
      <c r="D43" t="s">
        <v>1303</v>
      </c>
      <c r="E43" t="s">
        <v>1479</v>
      </c>
      <c r="F43" t="s">
        <v>270</v>
      </c>
      <c r="G43" t="s">
        <v>984</v>
      </c>
      <c r="H43" t="s">
        <v>1114</v>
      </c>
      <c r="I43" t="s">
        <v>1326</v>
      </c>
      <c r="J43" t="s">
        <v>1480</v>
      </c>
      <c r="K43" t="s">
        <v>1481</v>
      </c>
    </row>
    <row r="44" spans="1:11">
      <c r="A44" t="s">
        <v>91</v>
      </c>
      <c r="B44" t="s">
        <v>1227</v>
      </c>
      <c r="C44" t="s">
        <v>98</v>
      </c>
      <c r="D44" t="s">
        <v>1304</v>
      </c>
      <c r="E44" t="s">
        <v>1482</v>
      </c>
      <c r="F44" t="s">
        <v>126</v>
      </c>
      <c r="G44" t="s">
        <v>106</v>
      </c>
      <c r="H44" t="s">
        <v>1114</v>
      </c>
      <c r="I44" t="s">
        <v>1326</v>
      </c>
      <c r="J44" t="s">
        <v>1483</v>
      </c>
      <c r="K44" t="s">
        <v>1484</v>
      </c>
    </row>
    <row r="45" spans="1:11">
      <c r="A45" t="s">
        <v>91</v>
      </c>
      <c r="B45" t="s">
        <v>1228</v>
      </c>
      <c r="C45" t="s">
        <v>98</v>
      </c>
      <c r="D45" t="s">
        <v>1305</v>
      </c>
      <c r="E45" t="s">
        <v>1485</v>
      </c>
      <c r="F45" t="s">
        <v>1242</v>
      </c>
      <c r="G45" t="s">
        <v>983</v>
      </c>
      <c r="H45" t="s">
        <v>1114</v>
      </c>
      <c r="I45" t="s">
        <v>1326</v>
      </c>
      <c r="J45" t="s">
        <v>1486</v>
      </c>
      <c r="K45" t="s">
        <v>1487</v>
      </c>
    </row>
    <row r="46" spans="1:11">
      <c r="A46" t="s">
        <v>91</v>
      </c>
      <c r="B46" t="s">
        <v>425</v>
      </c>
      <c r="C46" t="s">
        <v>98</v>
      </c>
      <c r="D46" t="s">
        <v>768</v>
      </c>
      <c r="E46" t="s">
        <v>1488</v>
      </c>
      <c r="F46" t="s">
        <v>1066</v>
      </c>
      <c r="G46" t="s">
        <v>1067</v>
      </c>
      <c r="H46" t="s">
        <v>1114</v>
      </c>
      <c r="I46" t="s">
        <v>1326</v>
      </c>
      <c r="J46" t="s">
        <v>1489</v>
      </c>
      <c r="K46" t="s">
        <v>1490</v>
      </c>
    </row>
    <row r="47" spans="1:11">
      <c r="A47" t="s">
        <v>175</v>
      </c>
      <c r="B47" t="s">
        <v>1229</v>
      </c>
      <c r="C47" t="s">
        <v>158</v>
      </c>
      <c r="D47" t="s">
        <v>1306</v>
      </c>
      <c r="E47" t="s">
        <v>1491</v>
      </c>
      <c r="F47" t="s">
        <v>128</v>
      </c>
      <c r="G47" t="s">
        <v>105</v>
      </c>
      <c r="H47" t="s">
        <v>1114</v>
      </c>
      <c r="I47" t="s">
        <v>1326</v>
      </c>
      <c r="J47" t="s">
        <v>1492</v>
      </c>
      <c r="K47" t="s">
        <v>1493</v>
      </c>
    </row>
    <row r="48" spans="1:11">
      <c r="A48" t="s">
        <v>175</v>
      </c>
      <c r="B48" t="s">
        <v>478</v>
      </c>
      <c r="C48" t="s">
        <v>158</v>
      </c>
      <c r="D48" t="s">
        <v>844</v>
      </c>
      <c r="E48" t="s">
        <v>1494</v>
      </c>
      <c r="F48" t="s">
        <v>128</v>
      </c>
      <c r="G48" t="s">
        <v>105</v>
      </c>
      <c r="H48" t="s">
        <v>1114</v>
      </c>
      <c r="I48" t="s">
        <v>1326</v>
      </c>
      <c r="J48" t="s">
        <v>1495</v>
      </c>
      <c r="K48" t="s">
        <v>1496</v>
      </c>
    </row>
    <row r="49" spans="1:11">
      <c r="A49" t="s">
        <v>175</v>
      </c>
      <c r="B49" t="s">
        <v>500</v>
      </c>
      <c r="C49" t="s">
        <v>158</v>
      </c>
      <c r="D49" t="s">
        <v>871</v>
      </c>
      <c r="E49" t="s">
        <v>1497</v>
      </c>
      <c r="F49" t="s">
        <v>125</v>
      </c>
      <c r="G49" t="s">
        <v>134</v>
      </c>
      <c r="H49" t="s">
        <v>1114</v>
      </c>
      <c r="I49" t="s">
        <v>1326</v>
      </c>
      <c r="J49" t="s">
        <v>1498</v>
      </c>
      <c r="K49" t="s">
        <v>1499</v>
      </c>
    </row>
    <row r="50" spans="1:11">
      <c r="A50" t="s">
        <v>1307</v>
      </c>
      <c r="B50" t="s">
        <v>1230</v>
      </c>
      <c r="C50" t="s">
        <v>158</v>
      </c>
      <c r="D50" t="s">
        <v>1308</v>
      </c>
      <c r="E50" t="s">
        <v>1500</v>
      </c>
      <c r="F50" t="s">
        <v>267</v>
      </c>
      <c r="G50" t="s">
        <v>981</v>
      </c>
      <c r="H50" t="s">
        <v>1114</v>
      </c>
      <c r="I50" t="s">
        <v>1326</v>
      </c>
      <c r="J50" t="s">
        <v>1501</v>
      </c>
      <c r="K50" t="s">
        <v>1502</v>
      </c>
    </row>
    <row r="51" spans="1:11">
      <c r="A51" t="s">
        <v>1307</v>
      </c>
      <c r="B51" t="s">
        <v>420</v>
      </c>
      <c r="C51" t="s">
        <v>158</v>
      </c>
      <c r="D51" t="s">
        <v>598</v>
      </c>
      <c r="E51" t="s">
        <v>1503</v>
      </c>
      <c r="F51" t="s">
        <v>130</v>
      </c>
      <c r="G51" t="s">
        <v>132</v>
      </c>
      <c r="H51" t="s">
        <v>1114</v>
      </c>
      <c r="I51" t="s">
        <v>1326</v>
      </c>
      <c r="J51" t="s">
        <v>1504</v>
      </c>
      <c r="K51" t="s">
        <v>1505</v>
      </c>
    </row>
    <row r="52" spans="1:11">
      <c r="A52" t="s">
        <v>216</v>
      </c>
      <c r="B52" t="s">
        <v>1231</v>
      </c>
      <c r="C52" t="s">
        <v>566</v>
      </c>
      <c r="D52" t="s">
        <v>1309</v>
      </c>
      <c r="E52" t="s">
        <v>1506</v>
      </c>
      <c r="F52" t="s">
        <v>273</v>
      </c>
      <c r="G52" t="s">
        <v>985</v>
      </c>
      <c r="H52" t="s">
        <v>1114</v>
      </c>
      <c r="I52" t="s">
        <v>1326</v>
      </c>
      <c r="J52" t="s">
        <v>1507</v>
      </c>
      <c r="K52" t="s">
        <v>1508</v>
      </c>
    </row>
    <row r="53" spans="1:11">
      <c r="A53" t="s">
        <v>518</v>
      </c>
      <c r="B53" t="s">
        <v>1232</v>
      </c>
      <c r="C53" t="s">
        <v>604</v>
      </c>
      <c r="D53" t="s">
        <v>1310</v>
      </c>
      <c r="E53" t="s">
        <v>1509</v>
      </c>
      <c r="F53" t="s">
        <v>125</v>
      </c>
      <c r="G53" t="s">
        <v>134</v>
      </c>
      <c r="H53" t="s">
        <v>1114</v>
      </c>
      <c r="I53" t="s">
        <v>1326</v>
      </c>
      <c r="J53" t="s">
        <v>1510</v>
      </c>
      <c r="K53" t="s">
        <v>1511</v>
      </c>
    </row>
    <row r="54" spans="1:11">
      <c r="A54" t="s">
        <v>115</v>
      </c>
      <c r="B54" t="s">
        <v>1233</v>
      </c>
      <c r="C54" t="s">
        <v>99</v>
      </c>
      <c r="D54" t="s">
        <v>1311</v>
      </c>
      <c r="E54" t="s">
        <v>1512</v>
      </c>
      <c r="F54" t="s">
        <v>131</v>
      </c>
      <c r="G54" t="s">
        <v>135</v>
      </c>
      <c r="H54" t="s">
        <v>1114</v>
      </c>
      <c r="I54" t="s">
        <v>1326</v>
      </c>
      <c r="J54" t="s">
        <v>1513</v>
      </c>
      <c r="K54" t="s">
        <v>1514</v>
      </c>
    </row>
    <row r="55" spans="1:11">
      <c r="A55" t="s">
        <v>169</v>
      </c>
      <c r="B55" t="s">
        <v>283</v>
      </c>
      <c r="C55" t="s">
        <v>556</v>
      </c>
      <c r="D55" t="s">
        <v>718</v>
      </c>
      <c r="E55" t="s">
        <v>1515</v>
      </c>
      <c r="F55" t="s">
        <v>987</v>
      </c>
      <c r="G55" t="s">
        <v>986</v>
      </c>
      <c r="H55" t="s">
        <v>1114</v>
      </c>
      <c r="I55" t="s">
        <v>1326</v>
      </c>
      <c r="J55" t="s">
        <v>1516</v>
      </c>
      <c r="K55" t="s">
        <v>1517</v>
      </c>
    </row>
    <row r="56" spans="1:11">
      <c r="A56" t="s">
        <v>169</v>
      </c>
      <c r="B56" t="s">
        <v>1234</v>
      </c>
      <c r="C56" t="s">
        <v>556</v>
      </c>
      <c r="D56" t="s">
        <v>1312</v>
      </c>
      <c r="E56" t="s">
        <v>1518</v>
      </c>
      <c r="F56" t="s">
        <v>266</v>
      </c>
      <c r="G56" t="s">
        <v>980</v>
      </c>
      <c r="H56" t="s">
        <v>1114</v>
      </c>
      <c r="I56" t="s">
        <v>1326</v>
      </c>
      <c r="J56" t="s">
        <v>1519</v>
      </c>
      <c r="K56" t="s">
        <v>1520</v>
      </c>
    </row>
    <row r="57" spans="1:11">
      <c r="A57" t="s">
        <v>420</v>
      </c>
      <c r="B57" t="s">
        <v>1235</v>
      </c>
      <c r="C57" t="s">
        <v>598</v>
      </c>
      <c r="D57" t="s">
        <v>1313</v>
      </c>
      <c r="E57" t="s">
        <v>1521</v>
      </c>
      <c r="F57" t="s">
        <v>1243</v>
      </c>
      <c r="G57" t="s">
        <v>1522</v>
      </c>
      <c r="H57" t="s">
        <v>1114</v>
      </c>
      <c r="I57" t="s">
        <v>1326</v>
      </c>
      <c r="J57" t="s">
        <v>1523</v>
      </c>
      <c r="K57" t="s">
        <v>1524</v>
      </c>
    </row>
    <row r="58" spans="1:11">
      <c r="A58" t="s">
        <v>213</v>
      </c>
      <c r="B58" t="s">
        <v>457</v>
      </c>
      <c r="C58" t="s">
        <v>570</v>
      </c>
      <c r="D58" t="s">
        <v>821</v>
      </c>
      <c r="E58" t="s">
        <v>1525</v>
      </c>
      <c r="F58" t="s">
        <v>131</v>
      </c>
      <c r="G58" t="s">
        <v>135</v>
      </c>
      <c r="H58" t="s">
        <v>1114</v>
      </c>
      <c r="I58" t="s">
        <v>1326</v>
      </c>
      <c r="J58" t="s">
        <v>1526</v>
      </c>
      <c r="K58" t="s">
        <v>1527</v>
      </c>
    </row>
    <row r="59" spans="1:11">
      <c r="A59" t="s">
        <v>139</v>
      </c>
      <c r="B59" t="s">
        <v>1236</v>
      </c>
      <c r="C59" t="s">
        <v>154</v>
      </c>
      <c r="D59" t="s">
        <v>1314</v>
      </c>
      <c r="E59" t="s">
        <v>1528</v>
      </c>
      <c r="F59" t="s">
        <v>266</v>
      </c>
      <c r="G59" t="s">
        <v>980</v>
      </c>
      <c r="H59" t="s">
        <v>1114</v>
      </c>
      <c r="I59" t="s">
        <v>1326</v>
      </c>
      <c r="J59" t="s">
        <v>1529</v>
      </c>
      <c r="K59" t="s">
        <v>1530</v>
      </c>
    </row>
    <row r="60" spans="1:11">
      <c r="A60" t="s">
        <v>523</v>
      </c>
      <c r="B60" t="s">
        <v>218</v>
      </c>
      <c r="C60" t="s">
        <v>610</v>
      </c>
      <c r="D60" t="s">
        <v>659</v>
      </c>
      <c r="E60" t="s">
        <v>1531</v>
      </c>
      <c r="F60" t="s">
        <v>129</v>
      </c>
      <c r="G60" t="s">
        <v>137</v>
      </c>
      <c r="H60" t="s">
        <v>1114</v>
      </c>
      <c r="I60" t="s">
        <v>1326</v>
      </c>
      <c r="J60" t="s">
        <v>1532</v>
      </c>
      <c r="K60" t="s">
        <v>1533</v>
      </c>
    </row>
    <row r="61" spans="1:11">
      <c r="A61" t="s">
        <v>121</v>
      </c>
      <c r="B61" t="s">
        <v>1237</v>
      </c>
      <c r="C61" t="s">
        <v>122</v>
      </c>
      <c r="D61" t="s">
        <v>1315</v>
      </c>
      <c r="E61" t="s">
        <v>1534</v>
      </c>
      <c r="F61" t="s">
        <v>131</v>
      </c>
      <c r="G61" t="s">
        <v>135</v>
      </c>
      <c r="H61" t="s">
        <v>1114</v>
      </c>
      <c r="I61" t="s">
        <v>1326</v>
      </c>
      <c r="J61" t="s">
        <v>1535</v>
      </c>
      <c r="K61" t="s">
        <v>1536</v>
      </c>
    </row>
    <row r="62" spans="1:11">
      <c r="A62" t="s">
        <v>537</v>
      </c>
      <c r="B62" t="s">
        <v>1238</v>
      </c>
      <c r="C62" t="s">
        <v>595</v>
      </c>
      <c r="D62" t="s">
        <v>1316</v>
      </c>
      <c r="E62" t="s">
        <v>1537</v>
      </c>
      <c r="F62" t="s">
        <v>131</v>
      </c>
      <c r="G62" t="s">
        <v>135</v>
      </c>
      <c r="H62" t="s">
        <v>1114</v>
      </c>
      <c r="I62" t="s">
        <v>1326</v>
      </c>
      <c r="J62" t="s">
        <v>1538</v>
      </c>
      <c r="K62" t="s">
        <v>1539</v>
      </c>
    </row>
    <row r="63" spans="1:11">
      <c r="A63" t="s">
        <v>145</v>
      </c>
      <c r="B63" t="s">
        <v>1239</v>
      </c>
      <c r="C63" t="s">
        <v>181</v>
      </c>
      <c r="D63" t="s">
        <v>1317</v>
      </c>
      <c r="E63" t="s">
        <v>1540</v>
      </c>
      <c r="F63" t="s">
        <v>125</v>
      </c>
      <c r="G63" t="s">
        <v>134</v>
      </c>
      <c r="H63" t="s">
        <v>1114</v>
      </c>
      <c r="I63" t="s">
        <v>1326</v>
      </c>
      <c r="J63" t="s">
        <v>1541</v>
      </c>
      <c r="K63" t="s">
        <v>1542</v>
      </c>
    </row>
    <row r="64" spans="1:11">
      <c r="A64" t="s">
        <v>145</v>
      </c>
      <c r="B64" t="s">
        <v>1240</v>
      </c>
      <c r="C64" t="s">
        <v>181</v>
      </c>
      <c r="D64" t="s">
        <v>1318</v>
      </c>
      <c r="E64" t="s">
        <v>1543</v>
      </c>
      <c r="F64" t="s">
        <v>125</v>
      </c>
      <c r="G64" t="s">
        <v>134</v>
      </c>
      <c r="H64" t="s">
        <v>1114</v>
      </c>
      <c r="I64" t="s">
        <v>1326</v>
      </c>
      <c r="J64" t="s">
        <v>1544</v>
      </c>
      <c r="K64" t="s">
        <v>1545</v>
      </c>
    </row>
    <row r="65" spans="1:11">
      <c r="A65" t="s">
        <v>178</v>
      </c>
      <c r="B65" t="s">
        <v>1241</v>
      </c>
      <c r="C65" t="s">
        <v>539</v>
      </c>
      <c r="D65" t="s">
        <v>1319</v>
      </c>
      <c r="E65" t="s">
        <v>1546</v>
      </c>
      <c r="F65" t="s">
        <v>270</v>
      </c>
      <c r="G65" t="s">
        <v>984</v>
      </c>
      <c r="H65" t="s">
        <v>1114</v>
      </c>
      <c r="I65" t="s">
        <v>1326</v>
      </c>
      <c r="J65" t="s">
        <v>1547</v>
      </c>
      <c r="K65" t="s">
        <v>1548</v>
      </c>
    </row>
    <row r="66" spans="1:11">
      <c r="A66" t="s">
        <v>144</v>
      </c>
      <c r="B66" t="s">
        <v>254</v>
      </c>
      <c r="C66" t="s">
        <v>159</v>
      </c>
      <c r="D66" t="s">
        <v>670</v>
      </c>
      <c r="E66" t="s">
        <v>1549</v>
      </c>
      <c r="F66" t="s">
        <v>126</v>
      </c>
      <c r="G66" t="s">
        <v>106</v>
      </c>
      <c r="H66" t="s">
        <v>1114</v>
      </c>
      <c r="I66" t="s">
        <v>1326</v>
      </c>
      <c r="J66" t="s">
        <v>1550</v>
      </c>
      <c r="K66" t="s">
        <v>1551</v>
      </c>
    </row>
    <row r="67" spans="1:11">
      <c r="A67" t="s">
        <v>1218</v>
      </c>
      <c r="B67" t="s">
        <v>323</v>
      </c>
      <c r="C67" t="s">
        <v>539</v>
      </c>
      <c r="D67" t="s">
        <v>710</v>
      </c>
      <c r="E67" t="s">
        <v>1552</v>
      </c>
      <c r="F67" t="s">
        <v>126</v>
      </c>
      <c r="G67" t="s">
        <v>106</v>
      </c>
      <c r="H67" t="s">
        <v>1114</v>
      </c>
      <c r="I67" t="s">
        <v>1326</v>
      </c>
      <c r="J67" t="s">
        <v>1553</v>
      </c>
      <c r="K67" t="s">
        <v>1554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pageSetUpPr fitToPage="1"/>
  </sheetPr>
  <dimension ref="B17:E110"/>
  <sheetViews>
    <sheetView workbookViewId="0">
      <selection activeCell="B17" sqref="B17:E97"/>
    </sheetView>
  </sheetViews>
  <sheetFormatPr defaultRowHeight="15"/>
  <cols>
    <col min="1" max="1" width="6.5703125" customWidth="1"/>
    <col min="2" max="2" width="8.28515625" customWidth="1"/>
    <col min="3" max="3" width="17.5703125" customWidth="1"/>
    <col min="4" max="4" width="42.140625" customWidth="1"/>
    <col min="5" max="5" width="31.7109375" customWidth="1"/>
  </cols>
  <sheetData>
    <row r="17" spans="2:5" ht="15.75">
      <c r="B17" s="4" t="s">
        <v>108</v>
      </c>
      <c r="C17" s="4" t="s">
        <v>109</v>
      </c>
      <c r="D17" s="4" t="s">
        <v>110</v>
      </c>
      <c r="E17" s="4" t="s">
        <v>111</v>
      </c>
    </row>
    <row r="18" spans="2:5" ht="15.75">
      <c r="B18" s="142" t="str">
        <f>'01_SK_NORTH BAY_20122020'!H8</f>
        <v>1</v>
      </c>
      <c r="C18" s="4" t="str">
        <f>'01_SK_NORTH BAY_20122020'!DY8</f>
        <v>Республика Польша</v>
      </c>
      <c r="D18" s="4" t="str">
        <f>UPPER('01_SK_NORTH BAY_20122020'!K8&amp;" "&amp;'01_SK_NORTH BAY_20122020'!L8)</f>
        <v>ГЖЕЦА ПАТРЫК ДАМЬЯН</v>
      </c>
      <c r="E18" s="4" t="s">
        <v>1736</v>
      </c>
    </row>
    <row r="19" spans="2:5" ht="15.75">
      <c r="B19" s="142" t="e">
        <f>'01_SK_NORTH BAY_20122020'!#REF!</f>
        <v>#REF!</v>
      </c>
      <c r="C19" s="4" t="e">
        <f>'01_SK_NORTH BAY_20122020'!#REF!</f>
        <v>#REF!</v>
      </c>
      <c r="D19" s="4" t="e">
        <f>UPPER('01_SK_NORTH BAY_20122020'!#REF!&amp;" "&amp;'01_SK_NORTH BAY_20122020'!#REF!)</f>
        <v>#REF!</v>
      </c>
      <c r="E19" s="4" t="s">
        <v>1736</v>
      </c>
    </row>
    <row r="20" spans="2:5" ht="15.75">
      <c r="B20" s="142" t="e">
        <f>'01_SK_NORTH BAY_20122020'!#REF!</f>
        <v>#REF!</v>
      </c>
      <c r="C20" s="4" t="e">
        <f>'01_SK_NORTH BAY_20122020'!#REF!</f>
        <v>#REF!</v>
      </c>
      <c r="D20" s="4" t="e">
        <f>UPPER('01_SK_NORTH BAY_20122020'!#REF!&amp;" "&amp;'01_SK_NORTH BAY_20122020'!#REF!)</f>
        <v>#REF!</v>
      </c>
      <c r="E20" s="4" t="s">
        <v>1736</v>
      </c>
    </row>
    <row r="21" spans="2:5" ht="15.75">
      <c r="B21" s="142" t="e">
        <f>'01_SK_NORTH BAY_20122020'!#REF!</f>
        <v>#REF!</v>
      </c>
      <c r="C21" s="4" t="e">
        <f>'01_SK_NORTH BAY_20122020'!#REF!</f>
        <v>#REF!</v>
      </c>
      <c r="D21" s="4" t="e">
        <f>UPPER('01_SK_NORTH BAY_20122020'!#REF!&amp;" "&amp;'01_SK_NORTH BAY_20122020'!#REF!)</f>
        <v>#REF!</v>
      </c>
      <c r="E21" s="4" t="s">
        <v>1736</v>
      </c>
    </row>
    <row r="22" spans="2:5" ht="15.75">
      <c r="B22" s="142" t="e">
        <f>'01_SK_NORTH BAY_20122020'!#REF!</f>
        <v>#REF!</v>
      </c>
      <c r="C22" s="4" t="e">
        <f>'01_SK_NORTH BAY_20122020'!#REF!</f>
        <v>#REF!</v>
      </c>
      <c r="D22" s="4" t="e">
        <f>UPPER('01_SK_NORTH BAY_20122020'!#REF!&amp;" "&amp;'01_SK_NORTH BAY_20122020'!#REF!)</f>
        <v>#REF!</v>
      </c>
      <c r="E22" s="4" t="s">
        <v>1736</v>
      </c>
    </row>
    <row r="23" spans="2:5" ht="15.75">
      <c r="B23" s="142" t="e">
        <f>'01_SK_NORTH BAY_20122020'!#REF!</f>
        <v>#REF!</v>
      </c>
      <c r="C23" s="4" t="e">
        <f>'01_SK_NORTH BAY_20122020'!#REF!</f>
        <v>#REF!</v>
      </c>
      <c r="D23" s="4" t="e">
        <f>UPPER('01_SK_NORTH BAY_20122020'!#REF!&amp;" "&amp;'01_SK_NORTH BAY_20122020'!#REF!)</f>
        <v>#REF!</v>
      </c>
      <c r="E23" s="4" t="s">
        <v>1736</v>
      </c>
    </row>
    <row r="24" spans="2:5" ht="15.75">
      <c r="B24" s="142" t="e">
        <f>'01_SK_NORTH BAY_20122020'!#REF!</f>
        <v>#REF!</v>
      </c>
      <c r="C24" s="4" t="e">
        <f>'01_SK_NORTH BAY_20122020'!#REF!</f>
        <v>#REF!</v>
      </c>
      <c r="D24" s="4" t="e">
        <f>UPPER('01_SK_NORTH BAY_20122020'!#REF!&amp;" "&amp;'01_SK_NORTH BAY_20122020'!#REF!)</f>
        <v>#REF!</v>
      </c>
      <c r="E24" s="4" t="s">
        <v>1736</v>
      </c>
    </row>
    <row r="25" spans="2:5" ht="15.75">
      <c r="B25" s="142" t="e">
        <f>'01_SK_NORTH BAY_20122020'!#REF!</f>
        <v>#REF!</v>
      </c>
      <c r="C25" s="4" t="e">
        <f>'01_SK_NORTH BAY_20122020'!#REF!</f>
        <v>#REF!</v>
      </c>
      <c r="D25" s="4" t="e">
        <f>UPPER('01_SK_NORTH BAY_20122020'!#REF!&amp;" "&amp;'01_SK_NORTH BAY_20122020'!#REF!)</f>
        <v>#REF!</v>
      </c>
      <c r="E25" s="4" t="s">
        <v>1736</v>
      </c>
    </row>
    <row r="26" spans="2:5" ht="15.75">
      <c r="B26" s="142" t="e">
        <f>'01_SK_NORTH BAY_20122020'!#REF!</f>
        <v>#REF!</v>
      </c>
      <c r="C26" s="4" t="e">
        <f>'01_SK_NORTH BAY_20122020'!#REF!</f>
        <v>#REF!</v>
      </c>
      <c r="D26" s="4" t="e">
        <f>UPPER('01_SK_NORTH BAY_20122020'!#REF!&amp;" "&amp;'01_SK_NORTH BAY_20122020'!#REF!)</f>
        <v>#REF!</v>
      </c>
      <c r="E26" s="4" t="s">
        <v>1736</v>
      </c>
    </row>
    <row r="27" spans="2:5" ht="15.75">
      <c r="B27" s="142" t="e">
        <f>'01_SK_NORTH BAY_20122020'!#REF!</f>
        <v>#REF!</v>
      </c>
      <c r="C27" s="4" t="e">
        <f>'01_SK_NORTH BAY_20122020'!#REF!</f>
        <v>#REF!</v>
      </c>
      <c r="D27" s="4" t="e">
        <f>UPPER('01_SK_NORTH BAY_20122020'!#REF!&amp;" "&amp;'01_SK_NORTH BAY_20122020'!#REF!)</f>
        <v>#REF!</v>
      </c>
      <c r="E27" s="4" t="s">
        <v>1736</v>
      </c>
    </row>
    <row r="28" spans="2:5" ht="15.75">
      <c r="B28" s="142" t="e">
        <f>'01_SK_NORTH BAY_20122020'!#REF!</f>
        <v>#REF!</v>
      </c>
      <c r="C28" s="4" t="e">
        <f>'01_SK_NORTH BAY_20122020'!#REF!</f>
        <v>#REF!</v>
      </c>
      <c r="D28" s="4" t="e">
        <f>UPPER('01_SK_NORTH BAY_20122020'!#REF!&amp;" "&amp;'01_SK_NORTH BAY_20122020'!#REF!)</f>
        <v>#REF!</v>
      </c>
      <c r="E28" s="4" t="s">
        <v>1736</v>
      </c>
    </row>
    <row r="29" spans="2:5" ht="15.75">
      <c r="B29" s="142" t="e">
        <f>'01_SK_NORTH BAY_20122020'!#REF!</f>
        <v>#REF!</v>
      </c>
      <c r="C29" s="4" t="e">
        <f>'01_SK_NORTH BAY_20122020'!#REF!</f>
        <v>#REF!</v>
      </c>
      <c r="D29" s="4" t="e">
        <f>UPPER('01_SK_NORTH BAY_20122020'!#REF!&amp;" "&amp;'01_SK_NORTH BAY_20122020'!#REF!)</f>
        <v>#REF!</v>
      </c>
      <c r="E29" s="4" t="s">
        <v>1736</v>
      </c>
    </row>
    <row r="30" spans="2:5" ht="15.75">
      <c r="B30" s="142" t="e">
        <f>'01_SK_NORTH BAY_20122020'!#REF!</f>
        <v>#REF!</v>
      </c>
      <c r="C30" s="4" t="e">
        <f>'01_SK_NORTH BAY_20122020'!#REF!</f>
        <v>#REF!</v>
      </c>
      <c r="D30" s="4" t="e">
        <f>UPPER('01_SK_NORTH BAY_20122020'!#REF!&amp;" "&amp;'01_SK_NORTH BAY_20122020'!#REF!)</f>
        <v>#REF!</v>
      </c>
      <c r="E30" s="4" t="s">
        <v>1736</v>
      </c>
    </row>
    <row r="31" spans="2:5" ht="15.75">
      <c r="B31" s="142" t="e">
        <f>'01_SK_NORTH BAY_20122020'!#REF!</f>
        <v>#REF!</v>
      </c>
      <c r="C31" s="4" t="e">
        <f>'01_SK_NORTH BAY_20122020'!#REF!</f>
        <v>#REF!</v>
      </c>
      <c r="D31" s="4" t="e">
        <f>UPPER('01_SK_NORTH BAY_20122020'!#REF!&amp;" "&amp;'01_SK_NORTH BAY_20122020'!#REF!)</f>
        <v>#REF!</v>
      </c>
      <c r="E31" s="4" t="s">
        <v>1736</v>
      </c>
    </row>
    <row r="32" spans="2:5" ht="15.75">
      <c r="B32" s="142" t="e">
        <f>'01_SK_NORTH BAY_20122020'!#REF!</f>
        <v>#REF!</v>
      </c>
      <c r="C32" s="4" t="e">
        <f>'01_SK_NORTH BAY_20122020'!#REF!</f>
        <v>#REF!</v>
      </c>
      <c r="D32" s="4" t="e">
        <f>UPPER('01_SK_NORTH BAY_20122020'!#REF!&amp;" "&amp;'01_SK_NORTH BAY_20122020'!#REF!)</f>
        <v>#REF!</v>
      </c>
      <c r="E32" s="4" t="s">
        <v>1736</v>
      </c>
    </row>
    <row r="33" spans="2:5" ht="15.75">
      <c r="B33" s="142" t="e">
        <f>'01_SK_NORTH BAY_20122020'!#REF!</f>
        <v>#REF!</v>
      </c>
      <c r="C33" s="4" t="e">
        <f>'01_SK_NORTH BAY_20122020'!#REF!</f>
        <v>#REF!</v>
      </c>
      <c r="D33" s="4" t="e">
        <f>UPPER('01_SK_NORTH BAY_20122020'!#REF!&amp;" "&amp;'01_SK_NORTH BAY_20122020'!#REF!)</f>
        <v>#REF!</v>
      </c>
      <c r="E33" s="4" t="s">
        <v>1736</v>
      </c>
    </row>
    <row r="34" spans="2:5" ht="15.75">
      <c r="B34" s="142" t="e">
        <f>'01_SK_NORTH BAY_20122020'!#REF!</f>
        <v>#REF!</v>
      </c>
      <c r="C34" s="4" t="e">
        <f>'01_SK_NORTH BAY_20122020'!#REF!</f>
        <v>#REF!</v>
      </c>
      <c r="D34" s="4" t="e">
        <f>UPPER('01_SK_NORTH BAY_20122020'!#REF!&amp;" "&amp;'01_SK_NORTH BAY_20122020'!#REF!)</f>
        <v>#REF!</v>
      </c>
      <c r="E34" s="4" t="s">
        <v>1736</v>
      </c>
    </row>
    <row r="35" spans="2:5" ht="15.75">
      <c r="B35" s="142" t="e">
        <f>'01_SK_NORTH BAY_20122020'!#REF!</f>
        <v>#REF!</v>
      </c>
      <c r="C35" s="4" t="e">
        <f>'01_SK_NORTH BAY_20122020'!#REF!</f>
        <v>#REF!</v>
      </c>
      <c r="D35" s="4" t="e">
        <f>UPPER('01_SK_NORTH BAY_20122020'!#REF!&amp;" "&amp;'01_SK_NORTH BAY_20122020'!#REF!)</f>
        <v>#REF!</v>
      </c>
      <c r="E35" s="4" t="s">
        <v>1736</v>
      </c>
    </row>
    <row r="36" spans="2:5" ht="15.75">
      <c r="B36" s="142" t="e">
        <f>'01_SK_NORTH BAY_20122020'!#REF!</f>
        <v>#REF!</v>
      </c>
      <c r="C36" s="4" t="e">
        <f>'01_SK_NORTH BAY_20122020'!#REF!</f>
        <v>#REF!</v>
      </c>
      <c r="D36" s="4" t="e">
        <f>UPPER('01_SK_NORTH BAY_20122020'!#REF!&amp;" "&amp;'01_SK_NORTH BAY_20122020'!#REF!)</f>
        <v>#REF!</v>
      </c>
      <c r="E36" s="4" t="s">
        <v>1736</v>
      </c>
    </row>
    <row r="37" spans="2:5" ht="15.75">
      <c r="B37" s="142" t="e">
        <f>'01_SK_NORTH BAY_20122020'!#REF!</f>
        <v>#REF!</v>
      </c>
      <c r="C37" s="4" t="e">
        <f>'01_SK_NORTH BAY_20122020'!#REF!</f>
        <v>#REF!</v>
      </c>
      <c r="D37" s="4" t="e">
        <f>UPPER('01_SK_NORTH BAY_20122020'!#REF!&amp;" "&amp;'01_SK_NORTH BAY_20122020'!#REF!)</f>
        <v>#REF!</v>
      </c>
      <c r="E37" s="4" t="s">
        <v>1736</v>
      </c>
    </row>
    <row r="38" spans="2:5" ht="15.75">
      <c r="B38" s="142" t="e">
        <f>'01_SK_NORTH BAY_20122020'!#REF!</f>
        <v>#REF!</v>
      </c>
      <c r="C38" s="4" t="e">
        <f>'01_SK_NORTH BAY_20122020'!#REF!</f>
        <v>#REF!</v>
      </c>
      <c r="D38" s="4" t="e">
        <f>UPPER('01_SK_NORTH BAY_20122020'!#REF!&amp;" "&amp;'01_SK_NORTH BAY_20122020'!#REF!)</f>
        <v>#REF!</v>
      </c>
      <c r="E38" s="4" t="s">
        <v>1736</v>
      </c>
    </row>
    <row r="39" spans="2:5" ht="15.75">
      <c r="B39" s="142" t="e">
        <f>'01_SK_NORTH BAY_20122020'!#REF!</f>
        <v>#REF!</v>
      </c>
      <c r="C39" s="4" t="e">
        <f>'01_SK_NORTH BAY_20122020'!#REF!</f>
        <v>#REF!</v>
      </c>
      <c r="D39" s="4" t="e">
        <f>UPPER('01_SK_NORTH BAY_20122020'!#REF!&amp;" "&amp;'01_SK_NORTH BAY_20122020'!#REF!)</f>
        <v>#REF!</v>
      </c>
      <c r="E39" s="4" t="s">
        <v>1736</v>
      </c>
    </row>
    <row r="40" spans="2:5" ht="15.75">
      <c r="B40" s="142" t="e">
        <f>'01_SK_NORTH BAY_20122020'!#REF!</f>
        <v>#REF!</v>
      </c>
      <c r="C40" s="4" t="e">
        <f>'01_SK_NORTH BAY_20122020'!#REF!</f>
        <v>#REF!</v>
      </c>
      <c r="D40" s="4" t="e">
        <f>UPPER('01_SK_NORTH BAY_20122020'!#REF!&amp;" "&amp;'01_SK_NORTH BAY_20122020'!#REF!)</f>
        <v>#REF!</v>
      </c>
      <c r="E40" s="4" t="s">
        <v>1736</v>
      </c>
    </row>
    <row r="41" spans="2:5" ht="15.75">
      <c r="B41" s="142" t="e">
        <f>'01_SK_NORTH BAY_20122020'!#REF!</f>
        <v>#REF!</v>
      </c>
      <c r="C41" s="4" t="e">
        <f>'01_SK_NORTH BAY_20122020'!#REF!</f>
        <v>#REF!</v>
      </c>
      <c r="D41" s="4" t="e">
        <f>UPPER('01_SK_NORTH BAY_20122020'!#REF!&amp;" "&amp;'01_SK_NORTH BAY_20122020'!#REF!)</f>
        <v>#REF!</v>
      </c>
      <c r="E41" s="4" t="s">
        <v>1736</v>
      </c>
    </row>
    <row r="42" spans="2:5" ht="15.75">
      <c r="B42" s="142" t="e">
        <f>'01_SK_NORTH BAY_20122020'!#REF!</f>
        <v>#REF!</v>
      </c>
      <c r="C42" s="4" t="e">
        <f>'01_SK_NORTH BAY_20122020'!#REF!</f>
        <v>#REF!</v>
      </c>
      <c r="D42" s="4" t="e">
        <f>UPPER('01_SK_NORTH BAY_20122020'!#REF!&amp;" "&amp;'01_SK_NORTH BAY_20122020'!#REF!)</f>
        <v>#REF!</v>
      </c>
      <c r="E42" s="4" t="s">
        <v>1736</v>
      </c>
    </row>
    <row r="43" spans="2:5" ht="15.75">
      <c r="B43" s="142" t="e">
        <f>'01_SK_NORTH BAY_20122020'!#REF!</f>
        <v>#REF!</v>
      </c>
      <c r="C43" s="4" t="e">
        <f>'01_SK_NORTH BAY_20122020'!#REF!</f>
        <v>#REF!</v>
      </c>
      <c r="D43" s="4" t="e">
        <f>UPPER('01_SK_NORTH BAY_20122020'!#REF!&amp;" "&amp;'01_SK_NORTH BAY_20122020'!#REF!)</f>
        <v>#REF!</v>
      </c>
      <c r="E43" s="4" t="s">
        <v>1736</v>
      </c>
    </row>
    <row r="44" spans="2:5" ht="15.75">
      <c r="B44" s="142" t="e">
        <f>'01_SK_NORTH BAY_20122020'!#REF!</f>
        <v>#REF!</v>
      </c>
      <c r="C44" s="4" t="e">
        <f>'01_SK_NORTH BAY_20122020'!#REF!</f>
        <v>#REF!</v>
      </c>
      <c r="D44" s="4" t="e">
        <f>UPPER('01_SK_NORTH BAY_20122020'!#REF!&amp;" "&amp;'01_SK_NORTH BAY_20122020'!#REF!)</f>
        <v>#REF!</v>
      </c>
      <c r="E44" s="4" t="s">
        <v>1736</v>
      </c>
    </row>
    <row r="45" spans="2:5" ht="15.75">
      <c r="B45" s="142" t="e">
        <f>'01_SK_NORTH BAY_20122020'!#REF!</f>
        <v>#REF!</v>
      </c>
      <c r="C45" s="4" t="e">
        <f>'01_SK_NORTH BAY_20122020'!#REF!</f>
        <v>#REF!</v>
      </c>
      <c r="D45" s="4" t="e">
        <f>UPPER('01_SK_NORTH BAY_20122020'!#REF!&amp;" "&amp;'01_SK_NORTH BAY_20122020'!#REF!)</f>
        <v>#REF!</v>
      </c>
      <c r="E45" s="4" t="s">
        <v>1736</v>
      </c>
    </row>
    <row r="46" spans="2:5" ht="15.75">
      <c r="B46" s="142" t="e">
        <f>'01_SK_NORTH BAY_20122020'!#REF!</f>
        <v>#REF!</v>
      </c>
      <c r="C46" s="4" t="e">
        <f>'01_SK_NORTH BAY_20122020'!#REF!</f>
        <v>#REF!</v>
      </c>
      <c r="D46" s="4" t="e">
        <f>UPPER('01_SK_NORTH BAY_20122020'!#REF!&amp;" "&amp;'01_SK_NORTH BAY_20122020'!#REF!)</f>
        <v>#REF!</v>
      </c>
      <c r="E46" s="4" t="s">
        <v>1736</v>
      </c>
    </row>
    <row r="47" spans="2:5" ht="15.75">
      <c r="B47" s="142" t="e">
        <f>'01_SK_NORTH BAY_20122020'!#REF!</f>
        <v>#REF!</v>
      </c>
      <c r="C47" s="4" t="e">
        <f>'01_SK_NORTH BAY_20122020'!#REF!</f>
        <v>#REF!</v>
      </c>
      <c r="D47" s="4" t="e">
        <f>UPPER('01_SK_NORTH BAY_20122020'!#REF!&amp;" "&amp;'01_SK_NORTH BAY_20122020'!#REF!)</f>
        <v>#REF!</v>
      </c>
      <c r="E47" s="4" t="s">
        <v>1736</v>
      </c>
    </row>
    <row r="48" spans="2:5" ht="15.75">
      <c r="B48" s="142" t="e">
        <f>'01_SK_NORTH BAY_20122020'!#REF!</f>
        <v>#REF!</v>
      </c>
      <c r="C48" s="4" t="e">
        <f>'01_SK_NORTH BAY_20122020'!#REF!</f>
        <v>#REF!</v>
      </c>
      <c r="D48" s="4" t="e">
        <f>UPPER('01_SK_NORTH BAY_20122020'!#REF!&amp;" "&amp;'01_SK_NORTH BAY_20122020'!#REF!)</f>
        <v>#REF!</v>
      </c>
      <c r="E48" s="4" t="s">
        <v>1736</v>
      </c>
    </row>
    <row r="49" spans="2:5" ht="15.75">
      <c r="B49" s="142" t="e">
        <f>'01_SK_NORTH BAY_20122020'!#REF!</f>
        <v>#REF!</v>
      </c>
      <c r="C49" s="4" t="e">
        <f>'01_SK_NORTH BAY_20122020'!#REF!</f>
        <v>#REF!</v>
      </c>
      <c r="D49" s="4" t="e">
        <f>UPPER('01_SK_NORTH BAY_20122020'!#REF!&amp;" "&amp;'01_SK_NORTH BAY_20122020'!#REF!)</f>
        <v>#REF!</v>
      </c>
      <c r="E49" s="4" t="s">
        <v>1736</v>
      </c>
    </row>
    <row r="50" spans="2:5" ht="15.75">
      <c r="B50" s="142" t="e">
        <f>'01_SK_NORTH BAY_20122020'!#REF!</f>
        <v>#REF!</v>
      </c>
      <c r="C50" s="4" t="e">
        <f>'01_SK_NORTH BAY_20122020'!#REF!</f>
        <v>#REF!</v>
      </c>
      <c r="D50" s="4" t="e">
        <f>UPPER('01_SK_NORTH BAY_20122020'!#REF!&amp;" "&amp;'01_SK_NORTH BAY_20122020'!#REF!)</f>
        <v>#REF!</v>
      </c>
      <c r="E50" s="4" t="s">
        <v>1736</v>
      </c>
    </row>
    <row r="51" spans="2:5" ht="15.75">
      <c r="B51" s="142" t="e">
        <f>'01_SK_NORTH BAY_20122020'!#REF!</f>
        <v>#REF!</v>
      </c>
      <c r="C51" s="4" t="e">
        <f>'01_SK_NORTH BAY_20122020'!#REF!</f>
        <v>#REF!</v>
      </c>
      <c r="D51" s="4" t="e">
        <f>UPPER('01_SK_NORTH BAY_20122020'!#REF!&amp;" "&amp;'01_SK_NORTH BAY_20122020'!#REF!)</f>
        <v>#REF!</v>
      </c>
      <c r="E51" s="4" t="s">
        <v>1736</v>
      </c>
    </row>
    <row r="52" spans="2:5" ht="15.75">
      <c r="B52" s="142" t="e">
        <f>'01_SK_NORTH BAY_20122020'!#REF!</f>
        <v>#REF!</v>
      </c>
      <c r="C52" s="4" t="e">
        <f>'01_SK_NORTH BAY_20122020'!#REF!</f>
        <v>#REF!</v>
      </c>
      <c r="D52" s="4" t="e">
        <f>UPPER('01_SK_NORTH BAY_20122020'!#REF!&amp;" "&amp;'01_SK_NORTH BAY_20122020'!#REF!)</f>
        <v>#REF!</v>
      </c>
      <c r="E52" s="4" t="s">
        <v>1736</v>
      </c>
    </row>
    <row r="53" spans="2:5" ht="15.75">
      <c r="B53" s="142" t="e">
        <f>'01_SK_NORTH BAY_20122020'!#REF!</f>
        <v>#REF!</v>
      </c>
      <c r="C53" s="4" t="e">
        <f>'01_SK_NORTH BAY_20122020'!#REF!</f>
        <v>#REF!</v>
      </c>
      <c r="D53" s="4" t="e">
        <f>UPPER('01_SK_NORTH BAY_20122020'!#REF!&amp;" "&amp;'01_SK_NORTH BAY_20122020'!#REF!)</f>
        <v>#REF!</v>
      </c>
      <c r="E53" s="4" t="s">
        <v>1736</v>
      </c>
    </row>
    <row r="54" spans="2:5" ht="15.75">
      <c r="B54" s="142" t="e">
        <f>'01_SK_NORTH BAY_20122020'!#REF!</f>
        <v>#REF!</v>
      </c>
      <c r="C54" s="4" t="e">
        <f>'01_SK_NORTH BAY_20122020'!#REF!</f>
        <v>#REF!</v>
      </c>
      <c r="D54" s="4" t="e">
        <f>UPPER('01_SK_NORTH BAY_20122020'!#REF!&amp;" "&amp;'01_SK_NORTH BAY_20122020'!#REF!)</f>
        <v>#REF!</v>
      </c>
      <c r="E54" s="4" t="s">
        <v>1736</v>
      </c>
    </row>
    <row r="55" spans="2:5" ht="15.75">
      <c r="B55" s="142" t="e">
        <f>'01_SK_NORTH BAY_20122020'!#REF!</f>
        <v>#REF!</v>
      </c>
      <c r="C55" s="4" t="e">
        <f>'01_SK_NORTH BAY_20122020'!#REF!</f>
        <v>#REF!</v>
      </c>
      <c r="D55" s="4" t="e">
        <f>UPPER('01_SK_NORTH BAY_20122020'!#REF!&amp;" "&amp;'01_SK_NORTH BAY_20122020'!#REF!)</f>
        <v>#REF!</v>
      </c>
      <c r="E55" s="4" t="s">
        <v>1736</v>
      </c>
    </row>
    <row r="56" spans="2:5" ht="15.75">
      <c r="B56" s="142" t="e">
        <f>'01_SK_NORTH BAY_20122020'!#REF!</f>
        <v>#REF!</v>
      </c>
      <c r="C56" s="4" t="e">
        <f>'01_SK_NORTH BAY_20122020'!#REF!</f>
        <v>#REF!</v>
      </c>
      <c r="D56" s="4" t="e">
        <f>UPPER('01_SK_NORTH BAY_20122020'!#REF!&amp;" "&amp;'01_SK_NORTH BAY_20122020'!#REF!)</f>
        <v>#REF!</v>
      </c>
      <c r="E56" s="4" t="s">
        <v>1736</v>
      </c>
    </row>
    <row r="57" spans="2:5" ht="15.75">
      <c r="B57" s="142" t="e">
        <f>'01_SK_NORTH BAY_20122020'!#REF!</f>
        <v>#REF!</v>
      </c>
      <c r="C57" s="4" t="e">
        <f>'01_SK_NORTH BAY_20122020'!#REF!</f>
        <v>#REF!</v>
      </c>
      <c r="D57" s="4" t="e">
        <f>UPPER('01_SK_NORTH BAY_20122020'!#REF!&amp;" "&amp;'01_SK_NORTH BAY_20122020'!#REF!)</f>
        <v>#REF!</v>
      </c>
      <c r="E57" s="4" t="s">
        <v>1736</v>
      </c>
    </row>
    <row r="58" spans="2:5" ht="15.75">
      <c r="B58" s="142" t="e">
        <f>'01_SK_NORTH BAY_20122020'!#REF!</f>
        <v>#REF!</v>
      </c>
      <c r="C58" s="4" t="e">
        <f>'01_SK_NORTH BAY_20122020'!#REF!</f>
        <v>#REF!</v>
      </c>
      <c r="D58" s="4" t="e">
        <f>UPPER('01_SK_NORTH BAY_20122020'!#REF!&amp;" "&amp;'01_SK_NORTH BAY_20122020'!#REF!)</f>
        <v>#REF!</v>
      </c>
      <c r="E58" s="4" t="s">
        <v>1736</v>
      </c>
    </row>
    <row r="59" spans="2:5" ht="15.75">
      <c r="B59" s="142" t="e">
        <f>'01_SK_NORTH BAY_20122020'!#REF!</f>
        <v>#REF!</v>
      </c>
      <c r="C59" s="4" t="e">
        <f>'01_SK_NORTH BAY_20122020'!#REF!</f>
        <v>#REF!</v>
      </c>
      <c r="D59" s="4" t="e">
        <f>UPPER('01_SK_NORTH BAY_20122020'!#REF!&amp;" "&amp;'01_SK_NORTH BAY_20122020'!#REF!)</f>
        <v>#REF!</v>
      </c>
      <c r="E59" s="4" t="s">
        <v>1736</v>
      </c>
    </row>
    <row r="60" spans="2:5" ht="15.75">
      <c r="B60" s="142" t="e">
        <f>'01_SK_NORTH BAY_20122020'!#REF!</f>
        <v>#REF!</v>
      </c>
      <c r="C60" s="4" t="e">
        <f>'01_SK_NORTH BAY_20122020'!#REF!</f>
        <v>#REF!</v>
      </c>
      <c r="D60" s="4" t="e">
        <f>UPPER('01_SK_NORTH BAY_20122020'!#REF!&amp;" "&amp;'01_SK_NORTH BAY_20122020'!#REF!)</f>
        <v>#REF!</v>
      </c>
      <c r="E60" s="4" t="s">
        <v>1736</v>
      </c>
    </row>
    <row r="61" spans="2:5" ht="15.75">
      <c r="B61" s="142" t="e">
        <f>'01_SK_NORTH BAY_20122020'!#REF!</f>
        <v>#REF!</v>
      </c>
      <c r="C61" s="4" t="e">
        <f>'01_SK_NORTH BAY_20122020'!#REF!</f>
        <v>#REF!</v>
      </c>
      <c r="D61" s="4" t="e">
        <f>UPPER('01_SK_NORTH BAY_20122020'!#REF!&amp;" "&amp;'01_SK_NORTH BAY_20122020'!#REF!)</f>
        <v>#REF!</v>
      </c>
      <c r="E61" s="4" t="s">
        <v>1736</v>
      </c>
    </row>
    <row r="62" spans="2:5" ht="15.75">
      <c r="B62" s="142" t="e">
        <f>'01_SK_NORTH BAY_20122020'!#REF!</f>
        <v>#REF!</v>
      </c>
      <c r="C62" s="4" t="e">
        <f>'01_SK_NORTH BAY_20122020'!#REF!</f>
        <v>#REF!</v>
      </c>
      <c r="D62" s="4" t="e">
        <f>UPPER('01_SK_NORTH BAY_20122020'!#REF!&amp;" "&amp;'01_SK_NORTH BAY_20122020'!#REF!)</f>
        <v>#REF!</v>
      </c>
      <c r="E62" s="4" t="s">
        <v>1736</v>
      </c>
    </row>
    <row r="63" spans="2:5" ht="15.75">
      <c r="B63" s="142" t="e">
        <f>'01_SK_NORTH BAY_20122020'!#REF!</f>
        <v>#REF!</v>
      </c>
      <c r="C63" s="4" t="e">
        <f>'01_SK_NORTH BAY_20122020'!#REF!</f>
        <v>#REF!</v>
      </c>
      <c r="D63" s="4" t="e">
        <f>UPPER('01_SK_NORTH BAY_20122020'!#REF!&amp;" "&amp;'01_SK_NORTH BAY_20122020'!#REF!)</f>
        <v>#REF!</v>
      </c>
      <c r="E63" s="4" t="s">
        <v>1736</v>
      </c>
    </row>
    <row r="64" spans="2:5" ht="15.75">
      <c r="B64" s="142" t="e">
        <f>'01_SK_NORTH BAY_20122020'!#REF!</f>
        <v>#REF!</v>
      </c>
      <c r="C64" s="4" t="e">
        <f>'01_SK_NORTH BAY_20122020'!#REF!</f>
        <v>#REF!</v>
      </c>
      <c r="D64" s="4" t="e">
        <f>UPPER('01_SK_NORTH BAY_20122020'!#REF!&amp;" "&amp;'01_SK_NORTH BAY_20122020'!#REF!)</f>
        <v>#REF!</v>
      </c>
      <c r="E64" s="4" t="s">
        <v>1736</v>
      </c>
    </row>
    <row r="65" spans="2:5" ht="15.75">
      <c r="B65" s="142" t="e">
        <f>'01_SK_NORTH BAY_20122020'!#REF!</f>
        <v>#REF!</v>
      </c>
      <c r="C65" s="4" t="e">
        <f>'01_SK_NORTH BAY_20122020'!#REF!</f>
        <v>#REF!</v>
      </c>
      <c r="D65" s="4" t="e">
        <f>UPPER('01_SK_NORTH BAY_20122020'!#REF!&amp;" "&amp;'01_SK_NORTH BAY_20122020'!#REF!)</f>
        <v>#REF!</v>
      </c>
      <c r="E65" s="4" t="s">
        <v>1736</v>
      </c>
    </row>
    <row r="66" spans="2:5" ht="15.75">
      <c r="B66" s="142" t="e">
        <f>'01_SK_NORTH BAY_20122020'!#REF!</f>
        <v>#REF!</v>
      </c>
      <c r="C66" s="4" t="e">
        <f>'01_SK_NORTH BAY_20122020'!#REF!</f>
        <v>#REF!</v>
      </c>
      <c r="D66" s="4" t="e">
        <f>UPPER('01_SK_NORTH BAY_20122020'!#REF!&amp;" "&amp;'01_SK_NORTH BAY_20122020'!#REF!)</f>
        <v>#REF!</v>
      </c>
      <c r="E66" s="4" t="s">
        <v>1736</v>
      </c>
    </row>
    <row r="67" spans="2:5" ht="15.75">
      <c r="B67" s="142" t="e">
        <f>'01_SK_NORTH BAY_20122020'!#REF!</f>
        <v>#REF!</v>
      </c>
      <c r="C67" s="4" t="e">
        <f>'01_SK_NORTH BAY_20122020'!#REF!</f>
        <v>#REF!</v>
      </c>
      <c r="D67" s="4" t="e">
        <f>UPPER('01_SK_NORTH BAY_20122020'!#REF!&amp;" "&amp;'01_SK_NORTH BAY_20122020'!#REF!)</f>
        <v>#REF!</v>
      </c>
      <c r="E67" s="4" t="s">
        <v>1736</v>
      </c>
    </row>
    <row r="68" spans="2:5" ht="15.75">
      <c r="B68" s="142" t="e">
        <f>'01_SK_NORTH BAY_20122020'!#REF!</f>
        <v>#REF!</v>
      </c>
      <c r="C68" s="4" t="e">
        <f>'01_SK_NORTH BAY_20122020'!#REF!</f>
        <v>#REF!</v>
      </c>
      <c r="D68" s="4" t="e">
        <f>UPPER('01_SK_NORTH BAY_20122020'!#REF!&amp;" "&amp;'01_SK_NORTH BAY_20122020'!#REF!)</f>
        <v>#REF!</v>
      </c>
      <c r="E68" s="4" t="s">
        <v>1736</v>
      </c>
    </row>
    <row r="69" spans="2:5" ht="15.75">
      <c r="B69" s="142" t="e">
        <f>'01_SK_NORTH BAY_20122020'!#REF!</f>
        <v>#REF!</v>
      </c>
      <c r="C69" s="4" t="e">
        <f>'01_SK_NORTH BAY_20122020'!#REF!</f>
        <v>#REF!</v>
      </c>
      <c r="D69" s="4" t="e">
        <f>UPPER('01_SK_NORTH BAY_20122020'!#REF!&amp;" "&amp;'01_SK_NORTH BAY_20122020'!#REF!)</f>
        <v>#REF!</v>
      </c>
      <c r="E69" s="4" t="s">
        <v>1736</v>
      </c>
    </row>
    <row r="70" spans="2:5" ht="15.75">
      <c r="B70" s="142" t="e">
        <f>'01_SK_NORTH BAY_20122020'!#REF!</f>
        <v>#REF!</v>
      </c>
      <c r="C70" s="4" t="e">
        <f>'01_SK_NORTH BAY_20122020'!#REF!</f>
        <v>#REF!</v>
      </c>
      <c r="D70" s="4" t="e">
        <f>UPPER('01_SK_NORTH BAY_20122020'!#REF!&amp;" "&amp;'01_SK_NORTH BAY_20122020'!#REF!)</f>
        <v>#REF!</v>
      </c>
      <c r="E70" s="4" t="s">
        <v>1736</v>
      </c>
    </row>
    <row r="71" spans="2:5" ht="15.75">
      <c r="B71" s="142" t="e">
        <f>'01_SK_NORTH BAY_20122020'!#REF!</f>
        <v>#REF!</v>
      </c>
      <c r="C71" s="4" t="e">
        <f>'01_SK_NORTH BAY_20122020'!#REF!</f>
        <v>#REF!</v>
      </c>
      <c r="D71" s="4" t="e">
        <f>UPPER('01_SK_NORTH BAY_20122020'!#REF!&amp;" "&amp;'01_SK_NORTH BAY_20122020'!#REF!)</f>
        <v>#REF!</v>
      </c>
      <c r="E71" s="4" t="s">
        <v>1736</v>
      </c>
    </row>
    <row r="72" spans="2:5" ht="15.75">
      <c r="B72" s="142" t="e">
        <f>'01_SK_NORTH BAY_20122020'!#REF!</f>
        <v>#REF!</v>
      </c>
      <c r="C72" s="4" t="e">
        <f>'01_SK_NORTH BAY_20122020'!#REF!</f>
        <v>#REF!</v>
      </c>
      <c r="D72" s="4" t="e">
        <f>UPPER('01_SK_NORTH BAY_20122020'!#REF!&amp;" "&amp;'01_SK_NORTH BAY_20122020'!#REF!)</f>
        <v>#REF!</v>
      </c>
      <c r="E72" s="4" t="s">
        <v>1736</v>
      </c>
    </row>
    <row r="73" spans="2:5" ht="15.75">
      <c r="B73" s="142" t="e">
        <f>'01_SK_NORTH BAY_20122020'!#REF!</f>
        <v>#REF!</v>
      </c>
      <c r="C73" s="4" t="e">
        <f>'01_SK_NORTH BAY_20122020'!#REF!</f>
        <v>#REF!</v>
      </c>
      <c r="D73" s="4" t="e">
        <f>UPPER('01_SK_NORTH BAY_20122020'!#REF!&amp;" "&amp;'01_SK_NORTH BAY_20122020'!#REF!)</f>
        <v>#REF!</v>
      </c>
      <c r="E73" s="4" t="s">
        <v>1736</v>
      </c>
    </row>
    <row r="74" spans="2:5" ht="15.75">
      <c r="B74" s="142" t="e">
        <f>'01_SK_NORTH BAY_20122020'!#REF!</f>
        <v>#REF!</v>
      </c>
      <c r="C74" s="4" t="e">
        <f>'01_SK_NORTH BAY_20122020'!#REF!</f>
        <v>#REF!</v>
      </c>
      <c r="D74" s="4" t="e">
        <f>UPPER('01_SK_NORTH BAY_20122020'!#REF!&amp;" "&amp;'01_SK_NORTH BAY_20122020'!#REF!)</f>
        <v>#REF!</v>
      </c>
      <c r="E74" s="4" t="s">
        <v>1736</v>
      </c>
    </row>
    <row r="75" spans="2:5" ht="15.75">
      <c r="B75" s="142" t="e">
        <f>'01_SK_NORTH BAY_20122020'!#REF!</f>
        <v>#REF!</v>
      </c>
      <c r="C75" s="4" t="e">
        <f>'01_SK_NORTH BAY_20122020'!#REF!</f>
        <v>#REF!</v>
      </c>
      <c r="D75" s="4" t="e">
        <f>UPPER('01_SK_NORTH BAY_20122020'!#REF!&amp;" "&amp;'01_SK_NORTH BAY_20122020'!#REF!)</f>
        <v>#REF!</v>
      </c>
      <c r="E75" s="4" t="s">
        <v>1736</v>
      </c>
    </row>
    <row r="76" spans="2:5" ht="15.75">
      <c r="B76" s="142" t="e">
        <f>'01_SK_NORTH BAY_20122020'!#REF!</f>
        <v>#REF!</v>
      </c>
      <c r="C76" s="4" t="e">
        <f>'01_SK_NORTH BAY_20122020'!#REF!</f>
        <v>#REF!</v>
      </c>
      <c r="D76" s="4" t="e">
        <f>UPPER('01_SK_NORTH BAY_20122020'!#REF!&amp;" "&amp;'01_SK_NORTH BAY_20122020'!#REF!)</f>
        <v>#REF!</v>
      </c>
      <c r="E76" s="4" t="s">
        <v>1736</v>
      </c>
    </row>
    <row r="77" spans="2:5" ht="15.75">
      <c r="B77" s="142" t="e">
        <f>'01_SK_NORTH BAY_20122020'!#REF!</f>
        <v>#REF!</v>
      </c>
      <c r="C77" s="4" t="e">
        <f>'01_SK_NORTH BAY_20122020'!#REF!</f>
        <v>#REF!</v>
      </c>
      <c r="D77" s="4" t="e">
        <f>UPPER('01_SK_NORTH BAY_20122020'!#REF!&amp;" "&amp;'01_SK_NORTH BAY_20122020'!#REF!)</f>
        <v>#REF!</v>
      </c>
      <c r="E77" s="4" t="s">
        <v>1736</v>
      </c>
    </row>
    <row r="78" spans="2:5" ht="15.75">
      <c r="B78" s="142" t="e">
        <f>'01_SK_NORTH BAY_20122020'!#REF!</f>
        <v>#REF!</v>
      </c>
      <c r="C78" s="4" t="e">
        <f>'01_SK_NORTH BAY_20122020'!#REF!</f>
        <v>#REF!</v>
      </c>
      <c r="D78" s="4" t="e">
        <f>UPPER('01_SK_NORTH BAY_20122020'!#REF!&amp;" "&amp;'01_SK_NORTH BAY_20122020'!#REF!)</f>
        <v>#REF!</v>
      </c>
      <c r="E78" s="4" t="s">
        <v>1736</v>
      </c>
    </row>
    <row r="79" spans="2:5" ht="15.75">
      <c r="B79" s="142" t="e">
        <f>'01_SK_NORTH BAY_20122020'!#REF!</f>
        <v>#REF!</v>
      </c>
      <c r="C79" s="4" t="e">
        <f>'01_SK_NORTH BAY_20122020'!#REF!</f>
        <v>#REF!</v>
      </c>
      <c r="D79" s="4" t="e">
        <f>UPPER('01_SK_NORTH BAY_20122020'!#REF!&amp;" "&amp;'01_SK_NORTH BAY_20122020'!#REF!)</f>
        <v>#REF!</v>
      </c>
      <c r="E79" s="4" t="s">
        <v>1736</v>
      </c>
    </row>
    <row r="80" spans="2:5" ht="15.75">
      <c r="B80" s="142" t="e">
        <f>'01_SK_NORTH BAY_20122020'!#REF!</f>
        <v>#REF!</v>
      </c>
      <c r="C80" s="4" t="e">
        <f>'01_SK_NORTH BAY_20122020'!#REF!</f>
        <v>#REF!</v>
      </c>
      <c r="D80" s="4" t="e">
        <f>UPPER('01_SK_NORTH BAY_20122020'!#REF!&amp;" "&amp;'01_SK_NORTH BAY_20122020'!#REF!)</f>
        <v>#REF!</v>
      </c>
      <c r="E80" s="4" t="s">
        <v>1736</v>
      </c>
    </row>
    <row r="81" spans="2:5" ht="15.75">
      <c r="B81" s="142" t="e">
        <f>'01_SK_NORTH BAY_20122020'!#REF!</f>
        <v>#REF!</v>
      </c>
      <c r="C81" s="4" t="e">
        <f>'01_SK_NORTH BAY_20122020'!#REF!</f>
        <v>#REF!</v>
      </c>
      <c r="D81" s="4" t="e">
        <f>UPPER('01_SK_NORTH BAY_20122020'!#REF!&amp;" "&amp;'01_SK_NORTH BAY_20122020'!#REF!)</f>
        <v>#REF!</v>
      </c>
      <c r="E81" s="4" t="s">
        <v>1736</v>
      </c>
    </row>
    <row r="82" spans="2:5" ht="15.75">
      <c r="B82" s="142" t="e">
        <f>'01_SK_NORTH BAY_20122020'!#REF!</f>
        <v>#REF!</v>
      </c>
      <c r="C82" s="4" t="e">
        <f>'01_SK_NORTH BAY_20122020'!#REF!</f>
        <v>#REF!</v>
      </c>
      <c r="D82" s="4" t="e">
        <f>UPPER('01_SK_NORTH BAY_20122020'!#REF!&amp;" "&amp;'01_SK_NORTH BAY_20122020'!#REF!)</f>
        <v>#REF!</v>
      </c>
      <c r="E82" s="4" t="s">
        <v>1736</v>
      </c>
    </row>
    <row r="83" spans="2:5" ht="15.75">
      <c r="B83" s="142" t="e">
        <f>'01_SK_NORTH BAY_20122020'!#REF!</f>
        <v>#REF!</v>
      </c>
      <c r="C83" s="4" t="e">
        <f>'01_SK_NORTH BAY_20122020'!#REF!</f>
        <v>#REF!</v>
      </c>
      <c r="D83" s="4" t="e">
        <f>UPPER('01_SK_NORTH BAY_20122020'!#REF!&amp;" "&amp;'01_SK_NORTH BAY_20122020'!#REF!)</f>
        <v>#REF!</v>
      </c>
      <c r="E83" s="4" t="s">
        <v>1736</v>
      </c>
    </row>
    <row r="84" spans="2:5" ht="15.75">
      <c r="B84" s="142" t="e">
        <f>'01_SK_NORTH BAY_20122020'!#REF!</f>
        <v>#REF!</v>
      </c>
      <c r="C84" s="4" t="e">
        <f>'01_SK_NORTH BAY_20122020'!#REF!</f>
        <v>#REF!</v>
      </c>
      <c r="D84" s="4" t="e">
        <f>UPPER('01_SK_NORTH BAY_20122020'!#REF!&amp;" "&amp;'01_SK_NORTH BAY_20122020'!#REF!)</f>
        <v>#REF!</v>
      </c>
      <c r="E84" s="4" t="s">
        <v>1736</v>
      </c>
    </row>
    <row r="85" spans="2:5" ht="15.75">
      <c r="B85" s="142" t="e">
        <f>'01_SK_NORTH BAY_20122020'!#REF!</f>
        <v>#REF!</v>
      </c>
      <c r="C85" s="4" t="e">
        <f>'01_SK_NORTH BAY_20122020'!#REF!</f>
        <v>#REF!</v>
      </c>
      <c r="D85" s="4" t="e">
        <f>UPPER('01_SK_NORTH BAY_20122020'!#REF!&amp;" "&amp;'01_SK_NORTH BAY_20122020'!#REF!)</f>
        <v>#REF!</v>
      </c>
      <c r="E85" s="4" t="s">
        <v>1736</v>
      </c>
    </row>
    <row r="86" spans="2:5" ht="15.75">
      <c r="B86" s="142" t="e">
        <f>'01_SK_NORTH BAY_20122020'!#REF!</f>
        <v>#REF!</v>
      </c>
      <c r="C86" s="4" t="e">
        <f>'01_SK_NORTH BAY_20122020'!#REF!</f>
        <v>#REF!</v>
      </c>
      <c r="D86" s="4" t="e">
        <f>UPPER('01_SK_NORTH BAY_20122020'!#REF!&amp;" "&amp;'01_SK_NORTH BAY_20122020'!#REF!)</f>
        <v>#REF!</v>
      </c>
      <c r="E86" s="4" t="s">
        <v>1736</v>
      </c>
    </row>
    <row r="87" spans="2:5" ht="15.75">
      <c r="B87" s="142" t="e">
        <f>'01_SK_NORTH BAY_20122020'!#REF!</f>
        <v>#REF!</v>
      </c>
      <c r="C87" s="4" t="e">
        <f>'01_SK_NORTH BAY_20122020'!#REF!</f>
        <v>#REF!</v>
      </c>
      <c r="D87" s="4" t="e">
        <f>UPPER('01_SK_NORTH BAY_20122020'!#REF!&amp;" "&amp;'01_SK_NORTH BAY_20122020'!#REF!)</f>
        <v>#REF!</v>
      </c>
      <c r="E87" s="4" t="s">
        <v>1736</v>
      </c>
    </row>
    <row r="88" spans="2:5" ht="15.75">
      <c r="B88" s="142" t="e">
        <f>'01_SK_NORTH BAY_20122020'!#REF!</f>
        <v>#REF!</v>
      </c>
      <c r="C88" s="4" t="e">
        <f>'01_SK_NORTH BAY_20122020'!#REF!</f>
        <v>#REF!</v>
      </c>
      <c r="D88" s="4" t="e">
        <f>UPPER('01_SK_NORTH BAY_20122020'!#REF!&amp;" "&amp;'01_SK_NORTH BAY_20122020'!#REF!)</f>
        <v>#REF!</v>
      </c>
      <c r="E88" s="4" t="s">
        <v>1736</v>
      </c>
    </row>
    <row r="89" spans="2:5" ht="15.75">
      <c r="B89" s="142" t="e">
        <f>'01_SK_NORTH BAY_20122020'!#REF!</f>
        <v>#REF!</v>
      </c>
      <c r="C89" s="4" t="e">
        <f>'01_SK_NORTH BAY_20122020'!#REF!</f>
        <v>#REF!</v>
      </c>
      <c r="D89" s="4" t="e">
        <f>UPPER('01_SK_NORTH BAY_20122020'!#REF!&amp;" "&amp;'01_SK_NORTH BAY_20122020'!#REF!)</f>
        <v>#REF!</v>
      </c>
      <c r="E89" s="4" t="s">
        <v>1736</v>
      </c>
    </row>
    <row r="90" spans="2:5" ht="15.75">
      <c r="B90" s="142" t="e">
        <f>'01_SK_NORTH BAY_20122020'!#REF!</f>
        <v>#REF!</v>
      </c>
      <c r="C90" s="4" t="e">
        <f>'01_SK_NORTH BAY_20122020'!#REF!</f>
        <v>#REF!</v>
      </c>
      <c r="D90" s="4" t="e">
        <f>UPPER('01_SK_NORTH BAY_20122020'!#REF!&amp;" "&amp;'01_SK_NORTH BAY_20122020'!#REF!)</f>
        <v>#REF!</v>
      </c>
      <c r="E90" s="4" t="s">
        <v>1736</v>
      </c>
    </row>
    <row r="91" spans="2:5" ht="15.75">
      <c r="B91" s="142" t="e">
        <f>'01_SK_NORTH BAY_20122020'!#REF!</f>
        <v>#REF!</v>
      </c>
      <c r="C91" s="4" t="e">
        <f>'01_SK_NORTH BAY_20122020'!#REF!</f>
        <v>#REF!</v>
      </c>
      <c r="D91" s="4" t="e">
        <f>UPPER('01_SK_NORTH BAY_20122020'!#REF!&amp;" "&amp;'01_SK_NORTH BAY_20122020'!#REF!)</f>
        <v>#REF!</v>
      </c>
      <c r="E91" s="4" t="s">
        <v>1736</v>
      </c>
    </row>
    <row r="92" spans="2:5" ht="15.75">
      <c r="B92" s="142" t="e">
        <f>'01_SK_NORTH BAY_20122020'!#REF!</f>
        <v>#REF!</v>
      </c>
      <c r="C92" s="4" t="e">
        <f>'01_SK_NORTH BAY_20122020'!#REF!</f>
        <v>#REF!</v>
      </c>
      <c r="D92" s="4" t="e">
        <f>UPPER('01_SK_NORTH BAY_20122020'!#REF!&amp;" "&amp;'01_SK_NORTH BAY_20122020'!#REF!)</f>
        <v>#REF!</v>
      </c>
      <c r="E92" s="4" t="s">
        <v>1736</v>
      </c>
    </row>
    <row r="93" spans="2:5" ht="15.75">
      <c r="B93" s="142" t="e">
        <f>'01_SK_NORTH BAY_20122020'!#REF!</f>
        <v>#REF!</v>
      </c>
      <c r="C93" s="4" t="e">
        <f>'01_SK_NORTH BAY_20122020'!#REF!</f>
        <v>#REF!</v>
      </c>
      <c r="D93" s="4" t="e">
        <f>UPPER('01_SK_NORTH BAY_20122020'!#REF!&amp;" "&amp;'01_SK_NORTH BAY_20122020'!#REF!)</f>
        <v>#REF!</v>
      </c>
      <c r="E93" s="4" t="s">
        <v>1736</v>
      </c>
    </row>
    <row r="94" spans="2:5" ht="15.75">
      <c r="B94" s="142" t="e">
        <f>'01_SK_NORTH BAY_20122020'!#REF!</f>
        <v>#REF!</v>
      </c>
      <c r="C94" s="4" t="e">
        <f>'01_SK_NORTH BAY_20122020'!#REF!</f>
        <v>#REF!</v>
      </c>
      <c r="D94" s="4" t="e">
        <f>UPPER('01_SK_NORTH BAY_20122020'!#REF!&amp;" "&amp;'01_SK_NORTH BAY_20122020'!#REF!)</f>
        <v>#REF!</v>
      </c>
      <c r="E94" s="4" t="s">
        <v>1736</v>
      </c>
    </row>
    <row r="95" spans="2:5" ht="15.75">
      <c r="B95" s="142" t="e">
        <f>'01_SK_NORTH BAY_20122020'!#REF!</f>
        <v>#REF!</v>
      </c>
      <c r="C95" s="4" t="e">
        <f>'01_SK_NORTH BAY_20122020'!#REF!</f>
        <v>#REF!</v>
      </c>
      <c r="D95" s="4" t="e">
        <f>UPPER('01_SK_NORTH BAY_20122020'!#REF!&amp;" "&amp;'01_SK_NORTH BAY_20122020'!#REF!)</f>
        <v>#REF!</v>
      </c>
      <c r="E95" s="4" t="s">
        <v>1736</v>
      </c>
    </row>
    <row r="96" spans="2:5" ht="15.75">
      <c r="B96" s="142" t="e">
        <f>'01_SK_NORTH BAY_20122020'!#REF!</f>
        <v>#REF!</v>
      </c>
      <c r="C96" s="4" t="e">
        <f>'01_SK_NORTH BAY_20122020'!#REF!</f>
        <v>#REF!</v>
      </c>
      <c r="D96" s="4" t="e">
        <f>UPPER('01_SK_NORTH BAY_20122020'!#REF!&amp;" "&amp;'01_SK_NORTH BAY_20122020'!#REF!)</f>
        <v>#REF!</v>
      </c>
      <c r="E96" s="4" t="s">
        <v>1736</v>
      </c>
    </row>
    <row r="97" spans="2:5" ht="15.75">
      <c r="B97" s="142" t="e">
        <f>'01_SK_NORTH BAY_20122020'!#REF!</f>
        <v>#REF!</v>
      </c>
      <c r="C97" s="4" t="e">
        <f>'01_SK_NORTH BAY_20122020'!#REF!</f>
        <v>#REF!</v>
      </c>
      <c r="D97" s="4" t="e">
        <f>UPPER('01_SK_NORTH BAY_20122020'!#REF!&amp;" "&amp;'01_SK_NORTH BAY_20122020'!#REF!)</f>
        <v>#REF!</v>
      </c>
      <c r="E97" s="4" t="s">
        <v>1736</v>
      </c>
    </row>
    <row r="98" spans="2:5" ht="15.75">
      <c r="B98" s="142" t="e">
        <f>'01_SK_NORTH BAY_20122020'!#REF!</f>
        <v>#REF!</v>
      </c>
      <c r="C98" s="4" t="e">
        <f>'01_SK_NORTH BAY_20122020'!#REF!</f>
        <v>#REF!</v>
      </c>
      <c r="D98" s="4" t="e">
        <f>UPPER('01_SK_NORTH BAY_20122020'!#REF!&amp;" "&amp;'01_SK_NORTH BAY_20122020'!#REF!)</f>
        <v>#REF!</v>
      </c>
      <c r="E98" s="4" t="s">
        <v>1736</v>
      </c>
    </row>
    <row r="99" spans="2:5" ht="15.75">
      <c r="B99" s="142" t="e">
        <f>'01_SK_NORTH BAY_20122020'!#REF!</f>
        <v>#REF!</v>
      </c>
      <c r="C99" s="4" t="e">
        <f>'01_SK_NORTH BAY_20122020'!#REF!</f>
        <v>#REF!</v>
      </c>
      <c r="D99" s="4" t="e">
        <f>UPPER('01_SK_NORTH BAY_20122020'!#REF!&amp;" "&amp;'01_SK_NORTH BAY_20122020'!#REF!)</f>
        <v>#REF!</v>
      </c>
      <c r="E99" s="4" t="s">
        <v>1736</v>
      </c>
    </row>
    <row r="100" spans="2:5" ht="15.75">
      <c r="B100" s="142" t="e">
        <f>'01_SK_NORTH BAY_20122020'!#REF!</f>
        <v>#REF!</v>
      </c>
      <c r="C100" s="4" t="e">
        <f>'01_SK_NORTH BAY_20122020'!#REF!</f>
        <v>#REF!</v>
      </c>
      <c r="D100" s="4" t="e">
        <f>UPPER('01_SK_NORTH BAY_20122020'!#REF!&amp;" "&amp;'01_SK_NORTH BAY_20122020'!#REF!)</f>
        <v>#REF!</v>
      </c>
      <c r="E100" s="4" t="s">
        <v>1736</v>
      </c>
    </row>
    <row r="101" spans="2:5" ht="15.75">
      <c r="B101" s="142" t="e">
        <f>'01_SK_NORTH BAY_20122020'!#REF!</f>
        <v>#REF!</v>
      </c>
      <c r="C101" s="4" t="e">
        <f>'01_SK_NORTH BAY_20122020'!#REF!</f>
        <v>#REF!</v>
      </c>
      <c r="D101" s="4" t="e">
        <f>UPPER('01_SK_NORTH BAY_20122020'!#REF!&amp;" "&amp;'01_SK_NORTH BAY_20122020'!#REF!)</f>
        <v>#REF!</v>
      </c>
      <c r="E101" s="4" t="s">
        <v>1736</v>
      </c>
    </row>
    <row r="102" spans="2:5" ht="15.75">
      <c r="B102" s="142" t="e">
        <f>'01_SK_NORTH BAY_20122020'!#REF!</f>
        <v>#REF!</v>
      </c>
      <c r="C102" s="4" t="e">
        <f>'01_SK_NORTH BAY_20122020'!#REF!</f>
        <v>#REF!</v>
      </c>
      <c r="D102" s="4" t="e">
        <f>UPPER('01_SK_NORTH BAY_20122020'!#REF!&amp;" "&amp;'01_SK_NORTH BAY_20122020'!#REF!)</f>
        <v>#REF!</v>
      </c>
      <c r="E102" s="4" t="s">
        <v>1736</v>
      </c>
    </row>
    <row r="103" spans="2:5" ht="15.75">
      <c r="B103" s="142" t="e">
        <f>'01_SK_NORTH BAY_20122020'!#REF!</f>
        <v>#REF!</v>
      </c>
      <c r="C103" s="4" t="e">
        <f>'01_SK_NORTH BAY_20122020'!#REF!</f>
        <v>#REF!</v>
      </c>
      <c r="D103" s="4" t="e">
        <f>UPPER('01_SK_NORTH BAY_20122020'!#REF!&amp;" "&amp;'01_SK_NORTH BAY_20122020'!#REF!)</f>
        <v>#REF!</v>
      </c>
      <c r="E103" s="4" t="s">
        <v>1736</v>
      </c>
    </row>
    <row r="104" spans="2:5" ht="15.75">
      <c r="B104" s="142" t="e">
        <f>'01_SK_NORTH BAY_20122020'!#REF!</f>
        <v>#REF!</v>
      </c>
      <c r="C104" s="4" t="e">
        <f>'01_SK_NORTH BAY_20122020'!#REF!</f>
        <v>#REF!</v>
      </c>
      <c r="D104" s="4" t="e">
        <f>UPPER('01_SK_NORTH BAY_20122020'!#REF!&amp;" "&amp;'01_SK_NORTH BAY_20122020'!#REF!)</f>
        <v>#REF!</v>
      </c>
      <c r="E104" s="4" t="s">
        <v>1736</v>
      </c>
    </row>
    <row r="105" spans="2:5" ht="15.75">
      <c r="B105" s="142" t="e">
        <f>'01_SK_NORTH BAY_20122020'!#REF!</f>
        <v>#REF!</v>
      </c>
      <c r="C105" s="4" t="e">
        <f>'01_SK_NORTH BAY_20122020'!#REF!</f>
        <v>#REF!</v>
      </c>
      <c r="D105" s="4" t="e">
        <f>UPPER('01_SK_NORTH BAY_20122020'!#REF!&amp;" "&amp;'01_SK_NORTH BAY_20122020'!#REF!)</f>
        <v>#REF!</v>
      </c>
      <c r="E105" s="4" t="s">
        <v>1736</v>
      </c>
    </row>
    <row r="106" spans="2:5" ht="15.75">
      <c r="B106" s="142" t="e">
        <f>'01_SK_NORTH BAY_20122020'!#REF!</f>
        <v>#REF!</v>
      </c>
      <c r="C106" s="4" t="e">
        <f>'01_SK_NORTH BAY_20122020'!#REF!</f>
        <v>#REF!</v>
      </c>
      <c r="D106" s="4" t="e">
        <f>UPPER('01_SK_NORTH BAY_20122020'!#REF!&amp;" "&amp;'01_SK_NORTH BAY_20122020'!#REF!)</f>
        <v>#REF!</v>
      </c>
      <c r="E106" s="4" t="s">
        <v>1736</v>
      </c>
    </row>
    <row r="107" spans="2:5" ht="15.75">
      <c r="B107" s="142" t="e">
        <f>'01_SK_NORTH BAY_20122020'!#REF!</f>
        <v>#REF!</v>
      </c>
      <c r="C107" s="4" t="e">
        <f>'01_SK_NORTH BAY_20122020'!#REF!</f>
        <v>#REF!</v>
      </c>
      <c r="D107" s="4" t="e">
        <f>UPPER('01_SK_NORTH BAY_20122020'!#REF!&amp;" "&amp;'01_SK_NORTH BAY_20122020'!#REF!)</f>
        <v>#REF!</v>
      </c>
      <c r="E107" s="4" t="s">
        <v>1736</v>
      </c>
    </row>
    <row r="108" spans="2:5" ht="15.75">
      <c r="B108" s="142" t="e">
        <f>'01_SK_NORTH BAY_20122020'!#REF!</f>
        <v>#REF!</v>
      </c>
      <c r="C108" s="4" t="e">
        <f>'01_SK_NORTH BAY_20122020'!#REF!</f>
        <v>#REF!</v>
      </c>
      <c r="D108" s="4" t="e">
        <f>UPPER('01_SK_NORTH BAY_20122020'!#REF!&amp;" "&amp;'01_SK_NORTH BAY_20122020'!#REF!)</f>
        <v>#REF!</v>
      </c>
      <c r="E108" s="4" t="s">
        <v>1736</v>
      </c>
    </row>
    <row r="109" spans="2:5" ht="15.75">
      <c r="B109" s="142" t="e">
        <f>'01_SK_NORTH BAY_20122020'!#REF!</f>
        <v>#REF!</v>
      </c>
      <c r="C109" s="4" t="e">
        <f>'01_SK_NORTH BAY_20122020'!#REF!</f>
        <v>#REF!</v>
      </c>
      <c r="D109" s="4" t="e">
        <f>UPPER('01_SK_NORTH BAY_20122020'!#REF!&amp;" "&amp;'01_SK_NORTH BAY_20122020'!#REF!)</f>
        <v>#REF!</v>
      </c>
      <c r="E109" s="4" t="s">
        <v>1736</v>
      </c>
    </row>
    <row r="110" spans="2:5" ht="15.75">
      <c r="B110" s="142" t="e">
        <f>'01_SK_NORTH BAY_20122020'!#REF!</f>
        <v>#REF!</v>
      </c>
      <c r="C110" s="4" t="e">
        <f>'01_SK_NORTH BAY_20122020'!#REF!</f>
        <v>#REF!</v>
      </c>
      <c r="D110" s="4" t="e">
        <f>UPPER('01_SK_NORTH BAY_20122020'!#REF!&amp;" "&amp;'01_SK_NORTH BAY_20122020'!#REF!)</f>
        <v>#REF!</v>
      </c>
      <c r="E110" s="4" t="s">
        <v>1736</v>
      </c>
    </row>
  </sheetData>
  <pageMargins left="0.7" right="0.7" top="0.75" bottom="0.75" header="0.3" footer="0.3"/>
  <pageSetup paperSize="9" scale="77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4:E892"/>
  <sheetViews>
    <sheetView topLeftCell="A709" workbookViewId="0">
      <selection activeCell="A728" sqref="A728"/>
    </sheetView>
  </sheetViews>
  <sheetFormatPr defaultRowHeight="15"/>
  <cols>
    <col min="1" max="1" width="13.5703125" customWidth="1"/>
    <col min="2" max="2" width="11" customWidth="1"/>
  </cols>
  <sheetData>
    <row r="4" spans="1:2">
      <c r="A4" s="38" t="s">
        <v>91</v>
      </c>
      <c r="B4" s="39" t="s">
        <v>98</v>
      </c>
    </row>
    <row r="5" spans="1:2">
      <c r="A5" s="40" t="s">
        <v>115</v>
      </c>
      <c r="B5" s="41" t="s">
        <v>99</v>
      </c>
    </row>
    <row r="6" spans="1:2">
      <c r="A6" s="40" t="s">
        <v>116</v>
      </c>
      <c r="B6" s="41" t="s">
        <v>113</v>
      </c>
    </row>
    <row r="7" spans="1:2">
      <c r="A7" s="40" t="s">
        <v>210</v>
      </c>
      <c r="B7" s="41" t="s">
        <v>561</v>
      </c>
    </row>
    <row r="8" spans="1:2">
      <c r="A8" s="40" t="s">
        <v>2007</v>
      </c>
      <c r="B8" s="41" t="s">
        <v>2008</v>
      </c>
    </row>
    <row r="9" spans="1:2">
      <c r="A9" s="40" t="s">
        <v>430</v>
      </c>
      <c r="B9" s="41" t="s">
        <v>778</v>
      </c>
    </row>
    <row r="10" spans="1:2">
      <c r="A10" s="40" t="s">
        <v>1935</v>
      </c>
      <c r="B10" s="41" t="s">
        <v>1945</v>
      </c>
    </row>
    <row r="11" spans="1:2">
      <c r="A11" s="40" t="s">
        <v>2009</v>
      </c>
      <c r="B11" s="41" t="s">
        <v>2011</v>
      </c>
    </row>
    <row r="12" spans="1:2">
      <c r="A12" s="40" t="s">
        <v>2010</v>
      </c>
      <c r="B12" s="41" t="s">
        <v>2012</v>
      </c>
    </row>
    <row r="13" spans="1:2">
      <c r="A13" s="40" t="s">
        <v>1915</v>
      </c>
      <c r="B13" s="41" t="s">
        <v>1944</v>
      </c>
    </row>
    <row r="14" spans="1:2">
      <c r="A14" s="40" t="s">
        <v>1934</v>
      </c>
      <c r="B14" s="41" t="s">
        <v>1943</v>
      </c>
    </row>
    <row r="15" spans="1:2">
      <c r="A15" s="40" t="s">
        <v>992</v>
      </c>
      <c r="B15" s="41" t="s">
        <v>102</v>
      </c>
    </row>
    <row r="16" spans="1:2">
      <c r="A16" s="42" t="s">
        <v>139</v>
      </c>
      <c r="B16" s="41" t="s">
        <v>154</v>
      </c>
    </row>
    <row r="17" spans="1:2">
      <c r="A17" s="40" t="s">
        <v>140</v>
      </c>
      <c r="B17" s="41" t="s">
        <v>155</v>
      </c>
    </row>
    <row r="18" spans="1:2">
      <c r="A18" s="42" t="s">
        <v>141</v>
      </c>
      <c r="B18" s="41" t="s">
        <v>156</v>
      </c>
    </row>
    <row r="19" spans="1:2">
      <c r="A19" s="42" t="s">
        <v>142</v>
      </c>
      <c r="B19" s="41" t="s">
        <v>157</v>
      </c>
    </row>
    <row r="20" spans="1:2">
      <c r="A20" s="42" t="s">
        <v>143</v>
      </c>
      <c r="B20" s="43" t="s">
        <v>158</v>
      </c>
    </row>
    <row r="21" spans="1:2">
      <c r="A21" s="40" t="s">
        <v>144</v>
      </c>
      <c r="B21" s="43" t="s">
        <v>159</v>
      </c>
    </row>
    <row r="22" spans="1:2">
      <c r="A22" s="44" t="s">
        <v>145</v>
      </c>
      <c r="B22" s="44" t="s">
        <v>181</v>
      </c>
    </row>
    <row r="23" spans="1:2">
      <c r="A23" s="44" t="s">
        <v>177</v>
      </c>
      <c r="B23" s="44" t="s">
        <v>154</v>
      </c>
    </row>
    <row r="24" spans="1:2">
      <c r="A24" s="44" t="s">
        <v>178</v>
      </c>
      <c r="B24" s="44" t="s">
        <v>539</v>
      </c>
    </row>
    <row r="25" spans="1:2">
      <c r="A25" s="44" t="s">
        <v>2050</v>
      </c>
      <c r="B25" s="44" t="s">
        <v>2051</v>
      </c>
    </row>
    <row r="26" spans="1:2">
      <c r="A26" s="44" t="s">
        <v>168</v>
      </c>
      <c r="B26" s="44" t="s">
        <v>540</v>
      </c>
    </row>
    <row r="27" spans="1:2">
      <c r="A27" s="44" t="s">
        <v>179</v>
      </c>
      <c r="B27" s="44" t="s">
        <v>541</v>
      </c>
    </row>
    <row r="28" spans="1:2">
      <c r="A28" s="44" t="s">
        <v>170</v>
      </c>
      <c r="B28" s="44" t="s">
        <v>542</v>
      </c>
    </row>
    <row r="29" spans="1:2">
      <c r="A29" s="44" t="s">
        <v>171</v>
      </c>
      <c r="B29" s="44" t="s">
        <v>543</v>
      </c>
    </row>
    <row r="30" spans="1:2">
      <c r="A30" s="44" t="s">
        <v>180</v>
      </c>
      <c r="B30" s="44" t="s">
        <v>544</v>
      </c>
    </row>
    <row r="31" spans="1:2">
      <c r="A31" s="44" t="s">
        <v>172</v>
      </c>
      <c r="B31" s="44" t="s">
        <v>545</v>
      </c>
    </row>
    <row r="32" spans="1:2">
      <c r="A32" s="44" t="s">
        <v>173</v>
      </c>
      <c r="B32" s="44" t="s">
        <v>546</v>
      </c>
    </row>
    <row r="33" spans="1:2">
      <c r="A33" s="44" t="s">
        <v>174</v>
      </c>
      <c r="B33" s="44" t="s">
        <v>547</v>
      </c>
    </row>
    <row r="34" spans="1:2">
      <c r="A34" s="44" t="s">
        <v>175</v>
      </c>
      <c r="B34" s="44" t="s">
        <v>158</v>
      </c>
    </row>
    <row r="35" spans="1:2">
      <c r="A35" s="44" t="s">
        <v>176</v>
      </c>
      <c r="B35" s="44" t="s">
        <v>548</v>
      </c>
    </row>
    <row r="36" spans="1:2">
      <c r="A36" s="44" t="s">
        <v>198</v>
      </c>
      <c r="B36" s="44" t="s">
        <v>549</v>
      </c>
    </row>
    <row r="37" spans="1:2">
      <c r="A37" s="44" t="s">
        <v>199</v>
      </c>
      <c r="B37" s="44" t="s">
        <v>550</v>
      </c>
    </row>
    <row r="38" spans="1:2">
      <c r="A38" s="44" t="s">
        <v>200</v>
      </c>
      <c r="B38" s="44" t="s">
        <v>551</v>
      </c>
    </row>
    <row r="39" spans="1:2">
      <c r="A39" s="44" t="s">
        <v>201</v>
      </c>
      <c r="B39" s="44" t="s">
        <v>554</v>
      </c>
    </row>
    <row r="40" spans="1:2">
      <c r="A40" s="44" t="s">
        <v>202</v>
      </c>
      <c r="B40" s="44" t="s">
        <v>553</v>
      </c>
    </row>
    <row r="41" spans="1:2">
      <c r="A41" s="44" t="s">
        <v>203</v>
      </c>
      <c r="B41" s="44" t="s">
        <v>552</v>
      </c>
    </row>
    <row r="42" spans="1:2">
      <c r="A42" s="44" t="s">
        <v>204</v>
      </c>
      <c r="B42" s="44" t="s">
        <v>555</v>
      </c>
    </row>
    <row r="43" spans="1:2">
      <c r="A43" s="44" t="s">
        <v>169</v>
      </c>
      <c r="B43" s="44" t="s">
        <v>556</v>
      </c>
    </row>
    <row r="44" spans="1:2">
      <c r="A44" s="44" t="s">
        <v>205</v>
      </c>
      <c r="B44" s="44" t="s">
        <v>557</v>
      </c>
    </row>
    <row r="45" spans="1:2">
      <c r="A45" s="44" t="s">
        <v>206</v>
      </c>
      <c r="B45" s="44" t="s">
        <v>558</v>
      </c>
    </row>
    <row r="46" spans="1:2">
      <c r="A46" s="44" t="s">
        <v>207</v>
      </c>
      <c r="B46" s="44" t="s">
        <v>122</v>
      </c>
    </row>
    <row r="47" spans="1:2">
      <c r="A47" s="44" t="s">
        <v>208</v>
      </c>
      <c r="B47" s="44" t="s">
        <v>559</v>
      </c>
    </row>
    <row r="48" spans="1:2">
      <c r="A48" s="44" t="s">
        <v>209</v>
      </c>
      <c r="B48" s="44" t="s">
        <v>560</v>
      </c>
    </row>
    <row r="49" spans="1:2">
      <c r="A49" s="44" t="s">
        <v>210</v>
      </c>
      <c r="B49" s="44" t="s">
        <v>561</v>
      </c>
    </row>
    <row r="50" spans="1:2">
      <c r="A50" s="44" t="s">
        <v>211</v>
      </c>
      <c r="B50" s="44" t="s">
        <v>562</v>
      </c>
    </row>
    <row r="51" spans="1:2">
      <c r="A51" s="44" t="s">
        <v>212</v>
      </c>
      <c r="B51" s="44" t="s">
        <v>563</v>
      </c>
    </row>
    <row r="52" spans="1:2">
      <c r="A52" s="44" t="s">
        <v>214</v>
      </c>
      <c r="B52" s="44" t="s">
        <v>564</v>
      </c>
    </row>
    <row r="53" spans="1:2">
      <c r="A53" s="44" t="s">
        <v>215</v>
      </c>
      <c r="B53" s="44" t="s">
        <v>565</v>
      </c>
    </row>
    <row r="54" spans="1:2">
      <c r="A54" s="44" t="s">
        <v>216</v>
      </c>
      <c r="B54" s="44" t="s">
        <v>566</v>
      </c>
    </row>
    <row r="55" spans="1:2">
      <c r="A55" s="44" t="s">
        <v>217</v>
      </c>
      <c r="B55" s="44" t="s">
        <v>567</v>
      </c>
    </row>
    <row r="56" spans="1:2">
      <c r="A56" s="45" t="s">
        <v>524</v>
      </c>
      <c r="B56" s="44" t="s">
        <v>568</v>
      </c>
    </row>
    <row r="57" spans="1:2">
      <c r="A57" s="45" t="s">
        <v>276</v>
      </c>
      <c r="B57" s="44" t="s">
        <v>120</v>
      </c>
    </row>
    <row r="58" spans="1:2">
      <c r="A58" s="45" t="s">
        <v>277</v>
      </c>
      <c r="B58" s="44" t="s">
        <v>569</v>
      </c>
    </row>
    <row r="59" spans="1:2">
      <c r="A59" s="45" t="s">
        <v>213</v>
      </c>
      <c r="B59" s="44" t="s">
        <v>570</v>
      </c>
    </row>
    <row r="60" spans="1:2">
      <c r="A60" s="45" t="s">
        <v>279</v>
      </c>
      <c r="B60" s="44" t="s">
        <v>571</v>
      </c>
    </row>
    <row r="61" spans="1:2">
      <c r="A61" s="45" t="s">
        <v>525</v>
      </c>
      <c r="B61" s="44" t="s">
        <v>572</v>
      </c>
    </row>
    <row r="62" spans="1:2">
      <c r="A62" s="44" t="s">
        <v>285</v>
      </c>
      <c r="B62" s="44" t="s">
        <v>573</v>
      </c>
    </row>
    <row r="63" spans="1:2">
      <c r="A63" s="44" t="s">
        <v>286</v>
      </c>
      <c r="B63" s="44" t="s">
        <v>574</v>
      </c>
    </row>
    <row r="64" spans="1:2">
      <c r="A64" s="44" t="s">
        <v>287</v>
      </c>
      <c r="B64" s="44" t="s">
        <v>155</v>
      </c>
    </row>
    <row r="65" spans="1:2">
      <c r="A65" s="45" t="s">
        <v>575</v>
      </c>
      <c r="B65" s="44" t="s">
        <v>576</v>
      </c>
    </row>
    <row r="66" spans="1:2">
      <c r="A66" s="45" t="s">
        <v>526</v>
      </c>
      <c r="B66" s="44" t="s">
        <v>577</v>
      </c>
    </row>
    <row r="67" spans="1:2">
      <c r="A67" s="45" t="s">
        <v>359</v>
      </c>
      <c r="B67" s="44" t="s">
        <v>578</v>
      </c>
    </row>
    <row r="68" spans="1:2">
      <c r="A68" s="45" t="s">
        <v>118</v>
      </c>
      <c r="B68" s="44" t="s">
        <v>579</v>
      </c>
    </row>
    <row r="69" spans="1:2">
      <c r="A69" s="45" t="s">
        <v>293</v>
      </c>
      <c r="B69" s="44" t="s">
        <v>580</v>
      </c>
    </row>
    <row r="70" spans="1:2">
      <c r="A70" s="45" t="s">
        <v>343</v>
      </c>
      <c r="B70" s="44" t="s">
        <v>581</v>
      </c>
    </row>
    <row r="71" spans="1:2">
      <c r="A71" s="45" t="s">
        <v>527</v>
      </c>
      <c r="B71" s="44" t="s">
        <v>558</v>
      </c>
    </row>
    <row r="72" spans="1:2">
      <c r="A72" s="45" t="s">
        <v>528</v>
      </c>
      <c r="B72" s="44" t="s">
        <v>582</v>
      </c>
    </row>
    <row r="73" spans="1:2">
      <c r="A73" s="45" t="s">
        <v>352</v>
      </c>
      <c r="B73" s="44" t="s">
        <v>583</v>
      </c>
    </row>
    <row r="74" spans="1:2">
      <c r="A74" s="41" t="s">
        <v>529</v>
      </c>
      <c r="B74" s="44" t="s">
        <v>584</v>
      </c>
    </row>
    <row r="75" spans="1:2">
      <c r="A75" s="41" t="s">
        <v>530</v>
      </c>
      <c r="B75" s="44" t="s">
        <v>585</v>
      </c>
    </row>
    <row r="76" spans="1:2">
      <c r="A76" s="41" t="s">
        <v>531</v>
      </c>
      <c r="B76" s="44" t="s">
        <v>586</v>
      </c>
    </row>
    <row r="77" spans="1:2">
      <c r="A77" s="41" t="s">
        <v>532</v>
      </c>
      <c r="B77" s="44" t="s">
        <v>587</v>
      </c>
    </row>
    <row r="78" spans="1:2">
      <c r="A78" s="41" t="s">
        <v>294</v>
      </c>
      <c r="B78" s="44" t="s">
        <v>588</v>
      </c>
    </row>
    <row r="79" spans="1:2">
      <c r="A79" s="41" t="s">
        <v>357</v>
      </c>
      <c r="B79" s="44" t="s">
        <v>589</v>
      </c>
    </row>
    <row r="80" spans="1:2">
      <c r="A80" s="46" t="s">
        <v>533</v>
      </c>
      <c r="B80" s="44" t="s">
        <v>590</v>
      </c>
    </row>
    <row r="81" spans="1:2">
      <c r="A81" s="41" t="s">
        <v>353</v>
      </c>
      <c r="B81" s="44" t="s">
        <v>591</v>
      </c>
    </row>
    <row r="82" spans="1:2">
      <c r="A82" s="45" t="s">
        <v>534</v>
      </c>
      <c r="B82" s="44" t="s">
        <v>592</v>
      </c>
    </row>
    <row r="83" spans="1:2">
      <c r="A83" s="45" t="s">
        <v>535</v>
      </c>
      <c r="B83" s="44" t="s">
        <v>593</v>
      </c>
    </row>
    <row r="84" spans="1:2">
      <c r="A84" s="45" t="s">
        <v>536</v>
      </c>
      <c r="B84" s="44" t="s">
        <v>594</v>
      </c>
    </row>
    <row r="85" spans="1:2">
      <c r="A85" s="45" t="s">
        <v>537</v>
      </c>
      <c r="B85" s="44" t="s">
        <v>595</v>
      </c>
    </row>
    <row r="86" spans="1:2">
      <c r="A86" s="45" t="s">
        <v>538</v>
      </c>
      <c r="B86" s="44" t="s">
        <v>596</v>
      </c>
    </row>
    <row r="87" spans="1:2">
      <c r="A87" s="45" t="s">
        <v>513</v>
      </c>
      <c r="B87" s="44" t="s">
        <v>597</v>
      </c>
    </row>
    <row r="88" spans="1:2">
      <c r="A88" s="43" t="s">
        <v>420</v>
      </c>
      <c r="B88" s="44" t="s">
        <v>598</v>
      </c>
    </row>
    <row r="89" spans="1:2">
      <c r="A89" s="43" t="s">
        <v>335</v>
      </c>
      <c r="B89" s="44" t="s">
        <v>599</v>
      </c>
    </row>
    <row r="90" spans="1:2">
      <c r="A90" s="43" t="s">
        <v>514</v>
      </c>
      <c r="B90" s="44" t="s">
        <v>600</v>
      </c>
    </row>
    <row r="91" spans="1:2">
      <c r="A91" s="43" t="s">
        <v>515</v>
      </c>
      <c r="B91" s="44" t="s">
        <v>601</v>
      </c>
    </row>
    <row r="92" spans="1:2">
      <c r="A92" s="43" t="s">
        <v>516</v>
      </c>
      <c r="B92" s="44" t="s">
        <v>602</v>
      </c>
    </row>
    <row r="93" spans="1:2">
      <c r="A93" s="43" t="s">
        <v>517</v>
      </c>
      <c r="B93" s="44" t="s">
        <v>603</v>
      </c>
    </row>
    <row r="94" spans="1:2">
      <c r="A94" s="43" t="s">
        <v>518</v>
      </c>
      <c r="B94" s="44" t="s">
        <v>604</v>
      </c>
    </row>
    <row r="95" spans="1:2">
      <c r="A95" s="43" t="s">
        <v>259</v>
      </c>
      <c r="B95" s="44" t="s">
        <v>605</v>
      </c>
    </row>
    <row r="96" spans="1:2">
      <c r="A96" s="43" t="s">
        <v>519</v>
      </c>
      <c r="B96" s="44" t="s">
        <v>606</v>
      </c>
    </row>
    <row r="97" spans="1:2">
      <c r="A97" s="43" t="s">
        <v>520</v>
      </c>
      <c r="B97" s="44" t="s">
        <v>607</v>
      </c>
    </row>
    <row r="98" spans="1:2">
      <c r="A98" s="43" t="s">
        <v>521</v>
      </c>
      <c r="B98" s="44" t="s">
        <v>608</v>
      </c>
    </row>
    <row r="99" spans="1:2">
      <c r="A99" s="43" t="s">
        <v>522</v>
      </c>
      <c r="B99" s="44" t="s">
        <v>609</v>
      </c>
    </row>
    <row r="100" spans="1:2">
      <c r="A100" s="43" t="s">
        <v>523</v>
      </c>
      <c r="B100" s="44" t="s">
        <v>610</v>
      </c>
    </row>
    <row r="101" spans="1:2">
      <c r="A101" s="43" t="s">
        <v>355</v>
      </c>
      <c r="B101" s="44" t="s">
        <v>611</v>
      </c>
    </row>
    <row r="102" spans="1:2">
      <c r="A102" s="43" t="s">
        <v>334</v>
      </c>
      <c r="B102" s="44" t="s">
        <v>612</v>
      </c>
    </row>
    <row r="103" spans="1:2">
      <c r="A103" s="43" t="s">
        <v>342</v>
      </c>
      <c r="B103" s="44" t="s">
        <v>613</v>
      </c>
    </row>
    <row r="104" spans="1:2">
      <c r="A104" s="43" t="s">
        <v>617</v>
      </c>
      <c r="B104" s="44" t="s">
        <v>614</v>
      </c>
    </row>
    <row r="105" spans="1:2">
      <c r="A105" s="43" t="s">
        <v>282</v>
      </c>
      <c r="B105" s="44" t="s">
        <v>615</v>
      </c>
    </row>
    <row r="106" spans="1:2">
      <c r="A106" s="43" t="s">
        <v>493</v>
      </c>
      <c r="B106" s="44" t="s">
        <v>616</v>
      </c>
    </row>
    <row r="107" spans="1:2">
      <c r="A107" s="43" t="s">
        <v>255</v>
      </c>
      <c r="B107" s="44" t="s">
        <v>618</v>
      </c>
    </row>
    <row r="108" spans="1:2">
      <c r="A108" s="43" t="s">
        <v>622</v>
      </c>
      <c r="B108" s="44" t="s">
        <v>619</v>
      </c>
    </row>
    <row r="109" spans="1:2">
      <c r="A109" s="43" t="s">
        <v>385</v>
      </c>
      <c r="B109" s="44" t="s">
        <v>620</v>
      </c>
    </row>
    <row r="110" spans="1:2">
      <c r="A110" s="43" t="s">
        <v>623</v>
      </c>
      <c r="B110" s="44" t="s">
        <v>621</v>
      </c>
    </row>
    <row r="111" spans="1:2">
      <c r="A111" s="43" t="s">
        <v>351</v>
      </c>
      <c r="B111" s="44" t="s">
        <v>624</v>
      </c>
    </row>
    <row r="112" spans="1:2">
      <c r="A112" s="43" t="s">
        <v>354</v>
      </c>
      <c r="B112" s="44" t="s">
        <v>625</v>
      </c>
    </row>
    <row r="113" spans="1:2">
      <c r="A113" s="43" t="s">
        <v>356</v>
      </c>
      <c r="B113" s="44" t="s">
        <v>589</v>
      </c>
    </row>
    <row r="114" spans="1:2">
      <c r="A114" s="43" t="s">
        <v>358</v>
      </c>
      <c r="B114" s="44" t="s">
        <v>626</v>
      </c>
    </row>
    <row r="115" spans="1:2">
      <c r="A115" s="43" t="s">
        <v>991</v>
      </c>
      <c r="B115" s="44" t="s">
        <v>1033</v>
      </c>
    </row>
    <row r="116" spans="1:2">
      <c r="A116" s="43" t="s">
        <v>989</v>
      </c>
      <c r="B116" s="44" t="s">
        <v>1031</v>
      </c>
    </row>
    <row r="117" spans="1:2">
      <c r="A117" s="105" t="s">
        <v>119</v>
      </c>
      <c r="B117" s="44" t="s">
        <v>120</v>
      </c>
    </row>
    <row r="118" spans="1:2">
      <c r="A118" s="105" t="s">
        <v>1140</v>
      </c>
      <c r="B118" s="44" t="s">
        <v>1186</v>
      </c>
    </row>
    <row r="119" spans="1:2">
      <c r="A119" s="105" t="s">
        <v>1141</v>
      </c>
      <c r="B119" s="44" t="s">
        <v>549</v>
      </c>
    </row>
    <row r="120" spans="1:2">
      <c r="A120" s="104" t="s">
        <v>1158</v>
      </c>
      <c r="B120" s="44" t="s">
        <v>1159</v>
      </c>
    </row>
    <row r="121" spans="1:2">
      <c r="A121" s="105" t="s">
        <v>1139</v>
      </c>
      <c r="B121" s="44" t="s">
        <v>689</v>
      </c>
    </row>
    <row r="122" spans="1:2">
      <c r="A122" s="108" t="s">
        <v>1217</v>
      </c>
      <c r="B122" s="44" t="s">
        <v>1301</v>
      </c>
    </row>
    <row r="123" spans="1:2">
      <c r="A123" s="108" t="s">
        <v>1218</v>
      </c>
      <c r="B123" s="44" t="s">
        <v>539</v>
      </c>
    </row>
    <row r="124" spans="1:2">
      <c r="A124" s="43" t="s">
        <v>990</v>
      </c>
      <c r="B124" s="44" t="s">
        <v>1032</v>
      </c>
    </row>
    <row r="125" spans="1:2">
      <c r="A125" s="43" t="s">
        <v>1639</v>
      </c>
      <c r="B125" s="44" t="s">
        <v>1641</v>
      </c>
    </row>
    <row r="126" spans="1:2">
      <c r="A126" s="43" t="s">
        <v>479</v>
      </c>
      <c r="B126" s="44" t="s">
        <v>845</v>
      </c>
    </row>
    <row r="127" spans="1:2">
      <c r="A127" s="43" t="s">
        <v>227</v>
      </c>
      <c r="B127" s="44" t="s">
        <v>1302</v>
      </c>
    </row>
    <row r="128" spans="1:2">
      <c r="A128" s="43" t="s">
        <v>1588</v>
      </c>
      <c r="B128" s="44" t="s">
        <v>1589</v>
      </c>
    </row>
    <row r="129" spans="1:2">
      <c r="A129" s="126" t="s">
        <v>1816</v>
      </c>
      <c r="B129" s="44" t="s">
        <v>609</v>
      </c>
    </row>
    <row r="130" spans="1:2">
      <c r="A130" s="126" t="s">
        <v>1751</v>
      </c>
      <c r="B130" s="44" t="s">
        <v>1817</v>
      </c>
    </row>
    <row r="131" spans="1:2">
      <c r="A131" s="126" t="s">
        <v>1752</v>
      </c>
      <c r="B131" s="44" t="s">
        <v>1818</v>
      </c>
    </row>
    <row r="132" spans="1:2">
      <c r="A132" s="126" t="s">
        <v>1753</v>
      </c>
      <c r="B132" s="44" t="s">
        <v>1819</v>
      </c>
    </row>
    <row r="133" spans="1:2">
      <c r="A133" s="126" t="s">
        <v>1933</v>
      </c>
      <c r="B133" s="44" t="s">
        <v>1939</v>
      </c>
    </row>
    <row r="134" spans="1:2">
      <c r="A134" s="126" t="s">
        <v>168</v>
      </c>
      <c r="B134" s="44" t="s">
        <v>1936</v>
      </c>
    </row>
    <row r="135" spans="1:2">
      <c r="A135" s="126" t="s">
        <v>279</v>
      </c>
      <c r="B135" s="44" t="s">
        <v>1937</v>
      </c>
    </row>
    <row r="136" spans="1:2">
      <c r="A136" s="126" t="s">
        <v>179</v>
      </c>
      <c r="B136" s="44" t="s">
        <v>1938</v>
      </c>
    </row>
    <row r="137" spans="1:2">
      <c r="A137" s="126" t="s">
        <v>1914</v>
      </c>
      <c r="B137" s="44" t="s">
        <v>102</v>
      </c>
    </row>
    <row r="138" spans="1:2">
      <c r="A138" s="126" t="s">
        <v>175</v>
      </c>
      <c r="B138" s="44" t="s">
        <v>158</v>
      </c>
    </row>
    <row r="139" spans="1:2">
      <c r="A139" s="126" t="s">
        <v>357</v>
      </c>
      <c r="B139" s="44" t="s">
        <v>589</v>
      </c>
    </row>
    <row r="140" spans="1:2">
      <c r="A140" s="126" t="s">
        <v>353</v>
      </c>
      <c r="B140" s="44" t="s">
        <v>1594</v>
      </c>
    </row>
    <row r="141" spans="1:2">
      <c r="A141" s="126" t="s">
        <v>169</v>
      </c>
      <c r="B141" s="44" t="s">
        <v>556</v>
      </c>
    </row>
    <row r="142" spans="1:2">
      <c r="A142" s="126" t="s">
        <v>140</v>
      </c>
      <c r="B142" s="44" t="s">
        <v>1940</v>
      </c>
    </row>
    <row r="143" spans="1:2">
      <c r="A143" s="126" t="s">
        <v>198</v>
      </c>
      <c r="B143" s="44" t="s">
        <v>1941</v>
      </c>
    </row>
    <row r="144" spans="1:2">
      <c r="A144" s="126" t="s">
        <v>173</v>
      </c>
      <c r="B144" s="44" t="s">
        <v>1942</v>
      </c>
    </row>
    <row r="145" spans="1:2">
      <c r="A145" s="126" t="s">
        <v>200</v>
      </c>
      <c r="B145" s="44" t="s">
        <v>551</v>
      </c>
    </row>
    <row r="146" spans="1:2">
      <c r="A146" s="126" t="s">
        <v>199</v>
      </c>
      <c r="B146" s="44" t="s">
        <v>550</v>
      </c>
    </row>
    <row r="147" spans="1:2">
      <c r="A147" s="126" t="s">
        <v>202</v>
      </c>
      <c r="B147" s="44" t="s">
        <v>555</v>
      </c>
    </row>
    <row r="148" spans="1:2">
      <c r="A148" s="126" t="s">
        <v>203</v>
      </c>
      <c r="B148" s="44" t="s">
        <v>552</v>
      </c>
    </row>
    <row r="149" spans="1:2">
      <c r="A149" s="126" t="s">
        <v>121</v>
      </c>
      <c r="B149" s="44" t="s">
        <v>122</v>
      </c>
    </row>
    <row r="150" spans="1:2">
      <c r="A150" s="126" t="s">
        <v>91</v>
      </c>
      <c r="B150" s="44" t="s">
        <v>98</v>
      </c>
    </row>
    <row r="151" spans="1:2">
      <c r="A151" s="126" t="s">
        <v>139</v>
      </c>
      <c r="B151" s="44" t="s">
        <v>158</v>
      </c>
    </row>
    <row r="152" spans="1:2">
      <c r="A152" s="126" t="s">
        <v>490</v>
      </c>
      <c r="B152" s="44" t="s">
        <v>860</v>
      </c>
    </row>
    <row r="153" spans="1:2">
      <c r="A153" s="126" t="s">
        <v>2067</v>
      </c>
      <c r="B153" s="44" t="s">
        <v>2071</v>
      </c>
    </row>
    <row r="154" spans="1:2">
      <c r="A154" s="126" t="s">
        <v>139</v>
      </c>
      <c r="B154" s="44" t="s">
        <v>1820</v>
      </c>
    </row>
    <row r="155" spans="1:2">
      <c r="A155" s="126" t="s">
        <v>2090</v>
      </c>
      <c r="B155" s="44" t="s">
        <v>2105</v>
      </c>
    </row>
    <row r="156" spans="1:2">
      <c r="A156" s="126" t="s">
        <v>2092</v>
      </c>
      <c r="B156" s="44" t="s">
        <v>2106</v>
      </c>
    </row>
    <row r="157" spans="1:2">
      <c r="A157" s="126" t="s">
        <v>2030</v>
      </c>
      <c r="B157" s="44" t="s">
        <v>2107</v>
      </c>
    </row>
    <row r="158" spans="1:2">
      <c r="A158" s="126" t="s">
        <v>2093</v>
      </c>
      <c r="B158" s="44" t="s">
        <v>2108</v>
      </c>
    </row>
    <row r="159" spans="1:2">
      <c r="A159" s="126" t="s">
        <v>2095</v>
      </c>
      <c r="B159" s="44" t="s">
        <v>2109</v>
      </c>
    </row>
    <row r="160" spans="1:2">
      <c r="A160" s="126" t="s">
        <v>2096</v>
      </c>
      <c r="B160" s="44" t="s">
        <v>2110</v>
      </c>
    </row>
    <row r="161" spans="1:2">
      <c r="A161" s="126" t="s">
        <v>2098</v>
      </c>
      <c r="B161" s="44" t="s">
        <v>2111</v>
      </c>
    </row>
    <row r="162" spans="1:2">
      <c r="A162" s="126" t="s">
        <v>2099</v>
      </c>
      <c r="B162" s="44" t="s">
        <v>2112</v>
      </c>
    </row>
    <row r="163" spans="1:2">
      <c r="A163" s="126" t="s">
        <v>2100</v>
      </c>
      <c r="B163" s="44" t="s">
        <v>1654</v>
      </c>
    </row>
    <row r="164" spans="1:2">
      <c r="A164" s="126" t="s">
        <v>2101</v>
      </c>
      <c r="B164" s="44" t="s">
        <v>2113</v>
      </c>
    </row>
    <row r="165" spans="1:2">
      <c r="A165" s="126" t="s">
        <v>2102</v>
      </c>
      <c r="B165" s="44" t="s">
        <v>1065</v>
      </c>
    </row>
    <row r="166" spans="1:2">
      <c r="A166" s="126" t="s">
        <v>2103</v>
      </c>
      <c r="B166" s="44" t="s">
        <v>2114</v>
      </c>
    </row>
    <row r="167" spans="1:2">
      <c r="A167" s="126" t="s">
        <v>2123</v>
      </c>
      <c r="B167" s="44" t="s">
        <v>2124</v>
      </c>
    </row>
    <row r="168" spans="1:2">
      <c r="A168" s="126" t="s">
        <v>1900</v>
      </c>
      <c r="B168" s="44" t="s">
        <v>679</v>
      </c>
    </row>
    <row r="169" spans="1:2">
      <c r="A169" s="126" t="s">
        <v>2162</v>
      </c>
      <c r="B169" s="44" t="s">
        <v>2163</v>
      </c>
    </row>
    <row r="170" spans="1:2">
      <c r="A170" s="126" t="s">
        <v>2104</v>
      </c>
      <c r="B170" s="44" t="s">
        <v>2115</v>
      </c>
    </row>
    <row r="171" spans="1:2">
      <c r="A171" s="126" t="s">
        <v>91</v>
      </c>
      <c r="B171" s="44" t="s">
        <v>98</v>
      </c>
    </row>
    <row r="172" spans="1:2">
      <c r="A172" s="126" t="s">
        <v>2186</v>
      </c>
      <c r="B172" s="44" t="s">
        <v>2192</v>
      </c>
    </row>
    <row r="173" spans="1:2">
      <c r="A173" s="126"/>
      <c r="B173" s="44"/>
    </row>
    <row r="174" spans="1:2">
      <c r="A174" s="126" t="s">
        <v>2204</v>
      </c>
      <c r="B174" s="44" t="s">
        <v>2210</v>
      </c>
    </row>
    <row r="175" spans="1:2">
      <c r="A175" s="126" t="s">
        <v>2213</v>
      </c>
      <c r="B175" s="44" t="s">
        <v>2217</v>
      </c>
    </row>
    <row r="176" spans="1:2">
      <c r="A176" t="s">
        <v>2219</v>
      </c>
      <c r="B176" t="s">
        <v>2269</v>
      </c>
    </row>
    <row r="177" spans="1:2">
      <c r="A177" t="s">
        <v>2220</v>
      </c>
      <c r="B177" t="s">
        <v>2270</v>
      </c>
    </row>
    <row r="178" spans="1:2">
      <c r="A178" t="s">
        <v>2221</v>
      </c>
      <c r="B178" t="s">
        <v>2271</v>
      </c>
    </row>
    <row r="179" spans="1:2">
      <c r="A179" t="s">
        <v>2222</v>
      </c>
      <c r="B179" t="s">
        <v>2272</v>
      </c>
    </row>
    <row r="180" spans="1:2">
      <c r="A180" t="s">
        <v>2223</v>
      </c>
      <c r="B180" t="s">
        <v>2273</v>
      </c>
    </row>
    <row r="181" spans="1:2">
      <c r="A181" t="s">
        <v>2224</v>
      </c>
      <c r="B181" t="s">
        <v>2274</v>
      </c>
    </row>
    <row r="182" spans="1:2">
      <c r="A182" t="s">
        <v>2225</v>
      </c>
      <c r="B182" t="s">
        <v>2275</v>
      </c>
    </row>
    <row r="183" spans="1:2">
      <c r="A183" t="s">
        <v>2226</v>
      </c>
      <c r="B183" t="s">
        <v>2276</v>
      </c>
    </row>
    <row r="184" spans="1:2">
      <c r="A184" t="s">
        <v>2227</v>
      </c>
      <c r="B184" t="s">
        <v>2277</v>
      </c>
    </row>
    <row r="185" spans="1:2">
      <c r="A185" t="s">
        <v>2228</v>
      </c>
      <c r="B185" t="s">
        <v>2278</v>
      </c>
    </row>
    <row r="186" spans="1:2">
      <c r="A186" t="s">
        <v>2229</v>
      </c>
      <c r="B186" t="s">
        <v>2279</v>
      </c>
    </row>
    <row r="187" spans="1:2">
      <c r="A187" t="s">
        <v>2230</v>
      </c>
      <c r="B187" t="s">
        <v>2280</v>
      </c>
    </row>
    <row r="188" spans="1:2">
      <c r="A188" t="s">
        <v>2231</v>
      </c>
      <c r="B188" t="s">
        <v>2281</v>
      </c>
    </row>
    <row r="189" spans="1:2">
      <c r="A189" t="s">
        <v>2232</v>
      </c>
      <c r="B189" t="s">
        <v>2282</v>
      </c>
    </row>
    <row r="190" spans="1:2">
      <c r="A190" t="s">
        <v>2233</v>
      </c>
      <c r="B190" t="s">
        <v>2283</v>
      </c>
    </row>
    <row r="191" spans="1:2">
      <c r="A191" t="s">
        <v>2234</v>
      </c>
      <c r="B191" t="s">
        <v>2284</v>
      </c>
    </row>
    <row r="192" spans="1:2">
      <c r="A192" t="s">
        <v>2235</v>
      </c>
      <c r="B192" t="s">
        <v>2285</v>
      </c>
    </row>
    <row r="193" spans="1:2">
      <c r="A193" t="s">
        <v>2236</v>
      </c>
      <c r="B193" t="s">
        <v>2286</v>
      </c>
    </row>
    <row r="194" spans="1:2">
      <c r="A194" t="s">
        <v>2237</v>
      </c>
      <c r="B194" t="s">
        <v>2287</v>
      </c>
    </row>
    <row r="195" spans="1:2">
      <c r="A195" t="s">
        <v>2238</v>
      </c>
      <c r="B195" t="s">
        <v>2288</v>
      </c>
    </row>
    <row r="196" spans="1:2">
      <c r="A196" t="s">
        <v>2239</v>
      </c>
      <c r="B196" t="s">
        <v>2289</v>
      </c>
    </row>
    <row r="197" spans="1:2">
      <c r="A197" t="s">
        <v>2240</v>
      </c>
      <c r="B197" t="s">
        <v>2290</v>
      </c>
    </row>
    <row r="198" spans="1:2">
      <c r="A198" t="s">
        <v>2241</v>
      </c>
      <c r="B198" t="s">
        <v>2291</v>
      </c>
    </row>
    <row r="199" spans="1:2">
      <c r="A199" t="s">
        <v>2242</v>
      </c>
      <c r="B199" t="s">
        <v>2292</v>
      </c>
    </row>
    <row r="200" spans="1:2">
      <c r="A200" t="s">
        <v>2243</v>
      </c>
      <c r="B200" t="s">
        <v>2293</v>
      </c>
    </row>
    <row r="201" spans="1:2">
      <c r="A201" t="s">
        <v>2244</v>
      </c>
      <c r="B201" t="s">
        <v>2294</v>
      </c>
    </row>
    <row r="202" spans="1:2">
      <c r="A202" t="s">
        <v>2245</v>
      </c>
      <c r="B202" t="s">
        <v>2295</v>
      </c>
    </row>
    <row r="203" spans="1:2">
      <c r="A203" t="s">
        <v>2246</v>
      </c>
      <c r="B203" t="s">
        <v>2296</v>
      </c>
    </row>
    <row r="204" spans="1:2">
      <c r="A204" t="s">
        <v>2247</v>
      </c>
      <c r="B204" t="s">
        <v>2297</v>
      </c>
    </row>
    <row r="205" spans="1:2">
      <c r="A205" t="s">
        <v>2248</v>
      </c>
      <c r="B205" t="s">
        <v>2298</v>
      </c>
    </row>
    <row r="206" spans="1:2">
      <c r="A206" t="s">
        <v>2249</v>
      </c>
      <c r="B206" t="s">
        <v>2299</v>
      </c>
    </row>
    <row r="207" spans="1:2">
      <c r="A207" t="s">
        <v>2250</v>
      </c>
      <c r="B207" t="s">
        <v>2300</v>
      </c>
    </row>
    <row r="208" spans="1:2">
      <c r="A208" t="s">
        <v>2251</v>
      </c>
      <c r="B208" t="s">
        <v>2301</v>
      </c>
    </row>
    <row r="209" spans="1:2">
      <c r="A209" t="s">
        <v>2252</v>
      </c>
      <c r="B209" t="s">
        <v>2302</v>
      </c>
    </row>
    <row r="210" spans="1:2">
      <c r="A210" t="s">
        <v>2253</v>
      </c>
      <c r="B210" t="s">
        <v>98</v>
      </c>
    </row>
    <row r="211" spans="1:2">
      <c r="A211" t="s">
        <v>2254</v>
      </c>
      <c r="B211" t="s">
        <v>2303</v>
      </c>
    </row>
    <row r="212" spans="1:2">
      <c r="A212" t="s">
        <v>2255</v>
      </c>
      <c r="B212" t="s">
        <v>2304</v>
      </c>
    </row>
    <row r="213" spans="1:2">
      <c r="A213" t="s">
        <v>2256</v>
      </c>
      <c r="B213" t="s">
        <v>2305</v>
      </c>
    </row>
    <row r="214" spans="1:2">
      <c r="A214" t="s">
        <v>2257</v>
      </c>
      <c r="B214" t="s">
        <v>2306</v>
      </c>
    </row>
    <row r="215" spans="1:2">
      <c r="A215" t="s">
        <v>2258</v>
      </c>
      <c r="B215" t="s">
        <v>2307</v>
      </c>
    </row>
    <row r="216" spans="1:2">
      <c r="A216" t="s">
        <v>2259</v>
      </c>
      <c r="B216" t="s">
        <v>2308</v>
      </c>
    </row>
    <row r="217" spans="1:2">
      <c r="A217" t="s">
        <v>2260</v>
      </c>
      <c r="B217" t="s">
        <v>2309</v>
      </c>
    </row>
    <row r="218" spans="1:2">
      <c r="A218" t="s">
        <v>2261</v>
      </c>
      <c r="B218" t="s">
        <v>2310</v>
      </c>
    </row>
    <row r="219" spans="1:2">
      <c r="A219" t="s">
        <v>2262</v>
      </c>
      <c r="B219" t="s">
        <v>2311</v>
      </c>
    </row>
    <row r="220" spans="1:2">
      <c r="A220" t="s">
        <v>2263</v>
      </c>
      <c r="B220" t="s">
        <v>2312</v>
      </c>
    </row>
    <row r="221" spans="1:2">
      <c r="A221" t="s">
        <v>2264</v>
      </c>
      <c r="B221" t="s">
        <v>2313</v>
      </c>
    </row>
    <row r="222" spans="1:2">
      <c r="A222" t="s">
        <v>2265</v>
      </c>
      <c r="B222" t="s">
        <v>2314</v>
      </c>
    </row>
    <row r="223" spans="1:2">
      <c r="A223" t="s">
        <v>2266</v>
      </c>
      <c r="B223" t="s">
        <v>2315</v>
      </c>
    </row>
    <row r="224" spans="1:2">
      <c r="A224" t="s">
        <v>2267</v>
      </c>
      <c r="B224" t="s">
        <v>2316</v>
      </c>
    </row>
    <row r="225" spans="1:2">
      <c r="A225" t="s">
        <v>2268</v>
      </c>
      <c r="B225" t="s">
        <v>2317</v>
      </c>
    </row>
    <row r="226" spans="1:2">
      <c r="A226" s="126"/>
      <c r="B226" s="44"/>
    </row>
    <row r="227" spans="1:2">
      <c r="A227" s="126" t="s">
        <v>2427</v>
      </c>
      <c r="B227" s="44" t="s">
        <v>2600</v>
      </c>
    </row>
    <row r="228" spans="1:2">
      <c r="A228" s="126" t="s">
        <v>2428</v>
      </c>
      <c r="B228" s="44" t="s">
        <v>2601</v>
      </c>
    </row>
    <row r="229" spans="1:2">
      <c r="A229" s="126" t="s">
        <v>2429</v>
      </c>
      <c r="B229" s="44" t="s">
        <v>2602</v>
      </c>
    </row>
    <row r="230" spans="1:2">
      <c r="A230" s="126" t="s">
        <v>2430</v>
      </c>
      <c r="B230" s="44" t="s">
        <v>2603</v>
      </c>
    </row>
    <row r="231" spans="1:2">
      <c r="A231" s="126" t="s">
        <v>2431</v>
      </c>
      <c r="B231" s="44" t="s">
        <v>2604</v>
      </c>
    </row>
    <row r="232" spans="1:2">
      <c r="A232" s="126" t="s">
        <v>2432</v>
      </c>
      <c r="B232" s="44" t="s">
        <v>2605</v>
      </c>
    </row>
    <row r="233" spans="1:2">
      <c r="A233" s="126" t="s">
        <v>2433</v>
      </c>
      <c r="B233" s="44" t="s">
        <v>2606</v>
      </c>
    </row>
    <row r="234" spans="1:2">
      <c r="A234" s="126" t="s">
        <v>2434</v>
      </c>
      <c r="B234" s="44" t="s">
        <v>2607</v>
      </c>
    </row>
    <row r="235" spans="1:2">
      <c r="A235" s="126" t="s">
        <v>2435</v>
      </c>
      <c r="B235" s="44" t="s">
        <v>2608</v>
      </c>
    </row>
    <row r="236" spans="1:2">
      <c r="A236" s="126" t="s">
        <v>2436</v>
      </c>
      <c r="B236" s="44" t="s">
        <v>2609</v>
      </c>
    </row>
    <row r="237" spans="1:2">
      <c r="A237" s="126" t="s">
        <v>2437</v>
      </c>
      <c r="B237" s="44" t="s">
        <v>2610</v>
      </c>
    </row>
    <row r="238" spans="1:2">
      <c r="A238" s="126" t="s">
        <v>2438</v>
      </c>
      <c r="B238" s="44" t="s">
        <v>2611</v>
      </c>
    </row>
    <row r="239" spans="1:2">
      <c r="A239" s="126" t="s">
        <v>2439</v>
      </c>
      <c r="B239" s="44" t="s">
        <v>2612</v>
      </c>
    </row>
    <row r="240" spans="1:2">
      <c r="A240" s="126" t="s">
        <v>2440</v>
      </c>
      <c r="B240" s="44" t="s">
        <v>2613</v>
      </c>
    </row>
    <row r="241" spans="1:2">
      <c r="A241" s="126" t="s">
        <v>2441</v>
      </c>
      <c r="B241" s="44" t="s">
        <v>2614</v>
      </c>
    </row>
    <row r="242" spans="1:2">
      <c r="A242" s="126" t="s">
        <v>2442</v>
      </c>
      <c r="B242" s="44" t="s">
        <v>2615</v>
      </c>
    </row>
    <row r="243" spans="1:2">
      <c r="A243" s="126" t="s">
        <v>2443</v>
      </c>
      <c r="B243" s="44" t="s">
        <v>2616</v>
      </c>
    </row>
    <row r="244" spans="1:2">
      <c r="A244" s="126" t="s">
        <v>2444</v>
      </c>
      <c r="B244" s="44" t="s">
        <v>2617</v>
      </c>
    </row>
    <row r="245" spans="1:2">
      <c r="A245" s="126" t="s">
        <v>2445</v>
      </c>
      <c r="B245" s="44" t="s">
        <v>2618</v>
      </c>
    </row>
    <row r="246" spans="1:2">
      <c r="A246" s="126" t="s">
        <v>2446</v>
      </c>
      <c r="B246" s="44" t="s">
        <v>2619</v>
      </c>
    </row>
    <row r="247" spans="1:2">
      <c r="A247" s="126" t="s">
        <v>2447</v>
      </c>
      <c r="B247" s="44" t="s">
        <v>2620</v>
      </c>
    </row>
    <row r="248" spans="1:2">
      <c r="A248" s="126" t="s">
        <v>2448</v>
      </c>
      <c r="B248" s="44" t="s">
        <v>2621</v>
      </c>
    </row>
    <row r="249" spans="1:2">
      <c r="A249" s="126" t="s">
        <v>2449</v>
      </c>
      <c r="B249" s="44" t="s">
        <v>2957</v>
      </c>
    </row>
    <row r="250" spans="1:2">
      <c r="A250" s="126" t="s">
        <v>2450</v>
      </c>
      <c r="B250" s="44" t="s">
        <v>2622</v>
      </c>
    </row>
    <row r="251" spans="1:2">
      <c r="A251" s="126" t="s">
        <v>2451</v>
      </c>
      <c r="B251" s="44" t="s">
        <v>2623</v>
      </c>
    </row>
    <row r="252" spans="1:2">
      <c r="A252" s="126" t="s">
        <v>2452</v>
      </c>
      <c r="B252" s="44" t="s">
        <v>2624</v>
      </c>
    </row>
    <row r="253" spans="1:2">
      <c r="A253" s="126" t="s">
        <v>2453</v>
      </c>
      <c r="B253" s="44" t="s">
        <v>2625</v>
      </c>
    </row>
    <row r="254" spans="1:2">
      <c r="A254" s="126" t="s">
        <v>2454</v>
      </c>
      <c r="B254" s="44" t="s">
        <v>2626</v>
      </c>
    </row>
    <row r="255" spans="1:2">
      <c r="A255" s="126" t="s">
        <v>2455</v>
      </c>
      <c r="B255" s="44" t="s">
        <v>2627</v>
      </c>
    </row>
    <row r="256" spans="1:2">
      <c r="A256" s="126" t="s">
        <v>2456</v>
      </c>
      <c r="B256" s="44" t="s">
        <v>2628</v>
      </c>
    </row>
    <row r="257" spans="1:2">
      <c r="A257" s="126" t="s">
        <v>2457</v>
      </c>
      <c r="B257" s="44" t="s">
        <v>2629</v>
      </c>
    </row>
    <row r="258" spans="1:2">
      <c r="A258" s="126" t="s">
        <v>2458</v>
      </c>
      <c r="B258" s="44" t="s">
        <v>2630</v>
      </c>
    </row>
    <row r="259" spans="1:2">
      <c r="A259" s="126" t="s">
        <v>2459</v>
      </c>
      <c r="B259" s="44" t="s">
        <v>2631</v>
      </c>
    </row>
    <row r="260" spans="1:2">
      <c r="A260" s="126" t="s">
        <v>2460</v>
      </c>
      <c r="B260" s="44" t="s">
        <v>2632</v>
      </c>
    </row>
    <row r="261" spans="1:2">
      <c r="A261" s="126" t="s">
        <v>2461</v>
      </c>
      <c r="B261" s="44" t="s">
        <v>2633</v>
      </c>
    </row>
    <row r="262" spans="1:2">
      <c r="A262" s="126" t="s">
        <v>2462</v>
      </c>
      <c r="B262" s="44" t="s">
        <v>2958</v>
      </c>
    </row>
    <row r="263" spans="1:2">
      <c r="A263" s="126" t="s">
        <v>2463</v>
      </c>
      <c r="B263" s="44" t="s">
        <v>2634</v>
      </c>
    </row>
    <row r="264" spans="1:2">
      <c r="A264" s="126" t="s">
        <v>2464</v>
      </c>
      <c r="B264" s="44" t="s">
        <v>2635</v>
      </c>
    </row>
    <row r="265" spans="1:2">
      <c r="A265" s="126" t="s">
        <v>2465</v>
      </c>
      <c r="B265" s="44" t="s">
        <v>2636</v>
      </c>
    </row>
    <row r="266" spans="1:2">
      <c r="A266" s="126" t="s">
        <v>2466</v>
      </c>
      <c r="B266" s="44" t="s">
        <v>2637</v>
      </c>
    </row>
    <row r="267" spans="1:2">
      <c r="A267" s="126" t="s">
        <v>2467</v>
      </c>
      <c r="B267" s="44" t="s">
        <v>2638</v>
      </c>
    </row>
    <row r="268" spans="1:2">
      <c r="A268" s="126" t="s">
        <v>2468</v>
      </c>
      <c r="B268" s="44" t="s">
        <v>2639</v>
      </c>
    </row>
    <row r="269" spans="1:2">
      <c r="A269" s="126" t="s">
        <v>2469</v>
      </c>
      <c r="B269" s="44" t="s">
        <v>2640</v>
      </c>
    </row>
    <row r="270" spans="1:2">
      <c r="A270" s="126" t="s">
        <v>2470</v>
      </c>
      <c r="B270" s="44" t="s">
        <v>2641</v>
      </c>
    </row>
    <row r="271" spans="1:2">
      <c r="A271" s="126" t="s">
        <v>2471</v>
      </c>
      <c r="B271" s="44" t="s">
        <v>2642</v>
      </c>
    </row>
    <row r="272" spans="1:2">
      <c r="A272" s="126" t="s">
        <v>2472</v>
      </c>
      <c r="B272" s="44" t="s">
        <v>2643</v>
      </c>
    </row>
    <row r="273" spans="1:2">
      <c r="A273" s="126" t="s">
        <v>2473</v>
      </c>
      <c r="B273" s="44" t="s">
        <v>2644</v>
      </c>
    </row>
    <row r="274" spans="1:2">
      <c r="A274" s="126" t="s">
        <v>2474</v>
      </c>
      <c r="B274" s="44" t="s">
        <v>2645</v>
      </c>
    </row>
    <row r="275" spans="1:2">
      <c r="A275" s="126" t="s">
        <v>2475</v>
      </c>
      <c r="B275" s="44" t="s">
        <v>2646</v>
      </c>
    </row>
    <row r="276" spans="1:2">
      <c r="A276" s="126" t="s">
        <v>2476</v>
      </c>
      <c r="B276" s="44" t="s">
        <v>2647</v>
      </c>
    </row>
    <row r="277" spans="1:2">
      <c r="A277" s="126" t="s">
        <v>2477</v>
      </c>
      <c r="B277" s="44" t="s">
        <v>2648</v>
      </c>
    </row>
    <row r="278" spans="1:2">
      <c r="A278" s="126" t="s">
        <v>2478</v>
      </c>
      <c r="B278" s="44" t="s">
        <v>2649</v>
      </c>
    </row>
    <row r="279" spans="1:2">
      <c r="A279" s="126" t="s">
        <v>2479</v>
      </c>
      <c r="B279" s="44" t="s">
        <v>2650</v>
      </c>
    </row>
    <row r="280" spans="1:2">
      <c r="A280" s="126" t="s">
        <v>2480</v>
      </c>
      <c r="B280" s="44" t="s">
        <v>2651</v>
      </c>
    </row>
    <row r="281" spans="1:2">
      <c r="A281" s="126" t="s">
        <v>2481</v>
      </c>
      <c r="B281" s="44" t="s">
        <v>2652</v>
      </c>
    </row>
    <row r="282" spans="1:2">
      <c r="A282" s="126" t="s">
        <v>2482</v>
      </c>
      <c r="B282" s="44" t="s">
        <v>2653</v>
      </c>
    </row>
    <row r="283" spans="1:2">
      <c r="A283" s="126" t="s">
        <v>2483</v>
      </c>
      <c r="B283" s="44" t="s">
        <v>2654</v>
      </c>
    </row>
    <row r="284" spans="1:2">
      <c r="A284" s="126" t="s">
        <v>2484</v>
      </c>
      <c r="B284" s="44" t="s">
        <v>2655</v>
      </c>
    </row>
    <row r="285" spans="1:2">
      <c r="A285" s="126" t="s">
        <v>2485</v>
      </c>
      <c r="B285" s="44" t="s">
        <v>2656</v>
      </c>
    </row>
    <row r="286" spans="1:2">
      <c r="A286" s="126" t="s">
        <v>2486</v>
      </c>
      <c r="B286" s="44" t="s">
        <v>2657</v>
      </c>
    </row>
    <row r="287" spans="1:2">
      <c r="A287" s="126" t="s">
        <v>2487</v>
      </c>
      <c r="B287" s="44" t="s">
        <v>2658</v>
      </c>
    </row>
    <row r="288" spans="1:2">
      <c r="A288" s="126" t="s">
        <v>2488</v>
      </c>
      <c r="B288" s="44" t="s">
        <v>2659</v>
      </c>
    </row>
    <row r="289" spans="1:2">
      <c r="A289" s="126" t="s">
        <v>2489</v>
      </c>
      <c r="B289" s="44" t="s">
        <v>2660</v>
      </c>
    </row>
    <row r="290" spans="1:2">
      <c r="A290" s="126" t="s">
        <v>2490</v>
      </c>
      <c r="B290" s="44" t="s">
        <v>2661</v>
      </c>
    </row>
    <row r="291" spans="1:2">
      <c r="A291" s="126" t="s">
        <v>2491</v>
      </c>
      <c r="B291" s="44" t="s">
        <v>2662</v>
      </c>
    </row>
    <row r="292" spans="1:2">
      <c r="A292" s="126" t="s">
        <v>2492</v>
      </c>
      <c r="B292" s="44" t="s">
        <v>2663</v>
      </c>
    </row>
    <row r="293" spans="1:2">
      <c r="A293" s="126" t="s">
        <v>2493</v>
      </c>
      <c r="B293" s="44" t="s">
        <v>2664</v>
      </c>
    </row>
    <row r="294" spans="1:2">
      <c r="A294" s="126" t="s">
        <v>2494</v>
      </c>
      <c r="B294" s="44" t="s">
        <v>2665</v>
      </c>
    </row>
    <row r="295" spans="1:2">
      <c r="A295" s="126" t="s">
        <v>2495</v>
      </c>
      <c r="B295" s="44" t="s">
        <v>2666</v>
      </c>
    </row>
    <row r="296" spans="1:2">
      <c r="A296" s="126" t="s">
        <v>2496</v>
      </c>
      <c r="B296" s="44" t="s">
        <v>2667</v>
      </c>
    </row>
    <row r="297" spans="1:2">
      <c r="A297" s="126" t="s">
        <v>2497</v>
      </c>
      <c r="B297" s="44" t="s">
        <v>2668</v>
      </c>
    </row>
    <row r="298" spans="1:2">
      <c r="A298" s="126" t="s">
        <v>2498</v>
      </c>
      <c r="B298" s="44" t="s">
        <v>2669</v>
      </c>
    </row>
    <row r="299" spans="1:2">
      <c r="A299" s="126" t="s">
        <v>2499</v>
      </c>
      <c r="B299" s="44" t="s">
        <v>2670</v>
      </c>
    </row>
    <row r="300" spans="1:2">
      <c r="A300" s="126" t="s">
        <v>2500</v>
      </c>
      <c r="B300" s="44" t="s">
        <v>2671</v>
      </c>
    </row>
    <row r="301" spans="1:2">
      <c r="A301" s="126" t="s">
        <v>2501</v>
      </c>
      <c r="B301" s="44" t="s">
        <v>2672</v>
      </c>
    </row>
    <row r="302" spans="1:2">
      <c r="A302" s="126" t="s">
        <v>2502</v>
      </c>
      <c r="B302" s="44" t="s">
        <v>2287</v>
      </c>
    </row>
    <row r="303" spans="1:2">
      <c r="A303" s="126" t="s">
        <v>2503</v>
      </c>
      <c r="B303" s="44" t="s">
        <v>2673</v>
      </c>
    </row>
    <row r="304" spans="1:2">
      <c r="A304" s="126" t="s">
        <v>2504</v>
      </c>
      <c r="B304" s="44" t="s">
        <v>2674</v>
      </c>
    </row>
    <row r="305" spans="1:2">
      <c r="A305" s="126" t="s">
        <v>2505</v>
      </c>
      <c r="B305" s="44" t="s">
        <v>2675</v>
      </c>
    </row>
    <row r="306" spans="1:2">
      <c r="A306" s="126" t="s">
        <v>2506</v>
      </c>
      <c r="B306" s="44" t="s">
        <v>2676</v>
      </c>
    </row>
    <row r="307" spans="1:2">
      <c r="A307" s="126" t="s">
        <v>2507</v>
      </c>
      <c r="B307" s="44" t="s">
        <v>2677</v>
      </c>
    </row>
    <row r="308" spans="1:2">
      <c r="A308" s="126" t="s">
        <v>2508</v>
      </c>
      <c r="B308" s="44" t="s">
        <v>2678</v>
      </c>
    </row>
    <row r="309" spans="1:2">
      <c r="A309" s="126" t="s">
        <v>2509</v>
      </c>
      <c r="B309" s="44" t="s">
        <v>2679</v>
      </c>
    </row>
    <row r="310" spans="1:2">
      <c r="A310" s="126" t="s">
        <v>2510</v>
      </c>
      <c r="B310" s="44" t="s">
        <v>2680</v>
      </c>
    </row>
    <row r="311" spans="1:2">
      <c r="A311" s="126" t="s">
        <v>2511</v>
      </c>
      <c r="B311" s="44" t="s">
        <v>2681</v>
      </c>
    </row>
    <row r="312" spans="1:2">
      <c r="A312" s="126" t="s">
        <v>2512</v>
      </c>
      <c r="B312" s="44" t="s">
        <v>2682</v>
      </c>
    </row>
    <row r="313" spans="1:2">
      <c r="A313" s="126" t="s">
        <v>2513</v>
      </c>
      <c r="B313" s="44" t="s">
        <v>2683</v>
      </c>
    </row>
    <row r="314" spans="1:2">
      <c r="A314" s="126" t="s">
        <v>2514</v>
      </c>
      <c r="B314" s="44" t="s">
        <v>2684</v>
      </c>
    </row>
    <row r="315" spans="1:2">
      <c r="A315" s="126" t="s">
        <v>2515</v>
      </c>
      <c r="B315" s="44" t="s">
        <v>2685</v>
      </c>
    </row>
    <row r="316" spans="1:2">
      <c r="A316" s="126" t="s">
        <v>2516</v>
      </c>
      <c r="B316" s="44" t="s">
        <v>2686</v>
      </c>
    </row>
    <row r="317" spans="1:2">
      <c r="A317" s="126" t="s">
        <v>2517</v>
      </c>
      <c r="B317" s="44" t="s">
        <v>2687</v>
      </c>
    </row>
    <row r="318" spans="1:2">
      <c r="A318" s="126" t="s">
        <v>2518</v>
      </c>
      <c r="B318" s="44" t="s">
        <v>2688</v>
      </c>
    </row>
    <row r="319" spans="1:2">
      <c r="A319" s="126" t="s">
        <v>2519</v>
      </c>
      <c r="B319" s="44" t="s">
        <v>2689</v>
      </c>
    </row>
    <row r="320" spans="1:2">
      <c r="A320" s="126" t="s">
        <v>2520</v>
      </c>
      <c r="B320" s="44" t="s">
        <v>2690</v>
      </c>
    </row>
    <row r="321" spans="1:2">
      <c r="A321" s="126" t="s">
        <v>2521</v>
      </c>
      <c r="B321" s="44" t="s">
        <v>2691</v>
      </c>
    </row>
    <row r="322" spans="1:2">
      <c r="A322" s="126" t="s">
        <v>2522</v>
      </c>
      <c r="B322" s="44" t="s">
        <v>2692</v>
      </c>
    </row>
    <row r="323" spans="1:2">
      <c r="A323" s="126" t="s">
        <v>2474</v>
      </c>
      <c r="B323" s="44" t="s">
        <v>2645</v>
      </c>
    </row>
    <row r="324" spans="1:2">
      <c r="A324" s="126" t="s">
        <v>2523</v>
      </c>
      <c r="B324" s="44" t="s">
        <v>2693</v>
      </c>
    </row>
    <row r="325" spans="1:2">
      <c r="A325" s="126" t="s">
        <v>2524</v>
      </c>
      <c r="B325" s="44" t="s">
        <v>2694</v>
      </c>
    </row>
    <row r="326" spans="1:2">
      <c r="A326" s="126" t="s">
        <v>2525</v>
      </c>
      <c r="B326" s="44" t="s">
        <v>2695</v>
      </c>
    </row>
    <row r="327" spans="1:2">
      <c r="A327" s="126" t="s">
        <v>2526</v>
      </c>
      <c r="B327" s="44" t="s">
        <v>2696</v>
      </c>
    </row>
    <row r="328" spans="1:2">
      <c r="A328" s="126" t="s">
        <v>2527</v>
      </c>
      <c r="B328" s="44" t="s">
        <v>2697</v>
      </c>
    </row>
    <row r="329" spans="1:2">
      <c r="A329" s="126" t="s">
        <v>2528</v>
      </c>
      <c r="B329" s="44" t="s">
        <v>2698</v>
      </c>
    </row>
    <row r="330" spans="1:2">
      <c r="A330" s="126" t="s">
        <v>2529</v>
      </c>
      <c r="B330" s="44" t="s">
        <v>2699</v>
      </c>
    </row>
    <row r="331" spans="1:2">
      <c r="A331" s="126" t="s">
        <v>2530</v>
      </c>
      <c r="B331" s="44" t="s">
        <v>2700</v>
      </c>
    </row>
    <row r="332" spans="1:2">
      <c r="A332" s="126" t="s">
        <v>2531</v>
      </c>
      <c r="B332" s="44" t="s">
        <v>2701</v>
      </c>
    </row>
    <row r="333" spans="1:2">
      <c r="A333" s="126" t="s">
        <v>2532</v>
      </c>
      <c r="B333" s="44" t="s">
        <v>2702</v>
      </c>
    </row>
    <row r="334" spans="1:2">
      <c r="A334" s="126" t="s">
        <v>2533</v>
      </c>
      <c r="B334" s="44" t="s">
        <v>2703</v>
      </c>
    </row>
    <row r="335" spans="1:2">
      <c r="A335" s="126" t="s">
        <v>2534</v>
      </c>
      <c r="B335" s="44" t="s">
        <v>2704</v>
      </c>
    </row>
    <row r="336" spans="1:2">
      <c r="A336" s="126" t="s">
        <v>2535</v>
      </c>
      <c r="B336" s="44" t="s">
        <v>2705</v>
      </c>
    </row>
    <row r="337" spans="1:2">
      <c r="A337" s="126" t="s">
        <v>2536</v>
      </c>
      <c r="B337" s="44" t="s">
        <v>2706</v>
      </c>
    </row>
    <row r="338" spans="1:2">
      <c r="A338" s="126" t="s">
        <v>2469</v>
      </c>
      <c r="B338" s="44" t="s">
        <v>2640</v>
      </c>
    </row>
    <row r="339" spans="1:2">
      <c r="A339" s="126" t="s">
        <v>2537</v>
      </c>
      <c r="B339" s="44" t="s">
        <v>2707</v>
      </c>
    </row>
    <row r="340" spans="1:2">
      <c r="A340" s="126" t="s">
        <v>2538</v>
      </c>
      <c r="B340" s="44" t="s">
        <v>2708</v>
      </c>
    </row>
    <row r="341" spans="1:2">
      <c r="A341" s="126" t="s">
        <v>2539</v>
      </c>
      <c r="B341" s="44" t="s">
        <v>2709</v>
      </c>
    </row>
    <row r="342" spans="1:2">
      <c r="A342" s="126" t="s">
        <v>2540</v>
      </c>
      <c r="B342" s="44" t="s">
        <v>2710</v>
      </c>
    </row>
    <row r="343" spans="1:2">
      <c r="A343" s="126" t="s">
        <v>2541</v>
      </c>
      <c r="B343" s="44" t="s">
        <v>2711</v>
      </c>
    </row>
    <row r="344" spans="1:2">
      <c r="A344" s="126" t="s">
        <v>2542</v>
      </c>
      <c r="B344" s="44" t="s">
        <v>2712</v>
      </c>
    </row>
    <row r="345" spans="1:2">
      <c r="A345" s="126" t="s">
        <v>2543</v>
      </c>
      <c r="B345" s="44" t="s">
        <v>2713</v>
      </c>
    </row>
    <row r="346" spans="1:2">
      <c r="A346" s="126" t="s">
        <v>2544</v>
      </c>
      <c r="B346" s="44" t="s">
        <v>2714</v>
      </c>
    </row>
    <row r="347" spans="1:2">
      <c r="A347" s="126" t="s">
        <v>2545</v>
      </c>
      <c r="B347" s="44" t="s">
        <v>2959</v>
      </c>
    </row>
    <row r="348" spans="1:2">
      <c r="A348" s="126" t="s">
        <v>2546</v>
      </c>
      <c r="B348" s="44" t="s">
        <v>2715</v>
      </c>
    </row>
    <row r="349" spans="1:2">
      <c r="A349" s="126" t="s">
        <v>2547</v>
      </c>
      <c r="B349" s="44" t="s">
        <v>2716</v>
      </c>
    </row>
    <row r="350" spans="1:2">
      <c r="A350" s="126" t="s">
        <v>2548</v>
      </c>
      <c r="B350" s="44" t="s">
        <v>2717</v>
      </c>
    </row>
    <row r="351" spans="1:2">
      <c r="A351" s="126" t="s">
        <v>2549</v>
      </c>
      <c r="B351" s="44" t="s">
        <v>2718</v>
      </c>
    </row>
    <row r="352" spans="1:2">
      <c r="A352" s="126" t="s">
        <v>2854</v>
      </c>
      <c r="B352" s="44" t="s">
        <v>2960</v>
      </c>
    </row>
    <row r="353" spans="1:2">
      <c r="A353" s="126" t="s">
        <v>2550</v>
      </c>
      <c r="B353" s="44" t="s">
        <v>2719</v>
      </c>
    </row>
    <row r="354" spans="1:2">
      <c r="A354" s="126" t="s">
        <v>2551</v>
      </c>
      <c r="B354" s="44" t="s">
        <v>2720</v>
      </c>
    </row>
    <row r="355" spans="1:2">
      <c r="A355" s="126" t="s">
        <v>2552</v>
      </c>
      <c r="B355" s="44" t="s">
        <v>2721</v>
      </c>
    </row>
    <row r="356" spans="1:2">
      <c r="A356" s="126" t="s">
        <v>2553</v>
      </c>
      <c r="B356" s="44" t="s">
        <v>2722</v>
      </c>
    </row>
    <row r="357" spans="1:2">
      <c r="A357" s="126" t="s">
        <v>2554</v>
      </c>
      <c r="B357" s="44" t="s">
        <v>2723</v>
      </c>
    </row>
    <row r="358" spans="1:2">
      <c r="A358" s="126" t="s">
        <v>2555</v>
      </c>
      <c r="B358" s="44" t="s">
        <v>2724</v>
      </c>
    </row>
    <row r="359" spans="1:2">
      <c r="A359" s="126" t="s">
        <v>2857</v>
      </c>
      <c r="B359" s="44" t="s">
        <v>2961</v>
      </c>
    </row>
    <row r="360" spans="1:2">
      <c r="A360" s="126" t="s">
        <v>2556</v>
      </c>
      <c r="B360" s="44" t="s">
        <v>2725</v>
      </c>
    </row>
    <row r="361" spans="1:2">
      <c r="A361" s="126" t="s">
        <v>2557</v>
      </c>
      <c r="B361" s="44" t="s">
        <v>2726</v>
      </c>
    </row>
    <row r="362" spans="1:2">
      <c r="A362" s="126" t="s">
        <v>2558</v>
      </c>
      <c r="B362" s="44" t="s">
        <v>2727</v>
      </c>
    </row>
    <row r="363" spans="1:2">
      <c r="A363" s="126" t="s">
        <v>2559</v>
      </c>
      <c r="B363" s="44" t="s">
        <v>2728</v>
      </c>
    </row>
    <row r="364" spans="1:2">
      <c r="A364" s="126" t="s">
        <v>2560</v>
      </c>
      <c r="B364" s="44" t="s">
        <v>2729</v>
      </c>
    </row>
    <row r="365" spans="1:2">
      <c r="A365" s="126" t="s">
        <v>2561</v>
      </c>
      <c r="B365" s="44" t="s">
        <v>2730</v>
      </c>
    </row>
    <row r="366" spans="1:2">
      <c r="A366" s="126" t="s">
        <v>2562</v>
      </c>
      <c r="B366" s="44" t="s">
        <v>2731</v>
      </c>
    </row>
    <row r="367" spans="1:2">
      <c r="A367" s="126" t="s">
        <v>2563</v>
      </c>
      <c r="B367" s="44" t="s">
        <v>2732</v>
      </c>
    </row>
    <row r="368" spans="1:2">
      <c r="A368" s="126" t="s">
        <v>2564</v>
      </c>
      <c r="B368" s="44" t="s">
        <v>2962</v>
      </c>
    </row>
    <row r="369" spans="1:2">
      <c r="A369" s="126" t="s">
        <v>2565</v>
      </c>
      <c r="B369" s="44" t="s">
        <v>2733</v>
      </c>
    </row>
    <row r="370" spans="1:2">
      <c r="A370" s="126" t="s">
        <v>2566</v>
      </c>
      <c r="B370" s="44" t="s">
        <v>2734</v>
      </c>
    </row>
    <row r="371" spans="1:2">
      <c r="A371" s="126" t="s">
        <v>2567</v>
      </c>
      <c r="B371" s="44" t="s">
        <v>2735</v>
      </c>
    </row>
    <row r="372" spans="1:2">
      <c r="A372" s="126" t="s">
        <v>2568</v>
      </c>
      <c r="B372" s="44" t="s">
        <v>2736</v>
      </c>
    </row>
    <row r="373" spans="1:2">
      <c r="A373" s="126" t="s">
        <v>2569</v>
      </c>
      <c r="B373" s="44" t="s">
        <v>2737</v>
      </c>
    </row>
    <row r="374" spans="1:2">
      <c r="A374" s="126" t="s">
        <v>2570</v>
      </c>
      <c r="B374" s="44" t="s">
        <v>2738</v>
      </c>
    </row>
    <row r="375" spans="1:2">
      <c r="A375" s="126" t="s">
        <v>2884</v>
      </c>
      <c r="B375" s="44" t="s">
        <v>2963</v>
      </c>
    </row>
    <row r="376" spans="1:2">
      <c r="A376" s="126" t="s">
        <v>2571</v>
      </c>
      <c r="B376" s="44" t="s">
        <v>2739</v>
      </c>
    </row>
    <row r="377" spans="1:2">
      <c r="A377" s="126" t="s">
        <v>2572</v>
      </c>
      <c r="B377" s="44" t="s">
        <v>2740</v>
      </c>
    </row>
    <row r="378" spans="1:2">
      <c r="A378" s="126" t="s">
        <v>2573</v>
      </c>
      <c r="B378" s="44" t="s">
        <v>2741</v>
      </c>
    </row>
    <row r="379" spans="1:2">
      <c r="A379" s="126" t="s">
        <v>2574</v>
      </c>
      <c r="B379" s="44" t="s">
        <v>2742</v>
      </c>
    </row>
    <row r="380" spans="1:2">
      <c r="A380" s="126" t="s">
        <v>2783</v>
      </c>
      <c r="B380" s="44" t="s">
        <v>2939</v>
      </c>
    </row>
    <row r="381" spans="1:2">
      <c r="A381" s="126" t="s">
        <v>2765</v>
      </c>
      <c r="B381" s="44" t="s">
        <v>2940</v>
      </c>
    </row>
    <row r="382" spans="1:2">
      <c r="A382" s="126" t="s">
        <v>2902</v>
      </c>
      <c r="B382" s="44" t="s">
        <v>2941</v>
      </c>
    </row>
    <row r="383" spans="1:2">
      <c r="A383" s="126" t="s">
        <v>2897</v>
      </c>
      <c r="B383" s="44" t="s">
        <v>2942</v>
      </c>
    </row>
    <row r="384" spans="1:2">
      <c r="A384" s="126" t="s">
        <v>2911</v>
      </c>
      <c r="B384" s="44" t="s">
        <v>2943</v>
      </c>
    </row>
    <row r="385" spans="1:2">
      <c r="A385" s="126" t="s">
        <v>2900</v>
      </c>
      <c r="B385" s="44" t="s">
        <v>2944</v>
      </c>
    </row>
    <row r="386" spans="1:2">
      <c r="A386" s="126" t="s">
        <v>2795</v>
      </c>
      <c r="B386" s="44" t="s">
        <v>2945</v>
      </c>
    </row>
    <row r="387" spans="1:2">
      <c r="A387" s="126" t="s">
        <v>2743</v>
      </c>
      <c r="B387" s="44" t="s">
        <v>2946</v>
      </c>
    </row>
    <row r="388" spans="1:2">
      <c r="A388" s="126" t="s">
        <v>2806</v>
      </c>
      <c r="B388" s="44" t="s">
        <v>2947</v>
      </c>
    </row>
    <row r="389" spans="1:2">
      <c r="A389" s="126" t="s">
        <v>2791</v>
      </c>
      <c r="B389" s="44" t="s">
        <v>2948</v>
      </c>
    </row>
    <row r="390" spans="1:2">
      <c r="A390" s="126" t="s">
        <v>2839</v>
      </c>
      <c r="B390" s="44" t="s">
        <v>2949</v>
      </c>
    </row>
    <row r="391" spans="1:2">
      <c r="A391" s="126" t="s">
        <v>2918</v>
      </c>
      <c r="B391" s="44" t="s">
        <v>2950</v>
      </c>
    </row>
    <row r="392" spans="1:2">
      <c r="A392" s="126" t="s">
        <v>2921</v>
      </c>
      <c r="B392" s="44" t="s">
        <v>2951</v>
      </c>
    </row>
    <row r="393" spans="1:2">
      <c r="A393" s="126" t="s">
        <v>2923</v>
      </c>
      <c r="B393" s="44" t="s">
        <v>2952</v>
      </c>
    </row>
    <row r="394" spans="1:2">
      <c r="A394" s="126" t="s">
        <v>2926</v>
      </c>
      <c r="B394" s="44" t="s">
        <v>2953</v>
      </c>
    </row>
    <row r="395" spans="1:2">
      <c r="A395" s="126" t="s">
        <v>2930</v>
      </c>
      <c r="B395" s="44" t="s">
        <v>2954</v>
      </c>
    </row>
    <row r="396" spans="1:2">
      <c r="A396" s="126" t="s">
        <v>2933</v>
      </c>
      <c r="B396" s="44" t="s">
        <v>2955</v>
      </c>
    </row>
    <row r="397" spans="1:2">
      <c r="A397" s="126" t="s">
        <v>2936</v>
      </c>
      <c r="B397" s="44" t="s">
        <v>2956</v>
      </c>
    </row>
    <row r="398" spans="1:2">
      <c r="A398" s="143" t="s">
        <v>3430</v>
      </c>
      <c r="B398" s="143" t="s">
        <v>3682</v>
      </c>
    </row>
    <row r="399" spans="1:2">
      <c r="A399" s="143" t="s">
        <v>3431</v>
      </c>
      <c r="B399" s="143" t="s">
        <v>3683</v>
      </c>
    </row>
    <row r="400" spans="1:2">
      <c r="A400" s="143" t="s">
        <v>3432</v>
      </c>
      <c r="B400" s="143" t="s">
        <v>3684</v>
      </c>
    </row>
    <row r="401" spans="1:2">
      <c r="A401" s="143" t="s">
        <v>3520</v>
      </c>
      <c r="B401" s="143" t="s">
        <v>3685</v>
      </c>
    </row>
    <row r="402" spans="1:2">
      <c r="A402" s="143" t="s">
        <v>3433</v>
      </c>
      <c r="B402" s="143" t="s">
        <v>3686</v>
      </c>
    </row>
    <row r="403" spans="1:2">
      <c r="A403" s="143" t="s">
        <v>3434</v>
      </c>
      <c r="B403" s="143" t="s">
        <v>3687</v>
      </c>
    </row>
    <row r="404" spans="1:2">
      <c r="A404" s="143" t="s">
        <v>3435</v>
      </c>
      <c r="B404" s="143" t="s">
        <v>3688</v>
      </c>
    </row>
    <row r="405" spans="1:2">
      <c r="A405" s="143" t="s">
        <v>3436</v>
      </c>
      <c r="B405" s="143" t="s">
        <v>3689</v>
      </c>
    </row>
    <row r="406" spans="1:2">
      <c r="A406" s="143" t="s">
        <v>3437</v>
      </c>
      <c r="B406" s="143" t="s">
        <v>3690</v>
      </c>
    </row>
    <row r="407" spans="1:2">
      <c r="A407" s="143" t="s">
        <v>3438</v>
      </c>
      <c r="B407" s="143" t="s">
        <v>3691</v>
      </c>
    </row>
    <row r="408" spans="1:2">
      <c r="A408" s="143" t="s">
        <v>3439</v>
      </c>
      <c r="B408" s="143" t="s">
        <v>3692</v>
      </c>
    </row>
    <row r="409" spans="1:2">
      <c r="A409" s="143" t="s">
        <v>3538</v>
      </c>
      <c r="B409" s="143" t="s">
        <v>3693</v>
      </c>
    </row>
    <row r="410" spans="1:2">
      <c r="A410" s="143" t="s">
        <v>3440</v>
      </c>
      <c r="B410" s="143" t="s">
        <v>3694</v>
      </c>
    </row>
    <row r="411" spans="1:2">
      <c r="A411" s="143" t="s">
        <v>2256</v>
      </c>
      <c r="B411" s="143" t="s">
        <v>2305</v>
      </c>
    </row>
    <row r="412" spans="1:2">
      <c r="A412" s="143" t="s">
        <v>3540</v>
      </c>
      <c r="B412" s="143" t="s">
        <v>3695</v>
      </c>
    </row>
    <row r="413" spans="1:2">
      <c r="A413" s="143" t="s">
        <v>3543</v>
      </c>
      <c r="B413" s="143" t="s">
        <v>3696</v>
      </c>
    </row>
    <row r="414" spans="1:2">
      <c r="A414" s="143" t="s">
        <v>3545</v>
      </c>
      <c r="B414" s="143" t="s">
        <v>3697</v>
      </c>
    </row>
    <row r="415" spans="1:2">
      <c r="A415" s="143" t="s">
        <v>3547</v>
      </c>
      <c r="B415" s="143" t="s">
        <v>3698</v>
      </c>
    </row>
    <row r="416" spans="1:2">
      <c r="A416" s="143" t="s">
        <v>3442</v>
      </c>
      <c r="B416" s="143" t="s">
        <v>3699</v>
      </c>
    </row>
    <row r="417" spans="1:2">
      <c r="A417" s="143" t="s">
        <v>3552</v>
      </c>
      <c r="B417" s="143" t="s">
        <v>3700</v>
      </c>
    </row>
    <row r="418" spans="1:2">
      <c r="A418" s="143" t="s">
        <v>3443</v>
      </c>
      <c r="B418" s="143" t="s">
        <v>3701</v>
      </c>
    </row>
    <row r="419" spans="1:2">
      <c r="A419" s="143" t="s">
        <v>3444</v>
      </c>
      <c r="B419" s="143" t="s">
        <v>3702</v>
      </c>
    </row>
    <row r="420" spans="1:2">
      <c r="A420" s="143" t="s">
        <v>3558</v>
      </c>
      <c r="B420" s="143" t="s">
        <v>3703</v>
      </c>
    </row>
    <row r="421" spans="1:2">
      <c r="A421" s="143" t="s">
        <v>3561</v>
      </c>
      <c r="B421" s="143" t="s">
        <v>3704</v>
      </c>
    </row>
    <row r="422" spans="1:2">
      <c r="A422" s="143" t="s">
        <v>3497</v>
      </c>
      <c r="B422" s="143" t="s">
        <v>3705</v>
      </c>
    </row>
    <row r="423" spans="1:2">
      <c r="A423" s="143" t="s">
        <v>3543</v>
      </c>
      <c r="B423" s="143" t="s">
        <v>3696</v>
      </c>
    </row>
    <row r="424" spans="1:2">
      <c r="A424" s="144" t="s">
        <v>3567</v>
      </c>
      <c r="B424" s="144" t="s">
        <v>3706</v>
      </c>
    </row>
    <row r="425" spans="1:2">
      <c r="A425" s="144" t="s">
        <v>3570</v>
      </c>
      <c r="B425" s="144" t="s">
        <v>3707</v>
      </c>
    </row>
    <row r="426" spans="1:2">
      <c r="A426" s="146" t="s">
        <v>3490</v>
      </c>
      <c r="B426" s="146" t="s">
        <v>3708</v>
      </c>
    </row>
    <row r="427" spans="1:2">
      <c r="A427" s="144" t="s">
        <v>3574</v>
      </c>
      <c r="B427" s="144" t="s">
        <v>3709</v>
      </c>
    </row>
    <row r="428" spans="1:2">
      <c r="A428" s="144" t="s">
        <v>3575</v>
      </c>
      <c r="B428" s="144" t="s">
        <v>3710</v>
      </c>
    </row>
    <row r="429" spans="1:2">
      <c r="A429" s="144" t="s">
        <v>3579</v>
      </c>
      <c r="B429" s="144" t="s">
        <v>3711</v>
      </c>
    </row>
    <row r="430" spans="1:2">
      <c r="A430" s="144" t="s">
        <v>3581</v>
      </c>
      <c r="B430" s="144" t="s">
        <v>3712</v>
      </c>
    </row>
    <row r="431" spans="1:2">
      <c r="A431" s="144" t="s">
        <v>3584</v>
      </c>
      <c r="B431" s="144" t="s">
        <v>3713</v>
      </c>
    </row>
    <row r="432" spans="1:2">
      <c r="A432" s="144" t="s">
        <v>3586</v>
      </c>
      <c r="B432" s="144" t="s">
        <v>3714</v>
      </c>
    </row>
    <row r="433" spans="1:2">
      <c r="A433" s="144" t="s">
        <v>3589</v>
      </c>
      <c r="B433" s="144" t="s">
        <v>3715</v>
      </c>
    </row>
    <row r="434" spans="1:2">
      <c r="A434" s="144" t="s">
        <v>3592</v>
      </c>
      <c r="B434" s="144" t="s">
        <v>3716</v>
      </c>
    </row>
    <row r="435" spans="1:2">
      <c r="A435" s="144" t="s">
        <v>3594</v>
      </c>
      <c r="B435" s="144" t="s">
        <v>3717</v>
      </c>
    </row>
    <row r="436" spans="1:2">
      <c r="A436" s="144" t="s">
        <v>3596</v>
      </c>
      <c r="B436" s="144" t="s">
        <v>3718</v>
      </c>
    </row>
    <row r="437" spans="1:2">
      <c r="A437" s="144" t="s">
        <v>3598</v>
      </c>
      <c r="B437" s="144" t="s">
        <v>3719</v>
      </c>
    </row>
    <row r="438" spans="1:2">
      <c r="A438" s="145" t="s">
        <v>3445</v>
      </c>
      <c r="B438" s="145" t="s">
        <v>3720</v>
      </c>
    </row>
    <row r="439" spans="1:2">
      <c r="A439" s="146" t="s">
        <v>3446</v>
      </c>
      <c r="B439" s="146" t="s">
        <v>3721</v>
      </c>
    </row>
    <row r="440" spans="1:2">
      <c r="A440" s="146" t="s">
        <v>3447</v>
      </c>
      <c r="B440" s="146" t="s">
        <v>3722</v>
      </c>
    </row>
    <row r="441" spans="1:2">
      <c r="A441" s="146" t="s">
        <v>3448</v>
      </c>
      <c r="B441" s="146" t="s">
        <v>3723</v>
      </c>
    </row>
    <row r="442" spans="1:2">
      <c r="A442" s="146" t="s">
        <v>3605</v>
      </c>
      <c r="B442" s="146" t="s">
        <v>3605</v>
      </c>
    </row>
    <row r="443" spans="1:2">
      <c r="A443" s="146" t="s">
        <v>3450</v>
      </c>
      <c r="B443" s="146" t="s">
        <v>3724</v>
      </c>
    </row>
    <row r="444" spans="1:2">
      <c r="A444" s="146" t="s">
        <v>2237</v>
      </c>
      <c r="B444" s="146" t="s">
        <v>2287</v>
      </c>
    </row>
    <row r="445" spans="1:2">
      <c r="A445" s="146" t="s">
        <v>3451</v>
      </c>
      <c r="B445" s="146" t="s">
        <v>3725</v>
      </c>
    </row>
    <row r="446" spans="1:2">
      <c r="A446" s="146" t="s">
        <v>3611</v>
      </c>
      <c r="B446" s="146" t="s">
        <v>3705</v>
      </c>
    </row>
    <row r="447" spans="1:2">
      <c r="A447" s="146" t="s">
        <v>3452</v>
      </c>
      <c r="B447" s="146" t="s">
        <v>3726</v>
      </c>
    </row>
    <row r="448" spans="1:2">
      <c r="A448" s="146" t="s">
        <v>3616</v>
      </c>
      <c r="B448" s="146" t="s">
        <v>3727</v>
      </c>
    </row>
    <row r="449" spans="1:2">
      <c r="A449" s="146" t="s">
        <v>3454</v>
      </c>
      <c r="B449" s="146" t="s">
        <v>2636</v>
      </c>
    </row>
    <row r="450" spans="1:2">
      <c r="A450" s="146" t="s">
        <v>3455</v>
      </c>
      <c r="B450" s="146" t="s">
        <v>3728</v>
      </c>
    </row>
    <row r="451" spans="1:2">
      <c r="A451" s="146" t="s">
        <v>3456</v>
      </c>
      <c r="B451" s="146" t="s">
        <v>3729</v>
      </c>
    </row>
    <row r="452" spans="1:2">
      <c r="A452" s="146" t="s">
        <v>3618</v>
      </c>
      <c r="B452" s="146" t="s">
        <v>3730</v>
      </c>
    </row>
    <row r="453" spans="1:2">
      <c r="A453" s="146" t="s">
        <v>3457</v>
      </c>
      <c r="B453" s="146" t="s">
        <v>3731</v>
      </c>
    </row>
    <row r="454" spans="1:2">
      <c r="A454" s="146" t="s">
        <v>3502</v>
      </c>
      <c r="B454" s="146" t="s">
        <v>3732</v>
      </c>
    </row>
    <row r="455" spans="1:2">
      <c r="A455" s="146" t="s">
        <v>3503</v>
      </c>
      <c r="B455" s="146" t="s">
        <v>3733</v>
      </c>
    </row>
    <row r="456" spans="1:2">
      <c r="A456" s="146" t="s">
        <v>3622</v>
      </c>
      <c r="B456" s="146" t="s">
        <v>3734</v>
      </c>
    </row>
    <row r="457" spans="1:2">
      <c r="A457" s="146" t="s">
        <v>3624</v>
      </c>
      <c r="B457" s="146" t="s">
        <v>3735</v>
      </c>
    </row>
    <row r="458" spans="1:2">
      <c r="A458" s="146" t="s">
        <v>3460</v>
      </c>
      <c r="B458" s="146" t="s">
        <v>3736</v>
      </c>
    </row>
    <row r="459" spans="1:2">
      <c r="A459" s="146" t="s">
        <v>3627</v>
      </c>
      <c r="B459" s="146" t="s">
        <v>3737</v>
      </c>
    </row>
    <row r="460" spans="1:2">
      <c r="A460" s="146" t="s">
        <v>3461</v>
      </c>
      <c r="B460" s="146" t="s">
        <v>3738</v>
      </c>
    </row>
    <row r="461" spans="1:2">
      <c r="A461" s="146" t="s">
        <v>3462</v>
      </c>
      <c r="B461" s="146" t="s">
        <v>3739</v>
      </c>
    </row>
    <row r="462" spans="1:2">
      <c r="A462" s="146" t="s">
        <v>3443</v>
      </c>
      <c r="B462" s="146" t="s">
        <v>3701</v>
      </c>
    </row>
    <row r="463" spans="1:2">
      <c r="A463" s="146" t="s">
        <v>3463</v>
      </c>
      <c r="B463" s="146" t="s">
        <v>3740</v>
      </c>
    </row>
    <row r="464" spans="1:2">
      <c r="A464" s="146" t="s">
        <v>3464</v>
      </c>
      <c r="B464" s="146" t="s">
        <v>3741</v>
      </c>
    </row>
    <row r="465" spans="1:2">
      <c r="A465" s="146" t="s">
        <v>3465</v>
      </c>
      <c r="B465" s="146" t="s">
        <v>3742</v>
      </c>
    </row>
    <row r="466" spans="1:2">
      <c r="A466" s="146" t="s">
        <v>3466</v>
      </c>
      <c r="B466" s="146" t="s">
        <v>3743</v>
      </c>
    </row>
    <row r="467" spans="1:2">
      <c r="A467" s="146" t="s">
        <v>3466</v>
      </c>
      <c r="B467" s="146" t="s">
        <v>3743</v>
      </c>
    </row>
    <row r="468" spans="1:2">
      <c r="A468" s="146" t="s">
        <v>3467</v>
      </c>
      <c r="B468" s="146" t="s">
        <v>3744</v>
      </c>
    </row>
    <row r="469" spans="1:2">
      <c r="A469" s="146" t="s">
        <v>3468</v>
      </c>
      <c r="B469" s="146" t="s">
        <v>3745</v>
      </c>
    </row>
    <row r="470" spans="1:2">
      <c r="A470" s="146" t="s">
        <v>3469</v>
      </c>
      <c r="B470" s="146" t="s">
        <v>3746</v>
      </c>
    </row>
    <row r="471" spans="1:2">
      <c r="A471" s="146" t="s">
        <v>3470</v>
      </c>
      <c r="B471" s="146" t="s">
        <v>3747</v>
      </c>
    </row>
    <row r="472" spans="1:2">
      <c r="A472" s="146" t="s">
        <v>3471</v>
      </c>
      <c r="B472" s="146" t="s">
        <v>3748</v>
      </c>
    </row>
    <row r="473" spans="1:2">
      <c r="A473" s="146" t="s">
        <v>3472</v>
      </c>
      <c r="B473" s="146" t="s">
        <v>3749</v>
      </c>
    </row>
    <row r="474" spans="1:2">
      <c r="A474" s="146" t="s">
        <v>3473</v>
      </c>
      <c r="B474" s="146" t="s">
        <v>3750</v>
      </c>
    </row>
    <row r="475" spans="1:2">
      <c r="A475" s="146" t="s">
        <v>3474</v>
      </c>
      <c r="B475" s="146" t="s">
        <v>3751</v>
      </c>
    </row>
    <row r="476" spans="1:2">
      <c r="A476" s="146" t="s">
        <v>3475</v>
      </c>
      <c r="B476" s="146" t="s">
        <v>3752</v>
      </c>
    </row>
    <row r="477" spans="1:2">
      <c r="A477" t="s">
        <v>3647</v>
      </c>
      <c r="B477" t="s">
        <v>3753</v>
      </c>
    </row>
    <row r="478" spans="1:2">
      <c r="A478" t="s">
        <v>3649</v>
      </c>
      <c r="B478" t="s">
        <v>3754</v>
      </c>
    </row>
    <row r="479" spans="1:2">
      <c r="A479" t="s">
        <v>3652</v>
      </c>
      <c r="B479" t="s">
        <v>3755</v>
      </c>
    </row>
    <row r="480" spans="1:2">
      <c r="A480" t="s">
        <v>3654</v>
      </c>
      <c r="B480" t="s">
        <v>3756</v>
      </c>
    </row>
    <row r="481" spans="1:2">
      <c r="A481" t="s">
        <v>3656</v>
      </c>
      <c r="B481" t="s">
        <v>3757</v>
      </c>
    </row>
    <row r="482" spans="1:2">
      <c r="A482" t="s">
        <v>3660</v>
      </c>
      <c r="B482" t="s">
        <v>3758</v>
      </c>
    </row>
    <row r="483" spans="1:2">
      <c r="A483" t="s">
        <v>3663</v>
      </c>
      <c r="B483" t="s">
        <v>3759</v>
      </c>
    </row>
    <row r="484" spans="1:2">
      <c r="A484" t="s">
        <v>3665</v>
      </c>
      <c r="B484" t="s">
        <v>3760</v>
      </c>
    </row>
    <row r="485" spans="1:2">
      <c r="A485" t="s">
        <v>3667</v>
      </c>
      <c r="B485" t="s">
        <v>3761</v>
      </c>
    </row>
    <row r="486" spans="1:2">
      <c r="A486" t="s">
        <v>3669</v>
      </c>
      <c r="B486" t="s">
        <v>3762</v>
      </c>
    </row>
    <row r="487" spans="1:2">
      <c r="A487" t="s">
        <v>3671</v>
      </c>
      <c r="B487" t="s">
        <v>3763</v>
      </c>
    </row>
    <row r="488" spans="1:2">
      <c r="A488" t="s">
        <v>3674</v>
      </c>
      <c r="B488" t="s">
        <v>3764</v>
      </c>
    </row>
    <row r="489" spans="1:2">
      <c r="A489" t="s">
        <v>3676</v>
      </c>
      <c r="B489" t="s">
        <v>3765</v>
      </c>
    </row>
    <row r="490" spans="1:2">
      <c r="A490" t="s">
        <v>3679</v>
      </c>
      <c r="B490" t="s">
        <v>3766</v>
      </c>
    </row>
    <row r="491" spans="1:2">
      <c r="A491" t="s">
        <v>2219</v>
      </c>
      <c r="B491" t="s">
        <v>2269</v>
      </c>
    </row>
    <row r="492" spans="1:2">
      <c r="A492" t="s">
        <v>2220</v>
      </c>
      <c r="B492" t="s">
        <v>2270</v>
      </c>
    </row>
    <row r="493" spans="1:2">
      <c r="A493" t="s">
        <v>2221</v>
      </c>
      <c r="B493" t="s">
        <v>2271</v>
      </c>
    </row>
    <row r="494" spans="1:2">
      <c r="A494" t="s">
        <v>2222</v>
      </c>
      <c r="B494" t="s">
        <v>2272</v>
      </c>
    </row>
    <row r="495" spans="1:2">
      <c r="A495" t="s">
        <v>2223</v>
      </c>
      <c r="B495" t="s">
        <v>2273</v>
      </c>
    </row>
    <row r="496" spans="1:2">
      <c r="A496" t="s">
        <v>2224</v>
      </c>
      <c r="B496" t="s">
        <v>2274</v>
      </c>
    </row>
    <row r="497" spans="1:2">
      <c r="A497" t="s">
        <v>2225</v>
      </c>
      <c r="B497" t="s">
        <v>2275</v>
      </c>
    </row>
    <row r="498" spans="1:2">
      <c r="A498" t="s">
        <v>2226</v>
      </c>
      <c r="B498" t="s">
        <v>2276</v>
      </c>
    </row>
    <row r="499" spans="1:2">
      <c r="A499" t="s">
        <v>2227</v>
      </c>
      <c r="B499" t="s">
        <v>2277</v>
      </c>
    </row>
    <row r="500" spans="1:2">
      <c r="A500" t="s">
        <v>2228</v>
      </c>
      <c r="B500" t="s">
        <v>2278</v>
      </c>
    </row>
    <row r="501" spans="1:2">
      <c r="A501" t="s">
        <v>2229</v>
      </c>
      <c r="B501" t="s">
        <v>2279</v>
      </c>
    </row>
    <row r="502" spans="1:2">
      <c r="A502" t="s">
        <v>2230</v>
      </c>
      <c r="B502" t="s">
        <v>2280</v>
      </c>
    </row>
    <row r="503" spans="1:2">
      <c r="A503" t="s">
        <v>2231</v>
      </c>
      <c r="B503" t="s">
        <v>2281</v>
      </c>
    </row>
    <row r="504" spans="1:2">
      <c r="A504" t="s">
        <v>2232</v>
      </c>
      <c r="B504" t="s">
        <v>2282</v>
      </c>
    </row>
    <row r="505" spans="1:2">
      <c r="A505" t="s">
        <v>2233</v>
      </c>
      <c r="B505" t="s">
        <v>2283</v>
      </c>
    </row>
    <row r="506" spans="1:2">
      <c r="A506" t="s">
        <v>2234</v>
      </c>
      <c r="B506" t="s">
        <v>3938</v>
      </c>
    </row>
    <row r="507" spans="1:2">
      <c r="A507" t="s">
        <v>2235</v>
      </c>
      <c r="B507" t="s">
        <v>2285</v>
      </c>
    </row>
    <row r="508" spans="1:2">
      <c r="A508" t="s">
        <v>2236</v>
      </c>
      <c r="B508" t="s">
        <v>2286</v>
      </c>
    </row>
    <row r="509" spans="1:2">
      <c r="A509" t="s">
        <v>2237</v>
      </c>
      <c r="B509" t="s">
        <v>2287</v>
      </c>
    </row>
    <row r="510" spans="1:2">
      <c r="A510" t="s">
        <v>2238</v>
      </c>
      <c r="B510" t="s">
        <v>2288</v>
      </c>
    </row>
    <row r="511" spans="1:2">
      <c r="A511" t="s">
        <v>2239</v>
      </c>
      <c r="B511" t="s">
        <v>2289</v>
      </c>
    </row>
    <row r="512" spans="1:2">
      <c r="A512" t="s">
        <v>2240</v>
      </c>
      <c r="B512" t="s">
        <v>2290</v>
      </c>
    </row>
    <row r="513" spans="1:2">
      <c r="A513" t="s">
        <v>2241</v>
      </c>
      <c r="B513" t="s">
        <v>2291</v>
      </c>
    </row>
    <row r="514" spans="1:2">
      <c r="A514" t="s">
        <v>2242</v>
      </c>
      <c r="B514" t="s">
        <v>2292</v>
      </c>
    </row>
    <row r="515" spans="1:2">
      <c r="A515" t="s">
        <v>2243</v>
      </c>
      <c r="B515" t="s">
        <v>2293</v>
      </c>
    </row>
    <row r="516" spans="1:2">
      <c r="A516" t="s">
        <v>2244</v>
      </c>
      <c r="B516" t="s">
        <v>2294</v>
      </c>
    </row>
    <row r="517" spans="1:2">
      <c r="A517" t="s">
        <v>2245</v>
      </c>
      <c r="B517" t="s">
        <v>2295</v>
      </c>
    </row>
    <row r="518" spans="1:2">
      <c r="A518" t="s">
        <v>2197</v>
      </c>
      <c r="B518" t="s">
        <v>2203</v>
      </c>
    </row>
    <row r="519" spans="1:2">
      <c r="A519" t="s">
        <v>2246</v>
      </c>
      <c r="B519" t="s">
        <v>3939</v>
      </c>
    </row>
    <row r="520" spans="1:2">
      <c r="A520" t="s">
        <v>2247</v>
      </c>
      <c r="B520" t="s">
        <v>2297</v>
      </c>
    </row>
    <row r="521" spans="1:2">
      <c r="A521" t="s">
        <v>2248</v>
      </c>
      <c r="B521" t="s">
        <v>2298</v>
      </c>
    </row>
    <row r="522" spans="1:2">
      <c r="A522" t="s">
        <v>2249</v>
      </c>
      <c r="B522" t="s">
        <v>2299</v>
      </c>
    </row>
    <row r="523" spans="1:2">
      <c r="A523" t="s">
        <v>2250</v>
      </c>
      <c r="B523" t="s">
        <v>2300</v>
      </c>
    </row>
    <row r="524" spans="1:2">
      <c r="A524" t="s">
        <v>2251</v>
      </c>
      <c r="B524" t="s">
        <v>2301</v>
      </c>
    </row>
    <row r="525" spans="1:2">
      <c r="A525" t="s">
        <v>4012</v>
      </c>
      <c r="B525" t="s">
        <v>4014</v>
      </c>
    </row>
    <row r="526" spans="1:2">
      <c r="A526" t="s">
        <v>2253</v>
      </c>
      <c r="B526" t="s">
        <v>98</v>
      </c>
    </row>
    <row r="527" spans="1:2">
      <c r="A527" t="s">
        <v>3929</v>
      </c>
      <c r="B527" t="s">
        <v>3940</v>
      </c>
    </row>
    <row r="528" spans="1:2">
      <c r="A528" t="s">
        <v>2186</v>
      </c>
      <c r="B528" t="s">
        <v>2192</v>
      </c>
    </row>
    <row r="529" spans="1:2">
      <c r="A529" t="s">
        <v>3930</v>
      </c>
      <c r="B529" t="s">
        <v>3941</v>
      </c>
    </row>
    <row r="530" spans="1:2">
      <c r="A530" t="s">
        <v>3931</v>
      </c>
      <c r="B530" t="s">
        <v>3942</v>
      </c>
    </row>
    <row r="531" spans="1:2">
      <c r="A531" t="s">
        <v>3932</v>
      </c>
      <c r="B531" t="s">
        <v>3943</v>
      </c>
    </row>
    <row r="532" spans="1:2">
      <c r="A532" t="s">
        <v>2257</v>
      </c>
      <c r="B532" t="s">
        <v>2306</v>
      </c>
    </row>
    <row r="533" spans="1:2">
      <c r="A533" t="s">
        <v>2258</v>
      </c>
      <c r="B533" t="s">
        <v>2307</v>
      </c>
    </row>
    <row r="534" spans="1:2">
      <c r="A534" t="s">
        <v>2259</v>
      </c>
      <c r="B534" t="s">
        <v>2308</v>
      </c>
    </row>
    <row r="535" spans="1:2">
      <c r="A535" t="s">
        <v>2260</v>
      </c>
      <c r="B535" t="s">
        <v>2309</v>
      </c>
    </row>
    <row r="536" spans="1:2">
      <c r="A536" t="s">
        <v>2204</v>
      </c>
      <c r="B536" t="s">
        <v>2210</v>
      </c>
    </row>
    <row r="537" spans="1:2">
      <c r="A537" t="s">
        <v>2261</v>
      </c>
      <c r="B537" t="s">
        <v>2310</v>
      </c>
    </row>
    <row r="538" spans="1:2">
      <c r="A538" t="s">
        <v>2262</v>
      </c>
      <c r="B538" t="s">
        <v>2311</v>
      </c>
    </row>
    <row r="539" spans="1:2">
      <c r="A539" t="s">
        <v>2263</v>
      </c>
      <c r="B539" t="s">
        <v>2312</v>
      </c>
    </row>
    <row r="540" spans="1:2">
      <c r="A540" t="s">
        <v>2264</v>
      </c>
      <c r="B540" t="s">
        <v>2313</v>
      </c>
    </row>
    <row r="541" spans="1:2">
      <c r="A541" t="s">
        <v>2265</v>
      </c>
      <c r="B541" t="s">
        <v>2314</v>
      </c>
    </row>
    <row r="542" spans="1:2">
      <c r="A542" t="s">
        <v>2266</v>
      </c>
      <c r="B542" t="s">
        <v>2315</v>
      </c>
    </row>
    <row r="543" spans="1:2">
      <c r="A543" t="s">
        <v>2267</v>
      </c>
      <c r="B543" t="s">
        <v>2316</v>
      </c>
    </row>
    <row r="544" spans="1:2">
      <c r="A544" t="s">
        <v>2268</v>
      </c>
      <c r="B544" t="s">
        <v>2317</v>
      </c>
    </row>
    <row r="545" spans="1:2">
      <c r="A545" t="s">
        <v>4020</v>
      </c>
      <c r="B545" t="s">
        <v>4117</v>
      </c>
    </row>
    <row r="546" spans="1:2">
      <c r="A546" t="s">
        <v>4021</v>
      </c>
      <c r="B546" t="s">
        <v>4118</v>
      </c>
    </row>
    <row r="547" spans="1:2">
      <c r="A547" t="s">
        <v>4046</v>
      </c>
      <c r="B547" t="s">
        <v>4119</v>
      </c>
    </row>
    <row r="548" spans="1:2">
      <c r="A548" t="s">
        <v>4022</v>
      </c>
      <c r="B548" t="s">
        <v>4120</v>
      </c>
    </row>
    <row r="549" spans="1:2">
      <c r="A549" t="s">
        <v>4023</v>
      </c>
      <c r="B549" t="s">
        <v>4121</v>
      </c>
    </row>
    <row r="550" spans="1:2">
      <c r="A550" t="s">
        <v>4024</v>
      </c>
      <c r="B550" t="s">
        <v>4122</v>
      </c>
    </row>
    <row r="551" spans="1:2">
      <c r="A551" t="s">
        <v>4025</v>
      </c>
      <c r="B551" t="s">
        <v>4123</v>
      </c>
    </row>
    <row r="552" spans="1:2">
      <c r="A552" t="s">
        <v>4026</v>
      </c>
      <c r="B552" t="s">
        <v>4124</v>
      </c>
    </row>
    <row r="553" spans="1:2">
      <c r="A553" t="s">
        <v>4027</v>
      </c>
      <c r="B553" t="s">
        <v>4125</v>
      </c>
    </row>
    <row r="554" spans="1:2">
      <c r="A554" t="s">
        <v>4028</v>
      </c>
      <c r="B554" t="s">
        <v>4126</v>
      </c>
    </row>
    <row r="555" spans="1:2">
      <c r="A555" t="s">
        <v>4029</v>
      </c>
      <c r="B555" t="s">
        <v>4127</v>
      </c>
    </row>
    <row r="556" spans="1:2">
      <c r="A556" t="s">
        <v>4030</v>
      </c>
      <c r="B556" t="s">
        <v>4128</v>
      </c>
    </row>
    <row r="557" spans="1:2">
      <c r="A557" t="s">
        <v>4061</v>
      </c>
      <c r="B557" t="s">
        <v>4129</v>
      </c>
    </row>
    <row r="558" spans="1:2">
      <c r="A558" t="s">
        <v>4070</v>
      </c>
      <c r="B558" t="s">
        <v>4130</v>
      </c>
    </row>
    <row r="559" spans="1:2">
      <c r="A559" t="s">
        <v>4073</v>
      </c>
      <c r="B559" t="s">
        <v>4131</v>
      </c>
    </row>
    <row r="560" spans="1:2">
      <c r="A560" t="s">
        <v>4062</v>
      </c>
      <c r="B560" t="s">
        <v>4132</v>
      </c>
    </row>
    <row r="561" spans="1:2">
      <c r="A561" t="s">
        <v>4063</v>
      </c>
      <c r="B561" t="s">
        <v>4133</v>
      </c>
    </row>
    <row r="562" spans="1:2">
      <c r="A562" t="s">
        <v>4078</v>
      </c>
      <c r="B562" t="s">
        <v>4134</v>
      </c>
    </row>
    <row r="563" spans="1:2">
      <c r="A563" t="s">
        <v>4080</v>
      </c>
      <c r="B563" t="s">
        <v>4135</v>
      </c>
    </row>
    <row r="564" spans="1:2">
      <c r="A564" t="s">
        <v>4064</v>
      </c>
      <c r="B564" t="s">
        <v>4136</v>
      </c>
    </row>
    <row r="565" spans="1:2">
      <c r="A565" t="s">
        <v>4065</v>
      </c>
      <c r="B565" t="s">
        <v>4137</v>
      </c>
    </row>
    <row r="566" spans="1:2">
      <c r="A566" t="s">
        <v>4066</v>
      </c>
      <c r="B566" t="s">
        <v>4138</v>
      </c>
    </row>
    <row r="567" spans="1:2">
      <c r="A567" t="s">
        <v>4067</v>
      </c>
      <c r="B567" t="s">
        <v>4139</v>
      </c>
    </row>
    <row r="568" spans="1:2">
      <c r="A568" t="s">
        <v>4089</v>
      </c>
      <c r="B568" t="s">
        <v>4140</v>
      </c>
    </row>
    <row r="569" spans="1:2">
      <c r="A569" t="s">
        <v>4164</v>
      </c>
      <c r="B569" t="s">
        <v>4177</v>
      </c>
    </row>
    <row r="570" spans="1:2">
      <c r="A570" t="s">
        <v>4165</v>
      </c>
      <c r="B570" t="s">
        <v>4178</v>
      </c>
    </row>
    <row r="571" spans="1:2">
      <c r="A571" t="s">
        <v>4166</v>
      </c>
      <c r="B571" t="s">
        <v>4179</v>
      </c>
    </row>
    <row r="572" spans="1:2">
      <c r="A572" t="s">
        <v>4167</v>
      </c>
      <c r="B572" t="s">
        <v>4180</v>
      </c>
    </row>
    <row r="573" spans="1:2">
      <c r="A573" t="s">
        <v>4168</v>
      </c>
      <c r="B573" t="s">
        <v>4181</v>
      </c>
    </row>
    <row r="574" spans="1:2">
      <c r="A574" t="s">
        <v>4169</v>
      </c>
      <c r="B574" t="s">
        <v>4182</v>
      </c>
    </row>
    <row r="575" spans="1:2">
      <c r="A575" t="s">
        <v>4170</v>
      </c>
      <c r="B575" t="s">
        <v>4183</v>
      </c>
    </row>
    <row r="576" spans="1:2">
      <c r="A576" t="s">
        <v>4171</v>
      </c>
      <c r="B576" t="s">
        <v>4184</v>
      </c>
    </row>
    <row r="577" spans="1:2">
      <c r="A577" t="s">
        <v>4172</v>
      </c>
      <c r="B577" t="s">
        <v>4185</v>
      </c>
    </row>
    <row r="578" spans="1:2">
      <c r="A578" t="s">
        <v>4173</v>
      </c>
      <c r="B578" t="s">
        <v>4186</v>
      </c>
    </row>
    <row r="579" spans="1:2">
      <c r="A579" t="s">
        <v>4174</v>
      </c>
      <c r="B579" t="s">
        <v>4187</v>
      </c>
    </row>
    <row r="580" spans="1:2">
      <c r="A580" t="s">
        <v>4175</v>
      </c>
      <c r="B580" t="s">
        <v>4188</v>
      </c>
    </row>
    <row r="581" spans="1:2">
      <c r="A581" t="s">
        <v>4176</v>
      </c>
      <c r="B581" t="s">
        <v>4189</v>
      </c>
    </row>
    <row r="582" spans="1:2">
      <c r="A582" s="143" t="s">
        <v>4004</v>
      </c>
      <c r="B582" t="s">
        <v>2270</v>
      </c>
    </row>
    <row r="583" spans="1:2">
      <c r="A583" s="23" t="s">
        <v>4191</v>
      </c>
      <c r="B583" t="s">
        <v>4263</v>
      </c>
    </row>
    <row r="584" spans="1:2">
      <c r="A584" s="23" t="s">
        <v>4194</v>
      </c>
      <c r="B584" t="s">
        <v>4264</v>
      </c>
    </row>
    <row r="585" spans="1:2">
      <c r="A585" s="23" t="s">
        <v>4196</v>
      </c>
      <c r="B585" t="s">
        <v>4265</v>
      </c>
    </row>
    <row r="586" spans="1:2">
      <c r="A586" s="23" t="s">
        <v>4199</v>
      </c>
      <c r="B586" t="s">
        <v>4266</v>
      </c>
    </row>
    <row r="587" spans="1:2">
      <c r="A587" s="23" t="s">
        <v>4202</v>
      </c>
      <c r="B587" t="s">
        <v>4267</v>
      </c>
    </row>
    <row r="588" spans="1:2">
      <c r="A588" s="23" t="s">
        <v>4205</v>
      </c>
      <c r="B588" t="s">
        <v>4268</v>
      </c>
    </row>
    <row r="589" spans="1:2">
      <c r="A589" s="23" t="s">
        <v>4208</v>
      </c>
      <c r="B589" t="s">
        <v>4269</v>
      </c>
    </row>
    <row r="590" spans="1:2">
      <c r="A590" s="23" t="s">
        <v>4211</v>
      </c>
      <c r="B590" t="s">
        <v>4270</v>
      </c>
    </row>
    <row r="591" spans="1:2">
      <c r="A591" s="23" t="s">
        <v>4214</v>
      </c>
      <c r="B591" t="s">
        <v>4271</v>
      </c>
    </row>
    <row r="592" spans="1:2">
      <c r="A592" s="23" t="s">
        <v>4216</v>
      </c>
      <c r="B592" t="s">
        <v>4272</v>
      </c>
    </row>
    <row r="593" spans="1:2">
      <c r="A593" s="23" t="s">
        <v>4219</v>
      </c>
      <c r="B593" t="s">
        <v>4273</v>
      </c>
    </row>
    <row r="594" spans="1:2">
      <c r="A594" s="23" t="s">
        <v>4222</v>
      </c>
      <c r="B594" t="s">
        <v>4274</v>
      </c>
    </row>
    <row r="595" spans="1:2">
      <c r="A595" s="23" t="s">
        <v>4225</v>
      </c>
      <c r="B595" t="s">
        <v>4275</v>
      </c>
    </row>
    <row r="596" spans="1:2">
      <c r="A596" s="23" t="s">
        <v>4228</v>
      </c>
      <c r="B596" t="s">
        <v>4276</v>
      </c>
    </row>
    <row r="597" spans="1:2">
      <c r="A597" s="23" t="s">
        <v>4230</v>
      </c>
      <c r="B597" t="s">
        <v>4277</v>
      </c>
    </row>
    <row r="598" spans="1:2">
      <c r="A598" s="23" t="s">
        <v>4233</v>
      </c>
      <c r="B598" t="s">
        <v>4278</v>
      </c>
    </row>
    <row r="599" spans="1:2">
      <c r="A599" s="23" t="s">
        <v>4236</v>
      </c>
      <c r="B599" t="s">
        <v>4279</v>
      </c>
    </row>
    <row r="600" spans="1:2">
      <c r="A600" s="23" t="s">
        <v>4239</v>
      </c>
      <c r="B600" t="s">
        <v>4280</v>
      </c>
    </row>
    <row r="601" spans="1:2">
      <c r="A601" s="23" t="s">
        <v>4242</v>
      </c>
      <c r="B601" t="s">
        <v>4281</v>
      </c>
    </row>
    <row r="602" spans="1:2">
      <c r="A602" s="23" t="s">
        <v>4245</v>
      </c>
      <c r="B602" t="s">
        <v>4282</v>
      </c>
    </row>
    <row r="603" spans="1:2">
      <c r="A603" s="23" t="s">
        <v>4248</v>
      </c>
      <c r="B603" t="s">
        <v>4283</v>
      </c>
    </row>
    <row r="604" spans="1:2">
      <c r="A604" s="23" t="s">
        <v>4251</v>
      </c>
      <c r="B604" t="s">
        <v>4284</v>
      </c>
    </row>
    <row r="605" spans="1:2">
      <c r="A605" s="23" t="s">
        <v>4254</v>
      </c>
      <c r="B605" t="s">
        <v>4285</v>
      </c>
    </row>
    <row r="606" spans="1:2">
      <c r="A606" s="23" t="s">
        <v>4257</v>
      </c>
      <c r="B606" t="s">
        <v>4286</v>
      </c>
    </row>
    <row r="607" spans="1:2">
      <c r="A607" s="23" t="s">
        <v>4260</v>
      </c>
      <c r="B607" t="s">
        <v>4287</v>
      </c>
    </row>
    <row r="608" spans="1:2">
      <c r="A608" s="23" t="s">
        <v>4337</v>
      </c>
      <c r="B608" t="s">
        <v>4364</v>
      </c>
    </row>
    <row r="609" spans="1:2">
      <c r="A609" s="23" t="s">
        <v>4339</v>
      </c>
      <c r="B609" t="s">
        <v>4365</v>
      </c>
    </row>
    <row r="610" spans="1:2">
      <c r="A610" s="23" t="s">
        <v>4340</v>
      </c>
      <c r="B610" t="s">
        <v>4366</v>
      </c>
    </row>
    <row r="611" spans="1:2">
      <c r="A611" s="23" t="s">
        <v>4343</v>
      </c>
      <c r="B611" t="s">
        <v>4367</v>
      </c>
    </row>
    <row r="612" spans="1:2">
      <c r="A612" s="23" t="s">
        <v>4345</v>
      </c>
      <c r="B612" t="s">
        <v>4368</v>
      </c>
    </row>
    <row r="613" spans="1:2">
      <c r="A613" s="23" t="s">
        <v>4348</v>
      </c>
      <c r="B613" t="s">
        <v>4369</v>
      </c>
    </row>
    <row r="614" spans="1:2">
      <c r="A614" s="23" t="s">
        <v>4351</v>
      </c>
      <c r="B614" t="s">
        <v>4370</v>
      </c>
    </row>
    <row r="615" spans="1:2">
      <c r="A615" s="23" t="s">
        <v>4354</v>
      </c>
      <c r="B615" t="s">
        <v>4371</v>
      </c>
    </row>
    <row r="616" spans="1:2">
      <c r="A616" s="23" t="s">
        <v>4357</v>
      </c>
      <c r="B616" t="s">
        <v>4372</v>
      </c>
    </row>
    <row r="617" spans="1:2">
      <c r="A617" s="23" t="s">
        <v>4359</v>
      </c>
      <c r="B617" t="s">
        <v>4373</v>
      </c>
    </row>
    <row r="618" spans="1:2">
      <c r="A618" s="23" t="s">
        <v>4361</v>
      </c>
      <c r="B618" t="s">
        <v>4374</v>
      </c>
    </row>
    <row r="619" spans="1:2">
      <c r="A619" s="23" t="s">
        <v>4393</v>
      </c>
      <c r="B619" t="s">
        <v>4405</v>
      </c>
    </row>
    <row r="620" spans="1:2">
      <c r="A620" s="23" t="s">
        <v>4395</v>
      </c>
      <c r="B620" t="s">
        <v>4406</v>
      </c>
    </row>
    <row r="621" spans="1:2">
      <c r="A621" s="23" t="s">
        <v>4397</v>
      </c>
      <c r="B621" t="s">
        <v>4407</v>
      </c>
    </row>
    <row r="622" spans="1:2">
      <c r="A622" s="23" t="s">
        <v>4400</v>
      </c>
      <c r="B622" t="s">
        <v>4408</v>
      </c>
    </row>
    <row r="623" spans="1:2">
      <c r="A623" s="23" t="s">
        <v>4402</v>
      </c>
      <c r="B623" t="s">
        <v>4409</v>
      </c>
    </row>
    <row r="624" spans="1:2">
      <c r="A624" s="23" t="s">
        <v>2585</v>
      </c>
      <c r="B624" t="s">
        <v>2592</v>
      </c>
    </row>
    <row r="625" spans="1:2">
      <c r="A625" s="23" t="s">
        <v>4478</v>
      </c>
      <c r="B625" t="s">
        <v>4531</v>
      </c>
    </row>
    <row r="626" spans="1:2">
      <c r="A626" s="23" t="s">
        <v>4479</v>
      </c>
      <c r="B626" t="s">
        <v>4532</v>
      </c>
    </row>
    <row r="627" spans="1:2">
      <c r="A627" s="23" t="s">
        <v>4480</v>
      </c>
      <c r="B627" t="s">
        <v>4533</v>
      </c>
    </row>
    <row r="628" spans="1:2">
      <c r="A628" s="23" t="s">
        <v>4481</v>
      </c>
      <c r="B628" t="s">
        <v>4534</v>
      </c>
    </row>
    <row r="629" spans="1:2">
      <c r="A629" s="23" t="s">
        <v>4482</v>
      </c>
      <c r="B629" t="s">
        <v>4535</v>
      </c>
    </row>
    <row r="630" spans="1:2">
      <c r="A630" s="23" t="s">
        <v>4483</v>
      </c>
      <c r="B630" t="s">
        <v>4536</v>
      </c>
    </row>
    <row r="631" spans="1:2">
      <c r="A631" s="23" t="s">
        <v>4484</v>
      </c>
      <c r="B631" t="s">
        <v>4537</v>
      </c>
    </row>
    <row r="632" spans="1:2">
      <c r="A632" s="23" t="s">
        <v>4485</v>
      </c>
      <c r="B632" t="s">
        <v>4538</v>
      </c>
    </row>
    <row r="633" spans="1:2">
      <c r="A633" s="23" t="s">
        <v>4486</v>
      </c>
      <c r="B633" t="s">
        <v>4539</v>
      </c>
    </row>
    <row r="634" spans="1:2">
      <c r="A634" s="23" t="s">
        <v>4487</v>
      </c>
      <c r="B634" t="s">
        <v>4540</v>
      </c>
    </row>
    <row r="635" spans="1:2">
      <c r="A635" s="23" t="s">
        <v>4488</v>
      </c>
      <c r="B635" t="s">
        <v>4541</v>
      </c>
    </row>
    <row r="636" spans="1:2">
      <c r="A636" s="23" t="s">
        <v>4489</v>
      </c>
      <c r="B636" t="s">
        <v>4542</v>
      </c>
    </row>
    <row r="637" spans="1:2">
      <c r="A637" s="23" t="s">
        <v>4490</v>
      </c>
      <c r="B637" t="s">
        <v>4543</v>
      </c>
    </row>
    <row r="638" spans="1:2">
      <c r="A638" s="23" t="s">
        <v>4491</v>
      </c>
      <c r="B638" t="s">
        <v>4544</v>
      </c>
    </row>
    <row r="639" spans="1:2">
      <c r="A639" s="23" t="s">
        <v>4492</v>
      </c>
      <c r="B639" t="s">
        <v>4545</v>
      </c>
    </row>
    <row r="640" spans="1:2">
      <c r="A640" s="23" t="s">
        <v>4493</v>
      </c>
      <c r="B640" t="s">
        <v>4546</v>
      </c>
    </row>
    <row r="641" spans="1:2">
      <c r="A641" s="23" t="s">
        <v>4494</v>
      </c>
      <c r="B641" t="s">
        <v>4547</v>
      </c>
    </row>
    <row r="642" spans="1:2">
      <c r="A642" s="23" t="s">
        <v>4495</v>
      </c>
      <c r="B642" t="s">
        <v>4548</v>
      </c>
    </row>
    <row r="643" spans="1:2">
      <c r="A643" s="23" t="s">
        <v>4496</v>
      </c>
      <c r="B643" t="s">
        <v>4549</v>
      </c>
    </row>
    <row r="644" spans="1:2">
      <c r="A644" s="23" t="s">
        <v>4497</v>
      </c>
      <c r="B644" t="s">
        <v>4550</v>
      </c>
    </row>
    <row r="645" spans="1:2">
      <c r="A645" s="23" t="s">
        <v>4498</v>
      </c>
      <c r="B645" t="s">
        <v>4551</v>
      </c>
    </row>
    <row r="646" spans="1:2">
      <c r="A646" s="23" t="s">
        <v>4499</v>
      </c>
      <c r="B646" t="s">
        <v>4552</v>
      </c>
    </row>
    <row r="647" spans="1:2">
      <c r="A647" s="23" t="s">
        <v>4500</v>
      </c>
      <c r="B647" t="s">
        <v>4553</v>
      </c>
    </row>
    <row r="648" spans="1:2">
      <c r="A648" s="23" t="s">
        <v>4501</v>
      </c>
      <c r="B648" t="s">
        <v>4554</v>
      </c>
    </row>
    <row r="649" spans="1:2">
      <c r="A649" s="23" t="s">
        <v>4502</v>
      </c>
      <c r="B649" t="s">
        <v>4555</v>
      </c>
    </row>
    <row r="650" spans="1:2">
      <c r="A650" s="23" t="s">
        <v>4503</v>
      </c>
      <c r="B650" t="s">
        <v>4556</v>
      </c>
    </row>
    <row r="651" spans="1:2">
      <c r="A651" s="23" t="s">
        <v>4504</v>
      </c>
      <c r="B651" t="s">
        <v>4557</v>
      </c>
    </row>
    <row r="652" spans="1:2">
      <c r="A652" s="23" t="s">
        <v>4505</v>
      </c>
      <c r="B652" t="s">
        <v>4558</v>
      </c>
    </row>
    <row r="653" spans="1:2">
      <c r="A653" s="23" t="s">
        <v>4506</v>
      </c>
      <c r="B653" t="s">
        <v>4559</v>
      </c>
    </row>
    <row r="654" spans="1:2">
      <c r="A654" s="23" t="s">
        <v>4507</v>
      </c>
      <c r="B654" t="s">
        <v>4560</v>
      </c>
    </row>
    <row r="655" spans="1:2">
      <c r="A655" s="23" t="s">
        <v>4508</v>
      </c>
      <c r="B655" t="s">
        <v>4561</v>
      </c>
    </row>
    <row r="656" spans="1:2">
      <c r="A656" s="23" t="s">
        <v>4509</v>
      </c>
      <c r="B656" t="s">
        <v>4562</v>
      </c>
    </row>
    <row r="657" spans="1:2">
      <c r="A657" s="23" t="s">
        <v>4510</v>
      </c>
      <c r="B657" t="s">
        <v>4563</v>
      </c>
    </row>
    <row r="658" spans="1:2">
      <c r="A658" s="23" t="s">
        <v>4511</v>
      </c>
      <c r="B658" t="s">
        <v>4564</v>
      </c>
    </row>
    <row r="659" spans="1:2">
      <c r="A659" s="23" t="s">
        <v>4512</v>
      </c>
      <c r="B659" t="s">
        <v>4565</v>
      </c>
    </row>
    <row r="660" spans="1:2">
      <c r="A660" s="23" t="s">
        <v>4513</v>
      </c>
      <c r="B660" t="s">
        <v>4566</v>
      </c>
    </row>
    <row r="661" spans="1:2">
      <c r="A661" s="23" t="s">
        <v>4514</v>
      </c>
      <c r="B661" t="s">
        <v>4567</v>
      </c>
    </row>
    <row r="662" spans="1:2">
      <c r="A662" s="23" t="s">
        <v>4515</v>
      </c>
      <c r="B662" t="s">
        <v>4568</v>
      </c>
    </row>
    <row r="663" spans="1:2">
      <c r="A663" s="23" t="s">
        <v>4516</v>
      </c>
      <c r="B663" t="s">
        <v>4569</v>
      </c>
    </row>
    <row r="664" spans="1:2">
      <c r="A664" s="23" t="s">
        <v>4517</v>
      </c>
      <c r="B664" t="s">
        <v>4570</v>
      </c>
    </row>
    <row r="665" spans="1:2">
      <c r="A665" s="23" t="s">
        <v>4518</v>
      </c>
      <c r="B665" t="s">
        <v>4571</v>
      </c>
    </row>
    <row r="666" spans="1:2">
      <c r="A666" s="23" t="s">
        <v>4519</v>
      </c>
      <c r="B666" t="s">
        <v>4572</v>
      </c>
    </row>
    <row r="667" spans="1:2">
      <c r="A667" s="23" t="s">
        <v>4520</v>
      </c>
      <c r="B667" t="s">
        <v>4573</v>
      </c>
    </row>
    <row r="668" spans="1:2">
      <c r="A668" s="23" t="s">
        <v>4521</v>
      </c>
      <c r="B668" t="s">
        <v>4574</v>
      </c>
    </row>
    <row r="669" spans="1:2">
      <c r="A669" s="23" t="s">
        <v>2474</v>
      </c>
      <c r="B669" t="s">
        <v>2645</v>
      </c>
    </row>
    <row r="670" spans="1:2">
      <c r="A670" s="23" t="s">
        <v>4522</v>
      </c>
      <c r="B670" t="s">
        <v>4575</v>
      </c>
    </row>
    <row r="671" spans="1:2">
      <c r="A671" s="23" t="s">
        <v>4523</v>
      </c>
      <c r="B671" t="s">
        <v>4576</v>
      </c>
    </row>
    <row r="672" spans="1:2">
      <c r="A672" s="23" t="s">
        <v>4524</v>
      </c>
      <c r="B672" t="s">
        <v>4577</v>
      </c>
    </row>
    <row r="673" spans="1:2">
      <c r="A673" s="23" t="s">
        <v>4525</v>
      </c>
      <c r="B673" t="s">
        <v>4578</v>
      </c>
    </row>
    <row r="674" spans="1:2">
      <c r="A674" s="23" t="s">
        <v>4448</v>
      </c>
      <c r="B674" t="s">
        <v>4579</v>
      </c>
    </row>
    <row r="675" spans="1:2">
      <c r="A675" s="23" t="s">
        <v>4526</v>
      </c>
      <c r="B675" t="s">
        <v>4580</v>
      </c>
    </row>
    <row r="676" spans="1:2">
      <c r="A676" s="23" t="s">
        <v>4449</v>
      </c>
      <c r="B676" t="s">
        <v>4581</v>
      </c>
    </row>
    <row r="677" spans="1:2">
      <c r="A677" s="23" t="s">
        <v>4527</v>
      </c>
      <c r="B677" t="s">
        <v>4582</v>
      </c>
    </row>
    <row r="678" spans="1:2">
      <c r="A678" s="23" t="s">
        <v>4528</v>
      </c>
      <c r="B678" t="s">
        <v>4583</v>
      </c>
    </row>
    <row r="679" spans="1:2">
      <c r="A679" s="23" t="s">
        <v>4529</v>
      </c>
      <c r="B679" t="s">
        <v>4584</v>
      </c>
    </row>
    <row r="680" spans="1:2">
      <c r="A680" s="23" t="s">
        <v>4530</v>
      </c>
      <c r="B680" t="s">
        <v>4585</v>
      </c>
    </row>
    <row r="681" spans="1:2">
      <c r="A681" s="23" t="s">
        <v>4361</v>
      </c>
      <c r="B681" t="s">
        <v>4586</v>
      </c>
    </row>
    <row r="682" spans="1:2">
      <c r="A682" s="23" t="s">
        <v>2442</v>
      </c>
      <c r="B682" t="s">
        <v>2615</v>
      </c>
    </row>
    <row r="683" spans="1:2">
      <c r="A683" s="23" t="s">
        <v>4471</v>
      </c>
      <c r="B683" t="s">
        <v>4587</v>
      </c>
    </row>
    <row r="684" spans="1:2">
      <c r="A684" s="23" t="s">
        <v>4450</v>
      </c>
      <c r="B684" t="s">
        <v>4588</v>
      </c>
    </row>
    <row r="685" spans="1:2">
      <c r="A685" s="23" t="s">
        <v>4474</v>
      </c>
      <c r="B685" t="s">
        <v>4589</v>
      </c>
    </row>
    <row r="686" spans="1:2">
      <c r="A686" s="23" t="s">
        <v>4476</v>
      </c>
      <c r="B686" t="s">
        <v>4590</v>
      </c>
    </row>
    <row r="687" spans="1:2">
      <c r="A687" s="23" t="s">
        <v>4211</v>
      </c>
      <c r="B687" t="s">
        <v>4270</v>
      </c>
    </row>
    <row r="688" spans="1:2">
      <c r="A688" s="23" t="s">
        <v>4650</v>
      </c>
      <c r="B688" t="s">
        <v>4652</v>
      </c>
    </row>
    <row r="689" spans="1:2">
      <c r="A689" t="s">
        <v>4748</v>
      </c>
      <c r="B689" t="s">
        <v>4775</v>
      </c>
    </row>
    <row r="690" spans="1:2">
      <c r="A690" t="s">
        <v>4749</v>
      </c>
      <c r="B690" t="s">
        <v>4776</v>
      </c>
    </row>
    <row r="691" spans="1:2">
      <c r="A691" t="s">
        <v>4750</v>
      </c>
      <c r="B691" t="s">
        <v>4777</v>
      </c>
    </row>
    <row r="692" spans="1:2">
      <c r="A692" t="s">
        <v>4806</v>
      </c>
      <c r="B692" t="s">
        <v>4778</v>
      </c>
    </row>
    <row r="693" spans="1:2">
      <c r="A693" t="s">
        <v>4751</v>
      </c>
      <c r="B693" t="s">
        <v>4779</v>
      </c>
    </row>
    <row r="694" spans="1:2">
      <c r="A694" t="s">
        <v>4752</v>
      </c>
      <c r="B694" t="s">
        <v>4780</v>
      </c>
    </row>
    <row r="695" spans="1:2">
      <c r="A695" t="s">
        <v>4753</v>
      </c>
      <c r="B695" t="s">
        <v>4781</v>
      </c>
    </row>
    <row r="696" spans="1:2">
      <c r="A696" t="s">
        <v>4754</v>
      </c>
      <c r="B696" t="s">
        <v>4782</v>
      </c>
    </row>
    <row r="697" spans="1:2">
      <c r="A697" t="s">
        <v>4755</v>
      </c>
      <c r="B697" t="s">
        <v>4783</v>
      </c>
    </row>
    <row r="698" spans="1:2">
      <c r="A698" t="s">
        <v>4756</v>
      </c>
      <c r="B698" t="s">
        <v>4784</v>
      </c>
    </row>
    <row r="699" spans="1:2">
      <c r="A699" t="s">
        <v>4757</v>
      </c>
      <c r="B699" t="s">
        <v>4785</v>
      </c>
    </row>
    <row r="700" spans="1:2">
      <c r="A700" t="s">
        <v>4758</v>
      </c>
      <c r="B700" t="s">
        <v>4786</v>
      </c>
    </row>
    <row r="701" spans="1:2">
      <c r="A701" t="s">
        <v>4814</v>
      </c>
      <c r="B701" t="s">
        <v>4826</v>
      </c>
    </row>
    <row r="702" spans="1:2">
      <c r="A702" t="s">
        <v>4817</v>
      </c>
      <c r="B702" t="s">
        <v>4827</v>
      </c>
    </row>
    <row r="703" spans="1:2">
      <c r="A703" t="s">
        <v>4835</v>
      </c>
      <c r="B703" t="s">
        <v>4837</v>
      </c>
    </row>
    <row r="704" spans="1:2">
      <c r="A704" t="s">
        <v>4908</v>
      </c>
      <c r="B704" t="s">
        <v>4925</v>
      </c>
    </row>
    <row r="705" spans="1:2">
      <c r="A705" t="s">
        <v>4928</v>
      </c>
      <c r="B705" t="s">
        <v>4965</v>
      </c>
    </row>
    <row r="706" spans="1:2">
      <c r="A706" t="s">
        <v>4929</v>
      </c>
      <c r="B706" t="s">
        <v>4966</v>
      </c>
    </row>
    <row r="707" spans="1:2">
      <c r="A707" t="s">
        <v>4930</v>
      </c>
      <c r="B707" t="s">
        <v>4967</v>
      </c>
    </row>
    <row r="708" spans="1:2">
      <c r="A708" t="s">
        <v>4931</v>
      </c>
      <c r="B708" t="s">
        <v>4968</v>
      </c>
    </row>
    <row r="709" spans="1:2">
      <c r="A709" t="s">
        <v>4932</v>
      </c>
      <c r="B709" t="s">
        <v>4969</v>
      </c>
    </row>
    <row r="710" spans="1:2">
      <c r="A710" t="s">
        <v>4933</v>
      </c>
      <c r="B710" t="s">
        <v>4970</v>
      </c>
    </row>
    <row r="711" spans="1:2">
      <c r="A711" t="s">
        <v>4934</v>
      </c>
      <c r="B711" t="s">
        <v>4971</v>
      </c>
    </row>
    <row r="712" spans="1:2">
      <c r="A712" t="s">
        <v>4935</v>
      </c>
      <c r="B712" t="s">
        <v>4972</v>
      </c>
    </row>
    <row r="713" spans="1:2">
      <c r="A713" t="s">
        <v>4936</v>
      </c>
      <c r="B713" t="s">
        <v>4973</v>
      </c>
    </row>
    <row r="714" spans="1:2">
      <c r="A714" t="s">
        <v>4937</v>
      </c>
      <c r="B714" t="s">
        <v>4974</v>
      </c>
    </row>
    <row r="715" spans="1:2">
      <c r="A715" s="23" t="s">
        <v>4938</v>
      </c>
      <c r="B715" t="s">
        <v>4975</v>
      </c>
    </row>
    <row r="716" spans="1:2">
      <c r="A716" s="23" t="s">
        <v>4939</v>
      </c>
      <c r="B716" t="s">
        <v>4976</v>
      </c>
    </row>
    <row r="717" spans="1:2">
      <c r="A717" s="23" t="s">
        <v>4940</v>
      </c>
      <c r="B717" t="s">
        <v>4977</v>
      </c>
    </row>
    <row r="718" spans="1:2">
      <c r="A718" s="23" t="s">
        <v>4941</v>
      </c>
      <c r="B718" t="s">
        <v>4978</v>
      </c>
    </row>
    <row r="719" spans="1:2">
      <c r="A719" s="23" t="s">
        <v>4942</v>
      </c>
      <c r="B719" t="s">
        <v>5085</v>
      </c>
    </row>
    <row r="720" spans="1:2">
      <c r="A720" s="23" t="s">
        <v>5088</v>
      </c>
      <c r="B720" t="s">
        <v>5089</v>
      </c>
    </row>
    <row r="721" spans="1:2">
      <c r="A721" s="23" t="s">
        <v>4943</v>
      </c>
      <c r="B721" t="s">
        <v>5090</v>
      </c>
    </row>
    <row r="722" spans="1:2">
      <c r="A722" s="23" t="s">
        <v>4944</v>
      </c>
      <c r="B722" t="s">
        <v>4979</v>
      </c>
    </row>
    <row r="723" spans="1:2">
      <c r="A723" s="23" t="s">
        <v>4945</v>
      </c>
      <c r="B723" t="s">
        <v>4980</v>
      </c>
    </row>
    <row r="724" spans="1:2">
      <c r="A724" s="23" t="s">
        <v>4946</v>
      </c>
      <c r="B724" t="s">
        <v>4981</v>
      </c>
    </row>
    <row r="725" spans="1:2">
      <c r="A725" s="23"/>
    </row>
    <row r="754" spans="1:2">
      <c r="A754" s="126"/>
      <c r="B754" s="44"/>
    </row>
    <row r="755" spans="1:2">
      <c r="A755" s="126"/>
      <c r="B755" s="44"/>
    </row>
    <row r="756" spans="1:2">
      <c r="A756" s="126"/>
      <c r="B756" s="44"/>
    </row>
    <row r="757" spans="1:2">
      <c r="A757" s="126"/>
      <c r="B757" s="44"/>
    </row>
    <row r="758" spans="1:2">
      <c r="A758" s="126"/>
      <c r="B758" s="44"/>
    </row>
    <row r="759" spans="1:2">
      <c r="A759" s="126"/>
      <c r="B759" s="44"/>
    </row>
    <row r="760" spans="1:2">
      <c r="A760" s="126"/>
      <c r="B760" s="44"/>
    </row>
    <row r="761" spans="1:2">
      <c r="A761" s="126"/>
      <c r="B761" s="44"/>
    </row>
    <row r="762" spans="1:2">
      <c r="A762" s="126"/>
      <c r="B762" s="44"/>
    </row>
    <row r="763" spans="1:2">
      <c r="A763" s="126"/>
      <c r="B763" s="44"/>
    </row>
    <row r="764" spans="1:2">
      <c r="A764" s="126"/>
      <c r="B764" s="44"/>
    </row>
    <row r="765" spans="1:2">
      <c r="A765" s="126"/>
      <c r="B765" s="44"/>
    </row>
    <row r="766" spans="1:2">
      <c r="A766" s="126"/>
      <c r="B766" s="44"/>
    </row>
    <row r="767" spans="1:2">
      <c r="A767" s="126"/>
      <c r="B767" s="44"/>
    </row>
    <row r="768" spans="1:2">
      <c r="A768" s="126"/>
      <c r="B768" s="44"/>
    </row>
    <row r="769" spans="1:2">
      <c r="A769" s="126"/>
      <c r="B769" s="44"/>
    </row>
    <row r="770" spans="1:2">
      <c r="A770" s="126"/>
      <c r="B770" s="44"/>
    </row>
    <row r="771" spans="1:2">
      <c r="A771" s="126"/>
      <c r="B771" s="44"/>
    </row>
    <row r="772" spans="1:2">
      <c r="A772" s="126"/>
      <c r="B772" s="44"/>
    </row>
    <row r="773" spans="1:2">
      <c r="A773" s="126"/>
      <c r="B773" s="44"/>
    </row>
    <row r="774" spans="1:2">
      <c r="A774" s="126"/>
      <c r="B774" s="44"/>
    </row>
    <row r="775" spans="1:2">
      <c r="A775" s="126"/>
      <c r="B775" s="44"/>
    </row>
    <row r="776" spans="1:2">
      <c r="A776" s="126"/>
      <c r="B776" s="44"/>
    </row>
    <row r="777" spans="1:2">
      <c r="A777" s="126"/>
      <c r="B777" s="44"/>
    </row>
    <row r="778" spans="1:2">
      <c r="A778" s="126"/>
      <c r="B778" s="44"/>
    </row>
    <row r="779" spans="1:2">
      <c r="A779" s="126"/>
      <c r="B779" s="44"/>
    </row>
    <row r="780" spans="1:2">
      <c r="A780" s="126"/>
      <c r="B780" s="44"/>
    </row>
    <row r="781" spans="1:2">
      <c r="A781" s="126"/>
      <c r="B781" s="44"/>
    </row>
    <row r="782" spans="1:2">
      <c r="A782" s="126"/>
      <c r="B782" s="44"/>
    </row>
    <row r="783" spans="1:2">
      <c r="A783" s="126"/>
      <c r="B783" s="44"/>
    </row>
    <row r="784" spans="1:2">
      <c r="A784" s="126"/>
      <c r="B784" s="44"/>
    </row>
    <row r="785" spans="1:2">
      <c r="A785" s="126"/>
      <c r="B785" s="44"/>
    </row>
    <row r="786" spans="1:2">
      <c r="A786" s="126"/>
      <c r="B786" s="44"/>
    </row>
    <row r="787" spans="1:2">
      <c r="A787" s="126"/>
      <c r="B787" s="44"/>
    </row>
    <row r="788" spans="1:2">
      <c r="A788" s="126"/>
      <c r="B788" s="44"/>
    </row>
    <row r="789" spans="1:2">
      <c r="A789" s="126"/>
      <c r="B789" s="44"/>
    </row>
    <row r="790" spans="1:2">
      <c r="A790" s="126"/>
      <c r="B790" s="44"/>
    </row>
    <row r="791" spans="1:2">
      <c r="A791" s="126"/>
      <c r="B791" s="44"/>
    </row>
    <row r="792" spans="1:2">
      <c r="A792" s="126"/>
      <c r="B792" s="44"/>
    </row>
    <row r="793" spans="1:2">
      <c r="A793" s="126"/>
      <c r="B793" s="44"/>
    </row>
    <row r="794" spans="1:2">
      <c r="A794" s="126"/>
      <c r="B794" s="44"/>
    </row>
    <row r="795" spans="1:2">
      <c r="A795" s="126"/>
      <c r="B795" s="44"/>
    </row>
    <row r="796" spans="1:2">
      <c r="A796" s="126"/>
      <c r="B796" s="44"/>
    </row>
    <row r="797" spans="1:2">
      <c r="A797" s="126"/>
      <c r="B797" s="44"/>
    </row>
    <row r="798" spans="1:2">
      <c r="A798" s="126"/>
      <c r="B798" s="44"/>
    </row>
    <row r="799" spans="1:2">
      <c r="A799" s="126"/>
      <c r="B799" s="44"/>
    </row>
    <row r="800" spans="1:2">
      <c r="A800" s="126"/>
      <c r="B800" s="44"/>
    </row>
    <row r="801" spans="1:2">
      <c r="A801" s="126"/>
      <c r="B801" s="44"/>
    </row>
    <row r="802" spans="1:2">
      <c r="A802" s="126"/>
      <c r="B802" s="44"/>
    </row>
    <row r="803" spans="1:2">
      <c r="A803" s="126"/>
      <c r="B803" s="44"/>
    </row>
    <row r="804" spans="1:2">
      <c r="A804" s="126"/>
      <c r="B804" s="44"/>
    </row>
    <row r="805" spans="1:2">
      <c r="A805" s="126"/>
      <c r="B805" s="44"/>
    </row>
    <row r="806" spans="1:2">
      <c r="A806" s="126"/>
      <c r="B806" s="44"/>
    </row>
    <row r="807" spans="1:2">
      <c r="A807" s="126"/>
      <c r="B807" s="44"/>
    </row>
    <row r="808" spans="1:2">
      <c r="A808" s="126"/>
      <c r="B808" s="44"/>
    </row>
    <row r="809" spans="1:2">
      <c r="A809" s="126"/>
      <c r="B809" s="44"/>
    </row>
    <row r="810" spans="1:2">
      <c r="A810" s="126"/>
      <c r="B810" s="44"/>
    </row>
    <row r="811" spans="1:2">
      <c r="A811" s="126"/>
      <c r="B811" s="44"/>
    </row>
    <row r="812" spans="1:2">
      <c r="A812" s="126"/>
      <c r="B812" s="44"/>
    </row>
    <row r="813" spans="1:2">
      <c r="A813" s="126"/>
      <c r="B813" s="44"/>
    </row>
    <row r="814" spans="1:2">
      <c r="A814" s="126"/>
      <c r="B814" s="44"/>
    </row>
    <row r="815" spans="1:2">
      <c r="A815" s="126"/>
      <c r="B815" s="44"/>
    </row>
    <row r="816" spans="1:2">
      <c r="A816" s="126"/>
      <c r="B816" s="44"/>
    </row>
    <row r="817" spans="1:2">
      <c r="A817" s="126"/>
      <c r="B817" s="44"/>
    </row>
    <row r="818" spans="1:2">
      <c r="A818" s="126"/>
      <c r="B818" s="44"/>
    </row>
    <row r="819" spans="1:2">
      <c r="A819" s="126"/>
      <c r="B819" s="44"/>
    </row>
    <row r="820" spans="1:2">
      <c r="A820" s="126"/>
      <c r="B820" s="44"/>
    </row>
    <row r="821" spans="1:2">
      <c r="A821" s="126"/>
      <c r="B821" s="44"/>
    </row>
    <row r="822" spans="1:2">
      <c r="A822" s="126"/>
      <c r="B822" s="44"/>
    </row>
    <row r="823" spans="1:2">
      <c r="A823" s="126"/>
      <c r="B823" s="44"/>
    </row>
    <row r="824" spans="1:2">
      <c r="A824" s="126"/>
      <c r="B824" s="44"/>
    </row>
    <row r="825" spans="1:2">
      <c r="A825" s="126"/>
      <c r="B825" s="44"/>
    </row>
    <row r="826" spans="1:2">
      <c r="A826" s="126"/>
      <c r="B826" s="44"/>
    </row>
    <row r="827" spans="1:2">
      <c r="A827" s="126"/>
      <c r="B827" s="44"/>
    </row>
    <row r="828" spans="1:2">
      <c r="A828" s="126"/>
      <c r="B828" s="44"/>
    </row>
    <row r="829" spans="1:2">
      <c r="A829" s="126"/>
      <c r="B829" s="44"/>
    </row>
    <row r="830" spans="1:2">
      <c r="A830" s="126"/>
      <c r="B830" s="44"/>
    </row>
    <row r="831" spans="1:2">
      <c r="A831" s="126"/>
      <c r="B831" s="44"/>
    </row>
    <row r="832" spans="1:2">
      <c r="A832" s="126"/>
      <c r="B832" s="44"/>
    </row>
    <row r="833" spans="1:2">
      <c r="A833" s="126"/>
      <c r="B833" s="44"/>
    </row>
    <row r="834" spans="1:2">
      <c r="A834" s="126"/>
      <c r="B834" s="44"/>
    </row>
    <row r="835" spans="1:2">
      <c r="A835" s="126"/>
      <c r="B835" s="44"/>
    </row>
    <row r="836" spans="1:2">
      <c r="A836" s="126"/>
      <c r="B836" s="44"/>
    </row>
    <row r="837" spans="1:2">
      <c r="A837" s="126"/>
      <c r="B837" s="44"/>
    </row>
    <row r="838" spans="1:2">
      <c r="A838" s="126"/>
      <c r="B838" s="44"/>
    </row>
    <row r="839" spans="1:2">
      <c r="A839" s="126"/>
      <c r="B839" s="44"/>
    </row>
    <row r="840" spans="1:2">
      <c r="A840" s="126"/>
      <c r="B840" s="44"/>
    </row>
    <row r="841" spans="1:2">
      <c r="A841" s="126"/>
      <c r="B841" s="44"/>
    </row>
    <row r="842" spans="1:2">
      <c r="A842" s="126"/>
      <c r="B842" s="44"/>
    </row>
    <row r="843" spans="1:2">
      <c r="A843" s="126"/>
      <c r="B843" s="44"/>
    </row>
    <row r="844" spans="1:2">
      <c r="A844" s="126"/>
      <c r="B844" s="44"/>
    </row>
    <row r="845" spans="1:2">
      <c r="A845" s="126"/>
      <c r="B845" s="44"/>
    </row>
    <row r="846" spans="1:2">
      <c r="A846" s="126"/>
      <c r="B846" s="44"/>
    </row>
    <row r="847" spans="1:2">
      <c r="A847" s="126"/>
      <c r="B847" s="44"/>
    </row>
    <row r="848" spans="1:2">
      <c r="A848" s="126"/>
      <c r="B848" s="44"/>
    </row>
    <row r="849" spans="1:2">
      <c r="A849" s="126"/>
      <c r="B849" s="44"/>
    </row>
    <row r="850" spans="1:2">
      <c r="A850" s="126"/>
      <c r="B850" s="44"/>
    </row>
    <row r="851" spans="1:2">
      <c r="A851" s="126"/>
      <c r="B851" s="44"/>
    </row>
    <row r="852" spans="1:2">
      <c r="A852" s="126"/>
      <c r="B852" s="44"/>
    </row>
    <row r="853" spans="1:2">
      <c r="A853" s="126"/>
      <c r="B853" s="44"/>
    </row>
    <row r="854" spans="1:2">
      <c r="A854" s="126"/>
      <c r="B854" s="44"/>
    </row>
    <row r="855" spans="1:2">
      <c r="A855" s="126"/>
      <c r="B855" s="44"/>
    </row>
    <row r="856" spans="1:2">
      <c r="A856" s="126"/>
      <c r="B856" s="44"/>
    </row>
    <row r="857" spans="1:2">
      <c r="A857" s="126"/>
      <c r="B857" s="44"/>
    </row>
    <row r="858" spans="1:2">
      <c r="A858" s="126"/>
      <c r="B858" s="44"/>
    </row>
    <row r="859" spans="1:2">
      <c r="A859" s="126"/>
      <c r="B859" s="44"/>
    </row>
    <row r="860" spans="1:2">
      <c r="A860" s="126"/>
      <c r="B860" s="44"/>
    </row>
    <row r="861" spans="1:2">
      <c r="A861" s="126"/>
      <c r="B861" s="44"/>
    </row>
    <row r="862" spans="1:2">
      <c r="A862" s="126"/>
      <c r="B862" s="44"/>
    </row>
    <row r="863" spans="1:2">
      <c r="A863" s="126"/>
      <c r="B863" s="44"/>
    </row>
    <row r="864" spans="1:2">
      <c r="A864" s="126"/>
      <c r="B864" s="44"/>
    </row>
    <row r="865" spans="1:2">
      <c r="A865" s="126"/>
      <c r="B865" s="44"/>
    </row>
    <row r="866" spans="1:2">
      <c r="A866" s="126"/>
      <c r="B866" s="44"/>
    </row>
    <row r="867" spans="1:2">
      <c r="A867" s="126"/>
      <c r="B867" s="44"/>
    </row>
    <row r="868" spans="1:2">
      <c r="A868" s="126"/>
      <c r="B868" s="44"/>
    </row>
    <row r="869" spans="1:2">
      <c r="A869" s="126"/>
      <c r="B869" s="44"/>
    </row>
    <row r="870" spans="1:2">
      <c r="A870" s="126"/>
      <c r="B870" s="44"/>
    </row>
    <row r="871" spans="1:2">
      <c r="A871" s="126"/>
      <c r="B871" s="44"/>
    </row>
    <row r="872" spans="1:2">
      <c r="A872" s="126"/>
      <c r="B872" s="44"/>
    </row>
    <row r="873" spans="1:2">
      <c r="A873" s="126"/>
      <c r="B873" s="44"/>
    </row>
    <row r="874" spans="1:2">
      <c r="A874" s="126"/>
      <c r="B874" s="44"/>
    </row>
    <row r="875" spans="1:2">
      <c r="A875" s="126"/>
      <c r="B875" s="44"/>
    </row>
    <row r="876" spans="1:2">
      <c r="A876" s="126"/>
      <c r="B876" s="44"/>
    </row>
    <row r="877" spans="1:2">
      <c r="A877" s="126"/>
      <c r="B877" s="44"/>
    </row>
    <row r="878" spans="1:2">
      <c r="A878" s="126"/>
      <c r="B878" s="44"/>
    </row>
    <row r="879" spans="1:2">
      <c r="A879" s="126"/>
      <c r="B879" s="44"/>
    </row>
    <row r="880" spans="1:2">
      <c r="A880" s="126"/>
      <c r="B880" s="44"/>
    </row>
    <row r="881" spans="1:5">
      <c r="A881" s="126"/>
      <c r="B881" s="44"/>
    </row>
    <row r="882" spans="1:5">
      <c r="A882" s="126"/>
      <c r="B882" s="44"/>
    </row>
    <row r="883" spans="1:5">
      <c r="A883" s="126"/>
      <c r="B883" s="44"/>
    </row>
    <row r="884" spans="1:5">
      <c r="A884" s="126"/>
      <c r="B884" s="44"/>
    </row>
    <row r="885" spans="1:5">
      <c r="A885" s="126" t="s">
        <v>91</v>
      </c>
      <c r="B885" s="44" t="s">
        <v>98</v>
      </c>
    </row>
    <row r="892" spans="1:5">
      <c r="E892" s="106"/>
    </row>
  </sheetData>
  <conditionalFormatting sqref="A4:A16">
    <cfRule type="duplicateValues" dxfId="20" priority="6"/>
    <cfRule type="duplicateValues" dxfId="19" priority="7"/>
  </conditionalFormatting>
  <conditionalFormatting sqref="A4:A22">
    <cfRule type="duplicateValues" dxfId="18" priority="4"/>
    <cfRule type="duplicateValues" dxfId="17" priority="5"/>
    <cfRule type="duplicateValues" dxfId="16" priority="8"/>
  </conditionalFormatting>
  <conditionalFormatting sqref="A23:A35">
    <cfRule type="duplicateValues" dxfId="15" priority="2"/>
  </conditionalFormatting>
  <conditionalFormatting sqref="A23:A116 A124:A128">
    <cfRule type="duplicateValues" dxfId="14" priority="67"/>
  </conditionalFormatting>
  <conditionalFormatting sqref="A36:A76">
    <cfRule type="duplicateValues" dxfId="13" priority="64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3B3C-4729-40D7-89E2-70BBCD85C5A8}">
  <sheetPr codeName="Лист15"/>
  <dimension ref="A1:J91"/>
  <sheetViews>
    <sheetView workbookViewId="0">
      <selection activeCell="A3" sqref="A3:A23"/>
    </sheetView>
  </sheetViews>
  <sheetFormatPr defaultRowHeight="15"/>
  <sheetData>
    <row r="1" spans="1:10">
      <c r="A1" s="143"/>
    </row>
    <row r="2" spans="1:10">
      <c r="A2" s="143"/>
      <c r="D2" s="15"/>
    </row>
    <row r="3" spans="1:10">
      <c r="A3" s="15" t="e">
        <f t="shared" ref="A3" si="0">VLOOKUP(#REF!,C_places,2,FALSE)</f>
        <v>#REF!</v>
      </c>
      <c r="B3" s="151"/>
      <c r="D3" s="15"/>
    </row>
    <row r="4" spans="1:10">
      <c r="A4" s="15" t="e">
        <f t="shared" ref="A4" si="1">VLOOKUP(#REF!,C_places,2,FALSE)</f>
        <v>#REF!</v>
      </c>
      <c r="B4" s="15"/>
      <c r="D4" s="15"/>
    </row>
    <row r="5" spans="1:10">
      <c r="A5" s="15" t="e">
        <f t="shared" ref="A5" si="2">VLOOKUP(#REF!,C_places,2,FALSE)</f>
        <v>#REF!</v>
      </c>
      <c r="B5" s="15"/>
      <c r="D5" s="15"/>
    </row>
    <row r="6" spans="1:10">
      <c r="A6" s="15" t="e">
        <f t="shared" ref="A6" si="3">VLOOKUP(#REF!,C_places,2,FALSE)</f>
        <v>#REF!</v>
      </c>
      <c r="B6" s="15"/>
      <c r="C6" s="124"/>
      <c r="D6" s="124"/>
    </row>
    <row r="7" spans="1:10">
      <c r="A7" s="15" t="e">
        <f t="shared" ref="A7" si="4">VLOOKUP(#REF!,C_places,2,FALSE)</f>
        <v>#REF!</v>
      </c>
      <c r="B7" s="15"/>
      <c r="D7" s="106"/>
    </row>
    <row r="8" spans="1:10">
      <c r="A8" s="15" t="e">
        <f t="shared" ref="A8" si="5">VLOOKUP(#REF!,C_places,2,FALSE)</f>
        <v>#REF!</v>
      </c>
      <c r="B8" s="15"/>
      <c r="D8" s="106"/>
    </row>
    <row r="9" spans="1:10">
      <c r="A9" s="15" t="e">
        <f t="shared" ref="A9" si="6">VLOOKUP(#REF!,C_places,2,FALSE)</f>
        <v>#REF!</v>
      </c>
      <c r="B9" s="15"/>
      <c r="D9" s="106"/>
      <c r="F9" s="106"/>
      <c r="G9" s="15"/>
    </row>
    <row r="10" spans="1:10">
      <c r="A10" s="15" t="e">
        <f t="shared" ref="A10" si="7">VLOOKUP(#REF!,C_places,2,FALSE)</f>
        <v>#REF!</v>
      </c>
      <c r="B10" s="15"/>
      <c r="D10" s="106"/>
      <c r="F10" s="106"/>
      <c r="G10" s="15"/>
    </row>
    <row r="11" spans="1:10">
      <c r="A11" s="15" t="e">
        <f t="shared" ref="A11" si="8">VLOOKUP(#REF!,C_places,2,FALSE)</f>
        <v>#REF!</v>
      </c>
      <c r="B11" s="15"/>
      <c r="D11" s="106"/>
      <c r="F11" s="106"/>
      <c r="G11" s="15"/>
    </row>
    <row r="12" spans="1:10">
      <c r="A12" s="15" t="e">
        <f t="shared" ref="A12" si="9">VLOOKUP(#REF!,C_places,2,FALSE)</f>
        <v>#REF!</v>
      </c>
      <c r="B12" s="15"/>
      <c r="D12" s="106"/>
      <c r="F12" s="106"/>
      <c r="G12" s="15"/>
      <c r="H12" s="139"/>
      <c r="J12" s="146"/>
    </row>
    <row r="13" spans="1:10">
      <c r="A13" s="15" t="e">
        <f t="shared" ref="A13" si="10">VLOOKUP(#REF!,C_places,2,FALSE)</f>
        <v>#REF!</v>
      </c>
      <c r="B13" s="15"/>
      <c r="D13" s="106"/>
      <c r="F13" s="106"/>
      <c r="G13" s="15"/>
      <c r="J13" s="146"/>
    </row>
    <row r="14" spans="1:10">
      <c r="A14" s="15" t="e">
        <f t="shared" ref="A14" si="11">VLOOKUP(#REF!,C_places,2,FALSE)</f>
        <v>#REF!</v>
      </c>
      <c r="B14" s="15"/>
      <c r="D14" s="106"/>
      <c r="F14" s="106"/>
      <c r="G14" s="15"/>
      <c r="J14" s="146"/>
    </row>
    <row r="15" spans="1:10">
      <c r="A15" s="15" t="e">
        <f t="shared" ref="A15" si="12">VLOOKUP(#REF!,C_places,2,FALSE)</f>
        <v>#REF!</v>
      </c>
      <c r="B15" s="15"/>
      <c r="D15" s="106"/>
      <c r="J15" s="146"/>
    </row>
    <row r="16" spans="1:10">
      <c r="A16" s="15" t="e">
        <f t="shared" ref="A16" si="13">VLOOKUP(#REF!,C_places,2,FALSE)</f>
        <v>#REF!</v>
      </c>
      <c r="B16" s="15"/>
      <c r="D16" s="106"/>
      <c r="J16" s="146"/>
    </row>
    <row r="17" spans="1:10">
      <c r="A17" s="15" t="e">
        <f t="shared" ref="A17" si="14">VLOOKUP(#REF!,C_places,2,FALSE)</f>
        <v>#REF!</v>
      </c>
      <c r="B17" s="15"/>
      <c r="D17" s="106"/>
      <c r="G17" s="139"/>
      <c r="H17" s="139"/>
      <c r="J17" s="146"/>
    </row>
    <row r="18" spans="1:10">
      <c r="A18" s="15" t="e">
        <f t="shared" ref="A18" si="15">VLOOKUP(#REF!,C_places,2,FALSE)</f>
        <v>#REF!</v>
      </c>
      <c r="B18" s="15"/>
      <c r="D18" s="106"/>
      <c r="J18" s="146"/>
    </row>
    <row r="19" spans="1:10">
      <c r="A19" s="15" t="e">
        <f t="shared" ref="A19" si="16">VLOOKUP(#REF!,C_places,2,FALSE)</f>
        <v>#REF!</v>
      </c>
      <c r="B19" s="15"/>
      <c r="D19" s="106"/>
      <c r="J19" s="146"/>
    </row>
    <row r="20" spans="1:10">
      <c r="A20" s="15" t="e">
        <f t="shared" ref="A20" si="17">VLOOKUP(#REF!,C_places,2,FALSE)</f>
        <v>#REF!</v>
      </c>
      <c r="B20" s="15"/>
      <c r="D20" s="106"/>
      <c r="J20" s="146"/>
    </row>
    <row r="21" spans="1:10">
      <c r="A21" s="15" t="e">
        <f t="shared" ref="A21" si="18">VLOOKUP(#REF!,C_places,2,FALSE)</f>
        <v>#REF!</v>
      </c>
      <c r="B21" s="15"/>
      <c r="D21" s="106"/>
      <c r="J21" s="146"/>
    </row>
    <row r="22" spans="1:10">
      <c r="A22" s="15" t="e">
        <f t="shared" ref="A22" si="19">VLOOKUP(#REF!,C_places,2,FALSE)</f>
        <v>#REF!</v>
      </c>
      <c r="B22" s="15"/>
      <c r="D22" s="106"/>
      <c r="J22" s="146"/>
    </row>
    <row r="23" spans="1:10">
      <c r="A23" s="15" t="e">
        <f t="shared" ref="A23" si="20">VLOOKUP(#REF!,C_places,2,FALSE)</f>
        <v>#REF!</v>
      </c>
      <c r="B23" s="15"/>
      <c r="D23" s="106"/>
      <c r="J23" s="146"/>
    </row>
    <row r="24" spans="1:10">
      <c r="B24" s="15"/>
      <c r="D24" s="106"/>
      <c r="J24" s="146"/>
    </row>
    <row r="25" spans="1:10">
      <c r="B25" s="15"/>
      <c r="D25" s="106"/>
      <c r="J25" s="146"/>
    </row>
    <row r="26" spans="1:10">
      <c r="A26" s="149"/>
      <c r="B26" s="15"/>
      <c r="D26" s="106"/>
      <c r="J26" s="146"/>
    </row>
    <row r="27" spans="1:10">
      <c r="D27" s="106"/>
      <c r="J27" s="146"/>
    </row>
    <row r="28" spans="1:10">
      <c r="D28" s="106"/>
      <c r="J28" s="146"/>
    </row>
    <row r="29" spans="1:10">
      <c r="J29" s="146"/>
    </row>
    <row r="30" spans="1:10">
      <c r="J30" s="146"/>
    </row>
    <row r="31" spans="1:10">
      <c r="J31" s="146"/>
    </row>
    <row r="32" spans="1:10">
      <c r="J32" s="146"/>
    </row>
    <row r="33" spans="4:10">
      <c r="J33" s="146"/>
    </row>
    <row r="34" spans="4:10">
      <c r="J34" s="146"/>
    </row>
    <row r="35" spans="4:10">
      <c r="D35" s="15"/>
      <c r="J35" s="146"/>
    </row>
    <row r="36" spans="4:10">
      <c r="D36" s="15"/>
      <c r="H36" s="143"/>
      <c r="J36" s="146"/>
    </row>
    <row r="37" spans="4:10">
      <c r="D37" s="15"/>
      <c r="F37" s="143"/>
      <c r="H37" s="143"/>
    </row>
    <row r="38" spans="4:10">
      <c r="D38" s="15"/>
      <c r="F38" s="146"/>
      <c r="H38" s="143"/>
    </row>
    <row r="39" spans="4:10">
      <c r="D39" s="15"/>
      <c r="H39" s="143"/>
    </row>
    <row r="40" spans="4:10">
      <c r="H40" s="143"/>
    </row>
    <row r="44" spans="4:10">
      <c r="H44" s="139"/>
    </row>
    <row r="53" spans="1:8">
      <c r="A53" s="60"/>
    </row>
    <row r="54" spans="1:8">
      <c r="A54" s="60"/>
      <c r="H54" s="139"/>
    </row>
    <row r="58" spans="1:8">
      <c r="A58" s="148"/>
    </row>
    <row r="70" spans="1:1">
      <c r="A70" s="146"/>
    </row>
    <row r="71" spans="1:1">
      <c r="A71" s="146"/>
    </row>
    <row r="72" spans="1:1">
      <c r="A72" s="146"/>
    </row>
    <row r="73" spans="1:1">
      <c r="A73" s="146"/>
    </row>
    <row r="74" spans="1:1">
      <c r="A74" s="146"/>
    </row>
    <row r="75" spans="1:1">
      <c r="A75" s="146"/>
    </row>
    <row r="76" spans="1:1">
      <c r="A76" s="146"/>
    </row>
    <row r="77" spans="1:1">
      <c r="A77" s="146"/>
    </row>
    <row r="78" spans="1:1">
      <c r="A78" s="146"/>
    </row>
    <row r="79" spans="1:1">
      <c r="A79" s="146"/>
    </row>
    <row r="91" spans="8:8">
      <c r="H91" s="48"/>
    </row>
  </sheetData>
  <dataValidations count="1">
    <dataValidation type="list" allowBlank="1" showInputMessage="1" showErrorMessage="1" sqref="B3" xr:uid="{D04EC64A-BB3F-4EB7-92C4-0CE06917CC4E}">
      <formula1>"ОБЩЕСТВО С ОГРАНИЧЕННОЙ ОТВЕТСТВЕННОСТЬЮ «ДАЛЬНИЙ ВОСТОК ОЙЛФИЛД СЕРВИСЕЗ»,КОМПАНИЯ «ЧАЙНА ОЙЛФИЛД СЕРВИСЕЗ ЛИМИТЕД»"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J1468"/>
  <sheetViews>
    <sheetView topLeftCell="A1271" zoomScale="110" zoomScaleNormal="110" workbookViewId="0">
      <selection activeCell="B1277" sqref="B1277:B1284"/>
    </sheetView>
  </sheetViews>
  <sheetFormatPr defaultColWidth="8.7109375" defaultRowHeight="12.75"/>
  <cols>
    <col min="1" max="2" width="18.140625" style="19" customWidth="1"/>
    <col min="3" max="16384" width="8.7109375" style="19"/>
  </cols>
  <sheetData>
    <row r="1" spans="1:10">
      <c r="A1" s="20"/>
      <c r="C1" s="20"/>
      <c r="D1" s="20"/>
      <c r="G1" s="21"/>
      <c r="H1" s="21"/>
      <c r="I1" s="21"/>
      <c r="J1" s="21"/>
    </row>
    <row r="2" spans="1:10">
      <c r="A2" s="20"/>
      <c r="C2" s="20"/>
      <c r="D2" s="20"/>
      <c r="G2" s="21"/>
      <c r="H2" s="21"/>
      <c r="I2" s="21"/>
      <c r="J2" s="21"/>
    </row>
    <row r="3" spans="1:10">
      <c r="A3" s="33" t="s">
        <v>93</v>
      </c>
      <c r="B3" s="33" t="s">
        <v>123</v>
      </c>
      <c r="C3" s="6"/>
      <c r="D3" s="5"/>
      <c r="E3" s="7"/>
      <c r="F3" s="8"/>
      <c r="G3" s="21"/>
      <c r="H3" s="21"/>
      <c r="I3" s="21"/>
      <c r="J3" s="21"/>
    </row>
    <row r="4" spans="1:10">
      <c r="A4" s="34" t="s">
        <v>92</v>
      </c>
      <c r="B4" s="35" t="s">
        <v>98</v>
      </c>
      <c r="C4" s="10"/>
      <c r="D4" s="9"/>
      <c r="E4" s="11"/>
      <c r="F4" s="12"/>
      <c r="G4" s="21"/>
      <c r="H4" s="21"/>
      <c r="I4" s="21"/>
      <c r="J4" s="21"/>
    </row>
    <row r="5" spans="1:10">
      <c r="A5" s="34" t="s">
        <v>94</v>
      </c>
      <c r="B5" s="35" t="s">
        <v>100</v>
      </c>
      <c r="C5" s="10"/>
      <c r="D5" s="9"/>
      <c r="E5" s="11"/>
      <c r="F5" s="12"/>
      <c r="G5" s="21"/>
      <c r="H5" s="21"/>
      <c r="I5" s="21"/>
      <c r="J5" s="21"/>
    </row>
    <row r="6" spans="1:10">
      <c r="A6" s="34" t="s">
        <v>95</v>
      </c>
      <c r="B6" s="35" t="s">
        <v>101</v>
      </c>
      <c r="C6" s="10"/>
      <c r="D6" s="9"/>
      <c r="E6" s="11"/>
      <c r="F6" s="12"/>
      <c r="G6" s="21"/>
      <c r="H6" s="21"/>
      <c r="I6" s="21"/>
      <c r="J6" s="21"/>
    </row>
    <row r="7" spans="1:10">
      <c r="A7" s="34" t="s">
        <v>96</v>
      </c>
      <c r="B7" s="35" t="s">
        <v>103</v>
      </c>
      <c r="C7" s="10"/>
      <c r="D7" s="9"/>
      <c r="E7" s="11"/>
      <c r="F7" s="12"/>
      <c r="G7" s="22"/>
      <c r="H7" s="20"/>
      <c r="I7" s="21"/>
      <c r="J7" s="21"/>
    </row>
    <row r="8" spans="1:10">
      <c r="A8" s="34" t="s">
        <v>146</v>
      </c>
      <c r="B8" s="35" t="s">
        <v>160</v>
      </c>
      <c r="C8" s="10"/>
      <c r="D8" s="9"/>
      <c r="E8" s="11"/>
      <c r="F8" s="12"/>
      <c r="G8" s="20"/>
      <c r="H8" s="20"/>
      <c r="I8" s="21"/>
      <c r="J8" s="21"/>
    </row>
    <row r="9" spans="1:10">
      <c r="A9" s="36" t="s">
        <v>147</v>
      </c>
      <c r="B9" s="35" t="s">
        <v>161</v>
      </c>
      <c r="C9" s="10"/>
      <c r="D9" s="13"/>
      <c r="E9" s="11"/>
      <c r="F9" s="12"/>
    </row>
    <row r="10" spans="1:10">
      <c r="A10" s="36" t="s">
        <v>148</v>
      </c>
      <c r="B10" s="35" t="s">
        <v>162</v>
      </c>
      <c r="C10" s="10"/>
      <c r="D10" s="13"/>
      <c r="E10" s="11"/>
      <c r="F10" s="12"/>
    </row>
    <row r="11" spans="1:10">
      <c r="A11" s="36" t="s">
        <v>149</v>
      </c>
      <c r="B11" s="35" t="s">
        <v>163</v>
      </c>
      <c r="C11" s="11"/>
      <c r="D11" s="13"/>
      <c r="E11" s="11"/>
      <c r="F11" s="12"/>
    </row>
    <row r="12" spans="1:10">
      <c r="A12" s="34" t="s">
        <v>150</v>
      </c>
      <c r="B12" s="35" t="s">
        <v>164</v>
      </c>
      <c r="C12" s="11"/>
      <c r="D12" s="9"/>
      <c r="E12" s="11"/>
      <c r="F12" s="12"/>
    </row>
    <row r="13" spans="1:10">
      <c r="A13" s="34" t="s">
        <v>151</v>
      </c>
      <c r="B13" s="37" t="s">
        <v>165</v>
      </c>
      <c r="C13" s="14"/>
      <c r="D13" s="9"/>
      <c r="E13" s="14"/>
      <c r="F13" s="14"/>
      <c r="H13" s="14"/>
    </row>
    <row r="14" spans="1:10">
      <c r="A14" s="37" t="s">
        <v>380</v>
      </c>
      <c r="B14" s="37" t="s">
        <v>627</v>
      </c>
    </row>
    <row r="15" spans="1:10">
      <c r="A15" s="37" t="s">
        <v>219</v>
      </c>
      <c r="B15" s="37" t="s">
        <v>628</v>
      </c>
    </row>
    <row r="16" spans="1:10">
      <c r="A16" s="37" t="s">
        <v>220</v>
      </c>
      <c r="B16" s="37" t="s">
        <v>629</v>
      </c>
    </row>
    <row r="17" spans="1:2">
      <c r="A17" s="37" t="s">
        <v>381</v>
      </c>
      <c r="B17" s="37" t="s">
        <v>630</v>
      </c>
    </row>
    <row r="18" spans="1:2">
      <c r="A18" s="37" t="s">
        <v>382</v>
      </c>
      <c r="B18" s="37" t="s">
        <v>631</v>
      </c>
    </row>
    <row r="19" spans="1:2">
      <c r="A19" s="37" t="s">
        <v>177</v>
      </c>
      <c r="B19" s="37" t="s">
        <v>154</v>
      </c>
    </row>
    <row r="20" spans="1:2">
      <c r="A20" s="37" t="s">
        <v>221</v>
      </c>
      <c r="B20" s="37" t="s">
        <v>632</v>
      </c>
    </row>
    <row r="21" spans="1:2">
      <c r="A21" s="37" t="s">
        <v>222</v>
      </c>
      <c r="B21" s="37" t="s">
        <v>633</v>
      </c>
    </row>
    <row r="22" spans="1:2">
      <c r="A22" s="37" t="s">
        <v>223</v>
      </c>
      <c r="B22" s="37" t="s">
        <v>634</v>
      </c>
    </row>
    <row r="23" spans="1:2">
      <c r="A23" s="37" t="s">
        <v>383</v>
      </c>
      <c r="B23" s="37" t="s">
        <v>635</v>
      </c>
    </row>
    <row r="24" spans="1:2">
      <c r="A24" s="37" t="s">
        <v>224</v>
      </c>
      <c r="B24" s="37" t="s">
        <v>636</v>
      </c>
    </row>
    <row r="25" spans="1:2">
      <c r="A25" s="37" t="s">
        <v>225</v>
      </c>
      <c r="B25" s="37" t="s">
        <v>637</v>
      </c>
    </row>
    <row r="26" spans="1:2">
      <c r="A26" s="37" t="s">
        <v>226</v>
      </c>
      <c r="B26" s="37" t="s">
        <v>638</v>
      </c>
    </row>
    <row r="27" spans="1:2">
      <c r="A27" s="37" t="s">
        <v>199</v>
      </c>
      <c r="B27" s="37" t="s">
        <v>639</v>
      </c>
    </row>
    <row r="28" spans="1:2">
      <c r="A28" s="37" t="s">
        <v>384</v>
      </c>
      <c r="B28" s="37" t="s">
        <v>640</v>
      </c>
    </row>
    <row r="29" spans="1:2">
      <c r="A29" s="37" t="s">
        <v>227</v>
      </c>
      <c r="B29" s="37" t="s">
        <v>641</v>
      </c>
    </row>
    <row r="30" spans="1:2">
      <c r="A30" s="37" t="s">
        <v>228</v>
      </c>
      <c r="B30" s="37" t="s">
        <v>642</v>
      </c>
    </row>
    <row r="31" spans="1:2">
      <c r="A31" s="37" t="s">
        <v>229</v>
      </c>
      <c r="B31" s="37" t="s">
        <v>643</v>
      </c>
    </row>
    <row r="32" spans="1:2">
      <c r="A32" s="37" t="s">
        <v>230</v>
      </c>
      <c r="B32" s="37" t="s">
        <v>644</v>
      </c>
    </row>
    <row r="33" spans="1:2">
      <c r="A33" s="37" t="s">
        <v>231</v>
      </c>
      <c r="B33" s="37" t="s">
        <v>645</v>
      </c>
    </row>
    <row r="34" spans="1:2">
      <c r="A34" s="37" t="s">
        <v>232</v>
      </c>
      <c r="B34" s="37" t="s">
        <v>646</v>
      </c>
    </row>
    <row r="35" spans="1:2">
      <c r="A35" s="37" t="s">
        <v>233</v>
      </c>
      <c r="B35" s="37" t="s">
        <v>647</v>
      </c>
    </row>
    <row r="36" spans="1:2">
      <c r="A36" s="37" t="s">
        <v>234</v>
      </c>
      <c r="B36" s="37" t="s">
        <v>648</v>
      </c>
    </row>
    <row r="37" spans="1:2">
      <c r="A37" s="37" t="s">
        <v>385</v>
      </c>
      <c r="B37" s="37" t="s">
        <v>620</v>
      </c>
    </row>
    <row r="38" spans="1:2">
      <c r="A38" s="37" t="s">
        <v>386</v>
      </c>
      <c r="B38" s="37" t="s">
        <v>649</v>
      </c>
    </row>
    <row r="39" spans="1:2">
      <c r="A39" s="37" t="s">
        <v>235</v>
      </c>
      <c r="B39" s="37" t="s">
        <v>650</v>
      </c>
    </row>
    <row r="40" spans="1:2">
      <c r="A40" s="37" t="s">
        <v>236</v>
      </c>
      <c r="B40" s="37" t="s">
        <v>651</v>
      </c>
    </row>
    <row r="41" spans="1:2">
      <c r="A41" s="37" t="s">
        <v>237</v>
      </c>
      <c r="B41" s="37" t="s">
        <v>586</v>
      </c>
    </row>
    <row r="42" spans="1:2">
      <c r="A42" s="37" t="s">
        <v>238</v>
      </c>
      <c r="B42" s="37" t="s">
        <v>652</v>
      </c>
    </row>
    <row r="43" spans="1:2">
      <c r="A43" s="37" t="s">
        <v>239</v>
      </c>
      <c r="B43" s="37" t="s">
        <v>653</v>
      </c>
    </row>
    <row r="44" spans="1:2">
      <c r="A44" s="37" t="s">
        <v>240</v>
      </c>
      <c r="B44" s="37" t="s">
        <v>654</v>
      </c>
    </row>
    <row r="45" spans="1:2">
      <c r="A45" s="37" t="s">
        <v>241</v>
      </c>
      <c r="B45" s="37" t="s">
        <v>655</v>
      </c>
    </row>
    <row r="46" spans="1:2">
      <c r="A46" s="37" t="s">
        <v>242</v>
      </c>
      <c r="B46" s="37" t="s">
        <v>656</v>
      </c>
    </row>
    <row r="47" spans="1:2">
      <c r="A47" s="37" t="s">
        <v>243</v>
      </c>
      <c r="B47" s="37" t="s">
        <v>657</v>
      </c>
    </row>
    <row r="48" spans="1:2">
      <c r="A48" s="37" t="s">
        <v>244</v>
      </c>
      <c r="B48" s="37" t="s">
        <v>658</v>
      </c>
    </row>
    <row r="49" spans="1:2">
      <c r="A49" s="37" t="s">
        <v>218</v>
      </c>
      <c r="B49" s="37" t="s">
        <v>659</v>
      </c>
    </row>
    <row r="50" spans="1:2">
      <c r="A50" s="37" t="s">
        <v>204</v>
      </c>
      <c r="B50" s="37" t="s">
        <v>660</v>
      </c>
    </row>
    <row r="51" spans="1:2">
      <c r="A51" s="37" t="s">
        <v>245</v>
      </c>
      <c r="B51" s="37" t="s">
        <v>661</v>
      </c>
    </row>
    <row r="52" spans="1:2">
      <c r="A52" s="37" t="s">
        <v>246</v>
      </c>
      <c r="B52" s="37" t="s">
        <v>662</v>
      </c>
    </row>
    <row r="53" spans="1:2">
      <c r="A53" s="37" t="s">
        <v>247</v>
      </c>
      <c r="B53" s="37" t="s">
        <v>663</v>
      </c>
    </row>
    <row r="54" spans="1:2">
      <c r="A54" s="37" t="s">
        <v>248</v>
      </c>
      <c r="B54" s="37" t="s">
        <v>664</v>
      </c>
    </row>
    <row r="55" spans="1:2">
      <c r="A55" s="37" t="s">
        <v>249</v>
      </c>
      <c r="B55" s="37" t="s">
        <v>665</v>
      </c>
    </row>
    <row r="56" spans="1:2">
      <c r="A56" s="37" t="s">
        <v>250</v>
      </c>
      <c r="B56" s="37" t="s">
        <v>666</v>
      </c>
    </row>
    <row r="57" spans="1:2">
      <c r="A57" s="37" t="s">
        <v>210</v>
      </c>
      <c r="B57" s="37" t="s">
        <v>561</v>
      </c>
    </row>
    <row r="58" spans="1:2">
      <c r="A58" s="37" t="s">
        <v>251</v>
      </c>
      <c r="B58" s="37" t="s">
        <v>667</v>
      </c>
    </row>
    <row r="59" spans="1:2">
      <c r="A59" s="37" t="s">
        <v>252</v>
      </c>
      <c r="B59" s="37" t="s">
        <v>668</v>
      </c>
    </row>
    <row r="60" spans="1:2">
      <c r="A60" s="37" t="s">
        <v>253</v>
      </c>
      <c r="B60" s="37" t="s">
        <v>669</v>
      </c>
    </row>
    <row r="61" spans="1:2">
      <c r="A61" s="37" t="s">
        <v>254</v>
      </c>
      <c r="B61" s="37" t="s">
        <v>670</v>
      </c>
    </row>
    <row r="62" spans="1:2">
      <c r="A62" s="37" t="s">
        <v>387</v>
      </c>
      <c r="B62" s="37" t="s">
        <v>671</v>
      </c>
    </row>
    <row r="63" spans="1:2">
      <c r="A63" s="37" t="s">
        <v>255</v>
      </c>
      <c r="B63" s="37" t="s">
        <v>618</v>
      </c>
    </row>
    <row r="64" spans="1:2">
      <c r="A64" s="37" t="s">
        <v>256</v>
      </c>
      <c r="B64" s="37" t="s">
        <v>672</v>
      </c>
    </row>
    <row r="65" spans="1:2">
      <c r="A65" s="37" t="s">
        <v>257</v>
      </c>
      <c r="B65" s="37" t="s">
        <v>673</v>
      </c>
    </row>
    <row r="66" spans="1:2">
      <c r="A66" s="37" t="s">
        <v>388</v>
      </c>
      <c r="B66" s="37" t="s">
        <v>674</v>
      </c>
    </row>
    <row r="67" spans="1:2">
      <c r="A67" s="37" t="s">
        <v>258</v>
      </c>
      <c r="B67" s="37" t="s">
        <v>675</v>
      </c>
    </row>
    <row r="68" spans="1:2">
      <c r="A68" s="37" t="s">
        <v>180</v>
      </c>
      <c r="B68" s="37" t="s">
        <v>544</v>
      </c>
    </row>
    <row r="69" spans="1:2">
      <c r="A69" s="37" t="s">
        <v>259</v>
      </c>
      <c r="B69" s="37" t="s">
        <v>605</v>
      </c>
    </row>
    <row r="70" spans="1:2">
      <c r="A70" s="37" t="s">
        <v>260</v>
      </c>
      <c r="B70" s="37" t="s">
        <v>676</v>
      </c>
    </row>
    <row r="71" spans="1:2">
      <c r="A71" s="37" t="s">
        <v>261</v>
      </c>
      <c r="B71" s="37" t="s">
        <v>677</v>
      </c>
    </row>
    <row r="72" spans="1:2">
      <c r="A72" s="37" t="s">
        <v>211</v>
      </c>
      <c r="B72" s="37" t="s">
        <v>562</v>
      </c>
    </row>
    <row r="73" spans="1:2">
      <c r="A73" s="37" t="s">
        <v>262</v>
      </c>
      <c r="B73" s="37" t="s">
        <v>678</v>
      </c>
    </row>
    <row r="74" spans="1:2">
      <c r="A74" s="37" t="s">
        <v>263</v>
      </c>
      <c r="B74" s="37" t="s">
        <v>679</v>
      </c>
    </row>
    <row r="75" spans="1:2">
      <c r="A75" s="37" t="s">
        <v>265</v>
      </c>
      <c r="B75" s="37" t="s">
        <v>680</v>
      </c>
    </row>
    <row r="76" spans="1:2">
      <c r="A76" s="37" t="s">
        <v>168</v>
      </c>
      <c r="B76" s="37" t="s">
        <v>540</v>
      </c>
    </row>
    <row r="77" spans="1:2">
      <c r="A77" s="37" t="s">
        <v>275</v>
      </c>
      <c r="B77" s="37" t="s">
        <v>681</v>
      </c>
    </row>
    <row r="78" spans="1:2">
      <c r="A78" s="37" t="s">
        <v>146</v>
      </c>
      <c r="B78" s="37" t="s">
        <v>160</v>
      </c>
    </row>
    <row r="79" spans="1:2">
      <c r="A79" s="37" t="s">
        <v>389</v>
      </c>
      <c r="B79" s="37" t="s">
        <v>682</v>
      </c>
    </row>
    <row r="80" spans="1:2">
      <c r="A80" s="37" t="s">
        <v>390</v>
      </c>
      <c r="B80" s="37" t="s">
        <v>162</v>
      </c>
    </row>
    <row r="81" spans="1:2">
      <c r="A81" s="37" t="s">
        <v>391</v>
      </c>
      <c r="B81" s="37" t="s">
        <v>683</v>
      </c>
    </row>
    <row r="82" spans="1:2">
      <c r="A82" s="37" t="s">
        <v>150</v>
      </c>
      <c r="B82" s="37" t="s">
        <v>164</v>
      </c>
    </row>
    <row r="83" spans="1:2">
      <c r="A83" s="37" t="s">
        <v>151</v>
      </c>
      <c r="B83" s="37" t="s">
        <v>684</v>
      </c>
    </row>
    <row r="84" spans="1:2">
      <c r="A84" s="37" t="s">
        <v>182</v>
      </c>
      <c r="B84" s="37" t="s">
        <v>685</v>
      </c>
    </row>
    <row r="85" spans="1:2">
      <c r="A85" s="37" t="s">
        <v>183</v>
      </c>
      <c r="B85" s="37" t="s">
        <v>686</v>
      </c>
    </row>
    <row r="86" spans="1:2">
      <c r="A86" s="37" t="s">
        <v>184</v>
      </c>
      <c r="B86" s="37" t="s">
        <v>687</v>
      </c>
    </row>
    <row r="87" spans="1:2">
      <c r="A87" s="37" t="s">
        <v>185</v>
      </c>
      <c r="B87" s="37" t="s">
        <v>688</v>
      </c>
    </row>
    <row r="88" spans="1:2">
      <c r="A88" s="37" t="s">
        <v>186</v>
      </c>
      <c r="B88" s="37" t="s">
        <v>689</v>
      </c>
    </row>
    <row r="89" spans="1:2">
      <c r="A89" s="37" t="s">
        <v>187</v>
      </c>
      <c r="B89" s="37" t="s">
        <v>690</v>
      </c>
    </row>
    <row r="90" spans="1:2">
      <c r="A90" s="37" t="s">
        <v>189</v>
      </c>
      <c r="B90" s="37" t="s">
        <v>691</v>
      </c>
    </row>
    <row r="91" spans="1:2">
      <c r="A91" s="37" t="s">
        <v>190</v>
      </c>
      <c r="B91" s="37" t="s">
        <v>692</v>
      </c>
    </row>
    <row r="92" spans="1:2">
      <c r="A92" s="37" t="s">
        <v>191</v>
      </c>
      <c r="B92" s="37" t="s">
        <v>693</v>
      </c>
    </row>
    <row r="93" spans="1:2">
      <c r="A93" s="37" t="s">
        <v>192</v>
      </c>
      <c r="B93" s="37" t="s">
        <v>694</v>
      </c>
    </row>
    <row r="94" spans="1:2">
      <c r="A94" s="37" t="s">
        <v>193</v>
      </c>
      <c r="B94" s="37" t="s">
        <v>695</v>
      </c>
    </row>
    <row r="95" spans="1:2">
      <c r="A95" s="37" t="s">
        <v>194</v>
      </c>
      <c r="B95" s="37" t="s">
        <v>696</v>
      </c>
    </row>
    <row r="96" spans="1:2">
      <c r="A96" s="37" t="s">
        <v>188</v>
      </c>
      <c r="B96" s="37" t="s">
        <v>697</v>
      </c>
    </row>
    <row r="97" spans="1:2">
      <c r="A97" s="37" t="s">
        <v>195</v>
      </c>
      <c r="B97" s="37" t="s">
        <v>698</v>
      </c>
    </row>
    <row r="98" spans="1:2">
      <c r="A98" s="37" t="s">
        <v>196</v>
      </c>
      <c r="B98" s="37" t="s">
        <v>699</v>
      </c>
    </row>
    <row r="99" spans="1:2">
      <c r="A99" s="37" t="s">
        <v>197</v>
      </c>
      <c r="B99" s="37" t="s">
        <v>700</v>
      </c>
    </row>
    <row r="100" spans="1:2">
      <c r="A100" s="37" t="s">
        <v>392</v>
      </c>
      <c r="B100" s="37" t="s">
        <v>701</v>
      </c>
    </row>
    <row r="101" spans="1:2">
      <c r="A101" s="37" t="s">
        <v>393</v>
      </c>
      <c r="B101" s="37" t="s">
        <v>702</v>
      </c>
    </row>
    <row r="102" spans="1:2">
      <c r="A102" s="37" t="s">
        <v>278</v>
      </c>
      <c r="B102" s="37" t="s">
        <v>703</v>
      </c>
    </row>
    <row r="103" spans="1:2">
      <c r="A103" s="37" t="s">
        <v>394</v>
      </c>
      <c r="B103" s="37" t="s">
        <v>704</v>
      </c>
    </row>
    <row r="104" spans="1:2">
      <c r="A104" s="37" t="s">
        <v>395</v>
      </c>
      <c r="B104" s="37" t="s">
        <v>705</v>
      </c>
    </row>
    <row r="105" spans="1:2">
      <c r="A105" s="37" t="s">
        <v>396</v>
      </c>
      <c r="B105" s="37" t="s">
        <v>706</v>
      </c>
    </row>
    <row r="106" spans="1:2">
      <c r="A106" s="37" t="s">
        <v>397</v>
      </c>
      <c r="B106" s="37" t="s">
        <v>707</v>
      </c>
    </row>
    <row r="107" spans="1:2">
      <c r="A107" s="37" t="s">
        <v>398</v>
      </c>
      <c r="B107" s="37" t="s">
        <v>708</v>
      </c>
    </row>
    <row r="108" spans="1:2">
      <c r="A108" s="37" t="s">
        <v>399</v>
      </c>
      <c r="B108" s="37" t="s">
        <v>709</v>
      </c>
    </row>
    <row r="109" spans="1:2">
      <c r="A109" s="37" t="s">
        <v>323</v>
      </c>
      <c r="B109" s="37" t="s">
        <v>710</v>
      </c>
    </row>
    <row r="110" spans="1:2">
      <c r="A110" s="37" t="s">
        <v>400</v>
      </c>
      <c r="B110" s="37" t="s">
        <v>711</v>
      </c>
    </row>
    <row r="111" spans="1:2">
      <c r="A111" s="37" t="s">
        <v>401</v>
      </c>
      <c r="B111" s="37" t="s">
        <v>712</v>
      </c>
    </row>
    <row r="112" spans="1:2">
      <c r="A112" s="37" t="s">
        <v>402</v>
      </c>
      <c r="B112" s="37" t="s">
        <v>713</v>
      </c>
    </row>
    <row r="113" spans="1:2">
      <c r="A113" s="37" t="s">
        <v>403</v>
      </c>
      <c r="B113" s="37" t="s">
        <v>714</v>
      </c>
    </row>
    <row r="114" spans="1:2">
      <c r="A114" s="37" t="s">
        <v>264</v>
      </c>
      <c r="B114" s="37" t="s">
        <v>715</v>
      </c>
    </row>
    <row r="115" spans="1:2">
      <c r="A115" s="37" t="s">
        <v>280</v>
      </c>
      <c r="B115" s="37" t="s">
        <v>716</v>
      </c>
    </row>
    <row r="116" spans="1:2">
      <c r="A116" s="37" t="s">
        <v>281</v>
      </c>
      <c r="B116" s="37" t="s">
        <v>717</v>
      </c>
    </row>
    <row r="117" spans="1:2">
      <c r="A117" s="37" t="s">
        <v>282</v>
      </c>
      <c r="B117" s="37" t="s">
        <v>615</v>
      </c>
    </row>
    <row r="118" spans="1:2">
      <c r="A118" s="37" t="s">
        <v>283</v>
      </c>
      <c r="B118" s="37" t="s">
        <v>718</v>
      </c>
    </row>
    <row r="119" spans="1:2">
      <c r="A119" s="37" t="s">
        <v>284</v>
      </c>
      <c r="B119" s="37" t="s">
        <v>719</v>
      </c>
    </row>
    <row r="120" spans="1:2">
      <c r="A120" s="37" t="s">
        <v>288</v>
      </c>
      <c r="B120" s="37" t="s">
        <v>720</v>
      </c>
    </row>
    <row r="121" spans="1:2">
      <c r="A121" s="37" t="s">
        <v>289</v>
      </c>
      <c r="B121" s="37" t="s">
        <v>721</v>
      </c>
    </row>
    <row r="122" spans="1:2">
      <c r="A122" s="37" t="s">
        <v>290</v>
      </c>
      <c r="B122" s="37" t="s">
        <v>722</v>
      </c>
    </row>
    <row r="123" spans="1:2">
      <c r="A123" s="37" t="s">
        <v>291</v>
      </c>
      <c r="B123" s="37" t="s">
        <v>723</v>
      </c>
    </row>
    <row r="124" spans="1:2">
      <c r="A124" s="37" t="s">
        <v>292</v>
      </c>
      <c r="B124" s="37" t="s">
        <v>724</v>
      </c>
    </row>
    <row r="125" spans="1:2">
      <c r="A125" s="37" t="s">
        <v>404</v>
      </c>
      <c r="B125" s="37" t="s">
        <v>725</v>
      </c>
    </row>
    <row r="126" spans="1:2">
      <c r="A126" s="37" t="s">
        <v>405</v>
      </c>
      <c r="B126" s="37" t="s">
        <v>726</v>
      </c>
    </row>
    <row r="127" spans="1:2">
      <c r="A127" s="37" t="s">
        <v>406</v>
      </c>
      <c r="B127" s="37" t="s">
        <v>727</v>
      </c>
    </row>
    <row r="128" spans="1:2">
      <c r="A128" s="37" t="s">
        <v>407</v>
      </c>
      <c r="B128" s="37" t="s">
        <v>728</v>
      </c>
    </row>
    <row r="129" spans="1:2">
      <c r="A129" s="37" t="s">
        <v>408</v>
      </c>
      <c r="B129" s="37" t="s">
        <v>729</v>
      </c>
    </row>
    <row r="130" spans="1:2">
      <c r="A130" s="37" t="s">
        <v>409</v>
      </c>
      <c r="B130" s="37" t="s">
        <v>730</v>
      </c>
    </row>
    <row r="131" spans="1:2">
      <c r="A131" s="37" t="s">
        <v>732</v>
      </c>
      <c r="B131" s="37" t="s">
        <v>731</v>
      </c>
    </row>
    <row r="132" spans="1:2">
      <c r="A132" s="37" t="s">
        <v>410</v>
      </c>
      <c r="B132" s="37" t="s">
        <v>733</v>
      </c>
    </row>
    <row r="133" spans="1:2">
      <c r="A133" s="37" t="s">
        <v>411</v>
      </c>
      <c r="B133" s="37" t="s">
        <v>734</v>
      </c>
    </row>
    <row r="134" spans="1:2">
      <c r="A134" s="37" t="s">
        <v>412</v>
      </c>
      <c r="B134" s="37" t="s">
        <v>735</v>
      </c>
    </row>
    <row r="135" spans="1:2">
      <c r="A135" s="37" t="s">
        <v>413</v>
      </c>
      <c r="B135" s="37" t="s">
        <v>736</v>
      </c>
    </row>
    <row r="136" spans="1:2">
      <c r="A136" s="37" t="s">
        <v>414</v>
      </c>
      <c r="B136" s="37" t="s">
        <v>737</v>
      </c>
    </row>
    <row r="137" spans="1:2">
      <c r="A137" s="37" t="s">
        <v>415</v>
      </c>
      <c r="B137" s="37" t="s">
        <v>738</v>
      </c>
    </row>
    <row r="138" spans="1:2">
      <c r="A138" s="37" t="s">
        <v>300</v>
      </c>
      <c r="B138" s="37" t="s">
        <v>545</v>
      </c>
    </row>
    <row r="139" spans="1:2">
      <c r="A139" s="37" t="s">
        <v>416</v>
      </c>
      <c r="B139" s="37" t="s">
        <v>739</v>
      </c>
    </row>
    <row r="140" spans="1:2">
      <c r="A140" s="37" t="s">
        <v>295</v>
      </c>
      <c r="B140" s="37" t="s">
        <v>740</v>
      </c>
    </row>
    <row r="141" spans="1:2">
      <c r="A141" s="37" t="s">
        <v>296</v>
      </c>
      <c r="B141" s="37" t="s">
        <v>741</v>
      </c>
    </row>
    <row r="142" spans="1:2">
      <c r="A142" s="37" t="s">
        <v>417</v>
      </c>
      <c r="B142" s="37" t="s">
        <v>742</v>
      </c>
    </row>
    <row r="143" spans="1:2">
      <c r="A143" s="37" t="s">
        <v>297</v>
      </c>
      <c r="B143" s="37" t="s">
        <v>743</v>
      </c>
    </row>
    <row r="144" spans="1:2">
      <c r="A144" s="37" t="s">
        <v>298</v>
      </c>
      <c r="B144" s="37" t="s">
        <v>744</v>
      </c>
    </row>
    <row r="145" spans="1:2">
      <c r="A145" s="37" t="s">
        <v>299</v>
      </c>
      <c r="B145" s="37" t="s">
        <v>745</v>
      </c>
    </row>
    <row r="146" spans="1:2">
      <c r="A146" s="37" t="s">
        <v>418</v>
      </c>
      <c r="B146" s="37" t="s">
        <v>746</v>
      </c>
    </row>
    <row r="147" spans="1:2">
      <c r="A147" s="37" t="s">
        <v>301</v>
      </c>
      <c r="B147" s="37" t="s">
        <v>747</v>
      </c>
    </row>
    <row r="148" spans="1:2">
      <c r="A148" s="37" t="s">
        <v>302</v>
      </c>
      <c r="B148" s="37" t="s">
        <v>748</v>
      </c>
    </row>
    <row r="149" spans="1:2">
      <c r="A149" s="37" t="s">
        <v>303</v>
      </c>
      <c r="B149" s="37" t="s">
        <v>749</v>
      </c>
    </row>
    <row r="150" spans="1:2">
      <c r="A150" s="37" t="s">
        <v>419</v>
      </c>
      <c r="B150" s="37" t="s">
        <v>750</v>
      </c>
    </row>
    <row r="151" spans="1:2">
      <c r="A151" s="37" t="s">
        <v>420</v>
      </c>
      <c r="B151" s="37" t="s">
        <v>598</v>
      </c>
    </row>
    <row r="152" spans="1:2">
      <c r="A152" s="37" t="s">
        <v>139</v>
      </c>
      <c r="B152" s="37" t="s">
        <v>751</v>
      </c>
    </row>
    <row r="153" spans="1:2">
      <c r="A153" s="37" t="s">
        <v>421</v>
      </c>
      <c r="B153" s="37" t="s">
        <v>752</v>
      </c>
    </row>
    <row r="154" spans="1:2">
      <c r="A154" s="37" t="s">
        <v>304</v>
      </c>
      <c r="B154" s="37" t="s">
        <v>753</v>
      </c>
    </row>
    <row r="155" spans="1:2">
      <c r="A155" s="37" t="s">
        <v>305</v>
      </c>
      <c r="B155" s="37" t="s">
        <v>754</v>
      </c>
    </row>
    <row r="156" spans="1:2">
      <c r="A156" s="37" t="s">
        <v>306</v>
      </c>
      <c r="B156" s="37" t="s">
        <v>755</v>
      </c>
    </row>
    <row r="157" spans="1:2">
      <c r="A157" s="37" t="s">
        <v>215</v>
      </c>
      <c r="B157" s="37" t="s">
        <v>565</v>
      </c>
    </row>
    <row r="158" spans="1:2">
      <c r="A158" s="37" t="s">
        <v>307</v>
      </c>
      <c r="B158" s="37" t="s">
        <v>756</v>
      </c>
    </row>
    <row r="159" spans="1:2">
      <c r="A159" s="37" t="s">
        <v>308</v>
      </c>
      <c r="B159" s="37" t="s">
        <v>757</v>
      </c>
    </row>
    <row r="160" spans="1:2">
      <c r="A160" s="37" t="s">
        <v>309</v>
      </c>
      <c r="B160" s="37" t="s">
        <v>758</v>
      </c>
    </row>
    <row r="161" spans="1:6">
      <c r="A161" s="37" t="s">
        <v>310</v>
      </c>
      <c r="B161" s="37" t="s">
        <v>759</v>
      </c>
    </row>
    <row r="162" spans="1:6">
      <c r="A162" s="37" t="s">
        <v>311</v>
      </c>
      <c r="B162" s="37" t="s">
        <v>760</v>
      </c>
    </row>
    <row r="163" spans="1:6">
      <c r="A163" s="37" t="s">
        <v>312</v>
      </c>
      <c r="B163" s="37" t="s">
        <v>761</v>
      </c>
    </row>
    <row r="164" spans="1:6">
      <c r="A164" s="37" t="s">
        <v>313</v>
      </c>
      <c r="B164" s="37" t="s">
        <v>762</v>
      </c>
    </row>
    <row r="165" spans="1:6">
      <c r="A165" s="37" t="s">
        <v>314</v>
      </c>
      <c r="B165" s="37" t="s">
        <v>763</v>
      </c>
    </row>
    <row r="166" spans="1:6">
      <c r="A166" s="37" t="s">
        <v>422</v>
      </c>
      <c r="B166" s="37" t="s">
        <v>764</v>
      </c>
    </row>
    <row r="167" spans="1:6">
      <c r="A167" s="37" t="s">
        <v>315</v>
      </c>
      <c r="B167" s="37" t="s">
        <v>765</v>
      </c>
    </row>
    <row r="168" spans="1:6">
      <c r="A168" s="37" t="s">
        <v>276</v>
      </c>
      <c r="B168" s="37" t="s">
        <v>120</v>
      </c>
    </row>
    <row r="169" spans="1:6">
      <c r="A169" s="37" t="s">
        <v>423</v>
      </c>
      <c r="B169" s="37" t="s">
        <v>766</v>
      </c>
    </row>
    <row r="170" spans="1:6">
      <c r="A170" s="37" t="s">
        <v>202</v>
      </c>
      <c r="B170" s="37" t="s">
        <v>553</v>
      </c>
    </row>
    <row r="171" spans="1:6">
      <c r="A171" s="37" t="s">
        <v>201</v>
      </c>
      <c r="B171" s="37" t="s">
        <v>554</v>
      </c>
    </row>
    <row r="172" spans="1:6">
      <c r="A172" s="37" t="s">
        <v>424</v>
      </c>
      <c r="B172" s="37" t="s">
        <v>767</v>
      </c>
    </row>
    <row r="173" spans="1:6">
      <c r="A173" s="37" t="s">
        <v>425</v>
      </c>
      <c r="B173" s="37" t="s">
        <v>1655</v>
      </c>
    </row>
    <row r="174" spans="1:6">
      <c r="A174" s="121" t="s">
        <v>1656</v>
      </c>
      <c r="B174" s="37" t="s">
        <v>1662</v>
      </c>
    </row>
    <row r="175" spans="1:6">
      <c r="A175" s="37" t="s">
        <v>316</v>
      </c>
      <c r="B175" s="37" t="s">
        <v>769</v>
      </c>
      <c r="F175" s="121"/>
    </row>
    <row r="176" spans="1:6">
      <c r="A176" s="37" t="s">
        <v>426</v>
      </c>
      <c r="B176" s="37" t="s">
        <v>770</v>
      </c>
    </row>
    <row r="177" spans="1:2">
      <c r="A177" s="37" t="s">
        <v>317</v>
      </c>
      <c r="B177" s="37" t="s">
        <v>771</v>
      </c>
    </row>
    <row r="178" spans="1:2">
      <c r="A178" s="37" t="s">
        <v>318</v>
      </c>
      <c r="B178" s="37" t="s">
        <v>772</v>
      </c>
    </row>
    <row r="179" spans="1:2">
      <c r="A179" s="37" t="s">
        <v>427</v>
      </c>
      <c r="B179" s="37" t="s">
        <v>773</v>
      </c>
    </row>
    <row r="180" spans="1:2">
      <c r="A180" s="37" t="s">
        <v>428</v>
      </c>
      <c r="B180" s="37" t="s">
        <v>774</v>
      </c>
    </row>
    <row r="181" spans="1:2">
      <c r="A181" s="37" t="s">
        <v>319</v>
      </c>
      <c r="B181" s="37" t="s">
        <v>775</v>
      </c>
    </row>
    <row r="182" spans="1:2">
      <c r="A182" s="37" t="s">
        <v>429</v>
      </c>
      <c r="B182" s="37" t="s">
        <v>776</v>
      </c>
    </row>
    <row r="183" spans="1:2">
      <c r="A183" s="37" t="s">
        <v>320</v>
      </c>
      <c r="B183" s="37" t="s">
        <v>777</v>
      </c>
    </row>
    <row r="184" spans="1:2">
      <c r="A184" s="37" t="s">
        <v>430</v>
      </c>
      <c r="B184" s="37" t="s">
        <v>778</v>
      </c>
    </row>
    <row r="185" spans="1:2">
      <c r="A185" s="37" t="s">
        <v>321</v>
      </c>
      <c r="B185" s="37" t="s">
        <v>779</v>
      </c>
    </row>
    <row r="186" spans="1:2">
      <c r="A186" s="37" t="s">
        <v>322</v>
      </c>
      <c r="B186" s="37" t="s">
        <v>780</v>
      </c>
    </row>
    <row r="187" spans="1:2">
      <c r="A187" s="37" t="s">
        <v>431</v>
      </c>
      <c r="B187" s="37" t="s">
        <v>781</v>
      </c>
    </row>
    <row r="188" spans="1:2">
      <c r="A188" s="37" t="s">
        <v>324</v>
      </c>
      <c r="B188" s="37" t="s">
        <v>782</v>
      </c>
    </row>
    <row r="189" spans="1:2">
      <c r="A189" s="37" t="s">
        <v>325</v>
      </c>
      <c r="B189" s="37" t="s">
        <v>783</v>
      </c>
    </row>
    <row r="190" spans="1:2">
      <c r="A190" s="37" t="s">
        <v>326</v>
      </c>
      <c r="B190" s="37" t="s">
        <v>784</v>
      </c>
    </row>
    <row r="191" spans="1:2">
      <c r="A191" s="37" t="s">
        <v>327</v>
      </c>
      <c r="B191" s="37" t="s">
        <v>785</v>
      </c>
    </row>
    <row r="192" spans="1:2">
      <c r="A192" s="37" t="s">
        <v>274</v>
      </c>
      <c r="B192" s="37" t="s">
        <v>157</v>
      </c>
    </row>
    <row r="193" spans="1:2">
      <c r="A193" s="37" t="s">
        <v>328</v>
      </c>
      <c r="B193" s="37" t="s">
        <v>786</v>
      </c>
    </row>
    <row r="194" spans="1:2">
      <c r="A194" s="37" t="s">
        <v>329</v>
      </c>
      <c r="B194" s="37" t="s">
        <v>787</v>
      </c>
    </row>
    <row r="195" spans="1:2">
      <c r="A195" s="37" t="s">
        <v>330</v>
      </c>
      <c r="B195" s="37" t="s">
        <v>788</v>
      </c>
    </row>
    <row r="196" spans="1:2">
      <c r="A196" s="37" t="s">
        <v>331</v>
      </c>
      <c r="B196" s="37" t="s">
        <v>789</v>
      </c>
    </row>
    <row r="197" spans="1:2">
      <c r="A197" s="37" t="s">
        <v>332</v>
      </c>
      <c r="B197" s="37" t="s">
        <v>790</v>
      </c>
    </row>
    <row r="198" spans="1:2">
      <c r="A198" s="37" t="s">
        <v>432</v>
      </c>
      <c r="B198" s="37" t="s">
        <v>791</v>
      </c>
    </row>
    <row r="199" spans="1:2">
      <c r="A199" s="37" t="s">
        <v>433</v>
      </c>
      <c r="B199" s="37" t="s">
        <v>792</v>
      </c>
    </row>
    <row r="200" spans="1:2">
      <c r="A200" s="37" t="s">
        <v>333</v>
      </c>
      <c r="B200" s="37" t="s">
        <v>793</v>
      </c>
    </row>
    <row r="201" spans="1:2">
      <c r="A201" s="37" t="s">
        <v>434</v>
      </c>
      <c r="B201" s="37" t="s">
        <v>794</v>
      </c>
    </row>
    <row r="202" spans="1:2">
      <c r="A202" s="37" t="s">
        <v>435</v>
      </c>
      <c r="B202" s="37" t="s">
        <v>795</v>
      </c>
    </row>
    <row r="203" spans="1:2">
      <c r="A203" s="37" t="s">
        <v>294</v>
      </c>
      <c r="B203" s="37" t="s">
        <v>588</v>
      </c>
    </row>
    <row r="204" spans="1:2">
      <c r="A204" s="37" t="s">
        <v>367</v>
      </c>
      <c r="B204" s="37" t="s">
        <v>796</v>
      </c>
    </row>
    <row r="205" spans="1:2">
      <c r="A205" s="37" t="s">
        <v>436</v>
      </c>
      <c r="B205" s="37" t="s">
        <v>797</v>
      </c>
    </row>
    <row r="206" spans="1:2">
      <c r="A206" s="37" t="s">
        <v>437</v>
      </c>
      <c r="B206" s="37" t="s">
        <v>798</v>
      </c>
    </row>
    <row r="207" spans="1:2">
      <c r="A207" s="37" t="s">
        <v>438</v>
      </c>
      <c r="B207" s="37" t="s">
        <v>799</v>
      </c>
    </row>
    <row r="208" spans="1:2">
      <c r="A208" s="37" t="s">
        <v>213</v>
      </c>
      <c r="B208" s="37" t="s">
        <v>800</v>
      </c>
    </row>
    <row r="209" spans="1:2">
      <c r="A209" s="37" t="s">
        <v>439</v>
      </c>
      <c r="B209" s="37" t="s">
        <v>801</v>
      </c>
    </row>
    <row r="210" spans="1:2">
      <c r="A210" s="37" t="s">
        <v>440</v>
      </c>
      <c r="B210" s="37" t="s">
        <v>802</v>
      </c>
    </row>
    <row r="211" spans="1:2">
      <c r="A211" s="37" t="s">
        <v>441</v>
      </c>
      <c r="B211" s="37" t="s">
        <v>803</v>
      </c>
    </row>
    <row r="212" spans="1:2">
      <c r="A212" s="37" t="s">
        <v>442</v>
      </c>
      <c r="B212" s="37" t="s">
        <v>804</v>
      </c>
    </row>
    <row r="213" spans="1:2">
      <c r="A213" s="37" t="s">
        <v>443</v>
      </c>
      <c r="B213" s="37" t="s">
        <v>805</v>
      </c>
    </row>
    <row r="214" spans="1:2">
      <c r="A214" s="37" t="s">
        <v>444</v>
      </c>
      <c r="B214" s="37" t="s">
        <v>806</v>
      </c>
    </row>
    <row r="215" spans="1:2">
      <c r="A215" s="37" t="s">
        <v>445</v>
      </c>
      <c r="B215" s="37" t="s">
        <v>807</v>
      </c>
    </row>
    <row r="216" spans="1:2">
      <c r="A216" s="37" t="s">
        <v>446</v>
      </c>
      <c r="B216" s="37" t="s">
        <v>808</v>
      </c>
    </row>
    <row r="217" spans="1:2">
      <c r="A217" s="37" t="s">
        <v>811</v>
      </c>
      <c r="B217" s="37" t="s">
        <v>809</v>
      </c>
    </row>
    <row r="218" spans="1:2">
      <c r="A218" s="37" t="s">
        <v>447</v>
      </c>
      <c r="B218" s="37" t="s">
        <v>810</v>
      </c>
    </row>
    <row r="219" spans="1:2">
      <c r="A219" s="37" t="s">
        <v>448</v>
      </c>
      <c r="B219" s="37" t="s">
        <v>812</v>
      </c>
    </row>
    <row r="220" spans="1:2">
      <c r="A220" s="37" t="s">
        <v>449</v>
      </c>
      <c r="B220" s="37" t="s">
        <v>813</v>
      </c>
    </row>
    <row r="221" spans="1:2">
      <c r="A221" s="37" t="s">
        <v>450</v>
      </c>
      <c r="B221" s="37" t="s">
        <v>814</v>
      </c>
    </row>
    <row r="222" spans="1:2">
      <c r="A222" s="37" t="s">
        <v>451</v>
      </c>
      <c r="B222" s="37" t="s">
        <v>815</v>
      </c>
    </row>
    <row r="223" spans="1:2">
      <c r="A223" s="37" t="s">
        <v>452</v>
      </c>
      <c r="B223" s="37" t="s">
        <v>816</v>
      </c>
    </row>
    <row r="224" spans="1:2">
      <c r="A224" s="37" t="s">
        <v>453</v>
      </c>
      <c r="B224" s="37" t="s">
        <v>817</v>
      </c>
    </row>
    <row r="225" spans="1:2">
      <c r="A225" s="37" t="s">
        <v>454</v>
      </c>
      <c r="B225" s="37" t="s">
        <v>818</v>
      </c>
    </row>
    <row r="226" spans="1:2">
      <c r="A226" s="37" t="s">
        <v>455</v>
      </c>
      <c r="B226" s="37" t="s">
        <v>819</v>
      </c>
    </row>
    <row r="227" spans="1:2">
      <c r="A227" s="37" t="s">
        <v>117</v>
      </c>
      <c r="B227" s="37" t="s">
        <v>100</v>
      </c>
    </row>
    <row r="228" spans="1:2">
      <c r="A228" s="37" t="s">
        <v>456</v>
      </c>
      <c r="B228" s="37" t="s">
        <v>820</v>
      </c>
    </row>
    <row r="229" spans="1:2">
      <c r="A229" s="37" t="s">
        <v>457</v>
      </c>
      <c r="B229" s="37" t="s">
        <v>821</v>
      </c>
    </row>
    <row r="230" spans="1:2">
      <c r="A230" s="37" t="s">
        <v>458</v>
      </c>
      <c r="B230" s="37" t="s">
        <v>822</v>
      </c>
    </row>
    <row r="231" spans="1:2">
      <c r="A231" s="37" t="s">
        <v>459</v>
      </c>
      <c r="B231" s="37" t="s">
        <v>823</v>
      </c>
    </row>
    <row r="232" spans="1:2">
      <c r="A232" s="37" t="s">
        <v>460</v>
      </c>
      <c r="B232" s="37" t="s">
        <v>824</v>
      </c>
    </row>
    <row r="233" spans="1:2">
      <c r="A233" s="37" t="s">
        <v>461</v>
      </c>
      <c r="B233" s="37" t="s">
        <v>825</v>
      </c>
    </row>
    <row r="234" spans="1:2">
      <c r="A234" s="37" t="s">
        <v>462</v>
      </c>
      <c r="B234" s="37" t="s">
        <v>826</v>
      </c>
    </row>
    <row r="235" spans="1:2">
      <c r="A235" s="37" t="s">
        <v>463</v>
      </c>
      <c r="B235" s="37" t="s">
        <v>827</v>
      </c>
    </row>
    <row r="236" spans="1:2">
      <c r="A236" s="37" t="s">
        <v>464</v>
      </c>
      <c r="B236" s="37" t="s">
        <v>828</v>
      </c>
    </row>
    <row r="237" spans="1:2">
      <c r="A237" s="37" t="s">
        <v>465</v>
      </c>
      <c r="B237" s="37" t="s">
        <v>829</v>
      </c>
    </row>
    <row r="238" spans="1:2">
      <c r="A238" s="37" t="s">
        <v>466</v>
      </c>
      <c r="B238" s="37" t="s">
        <v>830</v>
      </c>
    </row>
    <row r="239" spans="1:2">
      <c r="A239" s="37" t="s">
        <v>467</v>
      </c>
      <c r="B239" s="37" t="s">
        <v>831</v>
      </c>
    </row>
    <row r="240" spans="1:2">
      <c r="A240" s="37" t="s">
        <v>468</v>
      </c>
      <c r="B240" s="37" t="s">
        <v>832</v>
      </c>
    </row>
    <row r="241" spans="1:2">
      <c r="A241" s="37" t="s">
        <v>469</v>
      </c>
      <c r="B241" s="37" t="s">
        <v>833</v>
      </c>
    </row>
    <row r="242" spans="1:2">
      <c r="A242" s="37" t="s">
        <v>470</v>
      </c>
      <c r="B242" s="37" t="s">
        <v>834</v>
      </c>
    </row>
    <row r="243" spans="1:2">
      <c r="A243" s="37" t="s">
        <v>471</v>
      </c>
      <c r="B243" s="37" t="s">
        <v>835</v>
      </c>
    </row>
    <row r="244" spans="1:2">
      <c r="A244" s="37" t="s">
        <v>472</v>
      </c>
      <c r="B244" s="37" t="s">
        <v>836</v>
      </c>
    </row>
    <row r="245" spans="1:2">
      <c r="A245" s="37" t="s">
        <v>473</v>
      </c>
      <c r="B245" s="37" t="s">
        <v>837</v>
      </c>
    </row>
    <row r="246" spans="1:2">
      <c r="A246" s="37" t="s">
        <v>474</v>
      </c>
      <c r="B246" s="37" t="s">
        <v>838</v>
      </c>
    </row>
    <row r="247" spans="1:2">
      <c r="A247" s="37" t="s">
        <v>475</v>
      </c>
      <c r="B247" s="37" t="s">
        <v>839</v>
      </c>
    </row>
    <row r="248" spans="1:2">
      <c r="A248" s="37" t="s">
        <v>476</v>
      </c>
      <c r="B248" s="37" t="s">
        <v>840</v>
      </c>
    </row>
    <row r="249" spans="1:2">
      <c r="A249" s="37" t="s">
        <v>477</v>
      </c>
      <c r="B249" s="37" t="s">
        <v>841</v>
      </c>
    </row>
    <row r="250" spans="1:2">
      <c r="A250" s="37" t="s">
        <v>843</v>
      </c>
      <c r="B250" s="37" t="s">
        <v>842</v>
      </c>
    </row>
    <row r="251" spans="1:2">
      <c r="A251" s="37" t="s">
        <v>478</v>
      </c>
      <c r="B251" s="37" t="s">
        <v>844</v>
      </c>
    </row>
    <row r="252" spans="1:2">
      <c r="A252" s="37" t="s">
        <v>479</v>
      </c>
      <c r="B252" s="37" t="s">
        <v>845</v>
      </c>
    </row>
    <row r="253" spans="1:2">
      <c r="A253" s="37" t="s">
        <v>480</v>
      </c>
      <c r="B253" s="37" t="s">
        <v>846</v>
      </c>
    </row>
    <row r="254" spans="1:2">
      <c r="A254" s="37" t="s">
        <v>481</v>
      </c>
      <c r="B254" s="37" t="s">
        <v>847</v>
      </c>
    </row>
    <row r="255" spans="1:2">
      <c r="A255" s="37" t="s">
        <v>482</v>
      </c>
      <c r="B255" s="37" t="s">
        <v>848</v>
      </c>
    </row>
    <row r="256" spans="1:2">
      <c r="A256" s="37" t="s">
        <v>483</v>
      </c>
      <c r="B256" s="37" t="s">
        <v>849</v>
      </c>
    </row>
    <row r="257" spans="1:2">
      <c r="A257" s="37" t="s">
        <v>484</v>
      </c>
      <c r="B257" s="37" t="s">
        <v>850</v>
      </c>
    </row>
    <row r="258" spans="1:2">
      <c r="A258" s="37" t="s">
        <v>485</v>
      </c>
      <c r="B258" s="37" t="s">
        <v>851</v>
      </c>
    </row>
    <row r="259" spans="1:2">
      <c r="A259" s="37" t="s">
        <v>486</v>
      </c>
      <c r="B259" s="37" t="s">
        <v>852</v>
      </c>
    </row>
    <row r="260" spans="1:2">
      <c r="A260" s="37" t="s">
        <v>853</v>
      </c>
      <c r="B260" s="37" t="s">
        <v>854</v>
      </c>
    </row>
    <row r="261" spans="1:2">
      <c r="A261" s="37" t="s">
        <v>855</v>
      </c>
      <c r="B261" s="37" t="s">
        <v>856</v>
      </c>
    </row>
    <row r="262" spans="1:2">
      <c r="A262" s="37" t="s">
        <v>487</v>
      </c>
      <c r="B262" s="37" t="s">
        <v>857</v>
      </c>
    </row>
    <row r="263" spans="1:2">
      <c r="A263" s="37" t="s">
        <v>488</v>
      </c>
      <c r="B263" s="37" t="s">
        <v>858</v>
      </c>
    </row>
    <row r="264" spans="1:2">
      <c r="A264" s="37" t="s">
        <v>119</v>
      </c>
      <c r="B264" s="37" t="s">
        <v>120</v>
      </c>
    </row>
    <row r="265" spans="1:2">
      <c r="A265" s="37" t="s">
        <v>489</v>
      </c>
      <c r="B265" s="37" t="s">
        <v>859</v>
      </c>
    </row>
    <row r="266" spans="1:2">
      <c r="A266" s="37" t="s">
        <v>171</v>
      </c>
      <c r="B266" s="37" t="s">
        <v>543</v>
      </c>
    </row>
    <row r="267" spans="1:2">
      <c r="A267" s="37" t="s">
        <v>490</v>
      </c>
      <c r="B267" s="37" t="s">
        <v>860</v>
      </c>
    </row>
    <row r="268" spans="1:2">
      <c r="A268" s="37" t="s">
        <v>491</v>
      </c>
      <c r="B268" s="37" t="s">
        <v>861</v>
      </c>
    </row>
    <row r="269" spans="1:2">
      <c r="A269" s="37" t="s">
        <v>492</v>
      </c>
      <c r="B269" s="37" t="s">
        <v>862</v>
      </c>
    </row>
    <row r="270" spans="1:2">
      <c r="A270" s="37" t="s">
        <v>493</v>
      </c>
      <c r="B270" s="37" t="s">
        <v>616</v>
      </c>
    </row>
    <row r="271" spans="1:2">
      <c r="A271" s="37" t="s">
        <v>337</v>
      </c>
      <c r="B271" s="37" t="s">
        <v>863</v>
      </c>
    </row>
    <row r="272" spans="1:2">
      <c r="A272" s="37" t="s">
        <v>358</v>
      </c>
      <c r="B272" s="37" t="s">
        <v>626</v>
      </c>
    </row>
    <row r="273" spans="1:2">
      <c r="A273" s="37" t="s">
        <v>494</v>
      </c>
      <c r="B273" s="37" t="s">
        <v>864</v>
      </c>
    </row>
    <row r="274" spans="1:2">
      <c r="A274" s="37" t="s">
        <v>495</v>
      </c>
      <c r="B274" s="37" t="s">
        <v>865</v>
      </c>
    </row>
    <row r="275" spans="1:2">
      <c r="A275" s="37" t="s">
        <v>496</v>
      </c>
      <c r="B275" s="37" t="s">
        <v>866</v>
      </c>
    </row>
    <row r="276" spans="1:2">
      <c r="A276" s="37" t="s">
        <v>497</v>
      </c>
      <c r="B276" s="37" t="s">
        <v>867</v>
      </c>
    </row>
    <row r="277" spans="1:2">
      <c r="A277" s="37" t="s">
        <v>498</v>
      </c>
      <c r="B277" s="37" t="s">
        <v>868</v>
      </c>
    </row>
    <row r="278" spans="1:2">
      <c r="A278" s="37" t="s">
        <v>499</v>
      </c>
      <c r="B278" s="37" t="s">
        <v>869</v>
      </c>
    </row>
    <row r="279" spans="1:2">
      <c r="A279" s="37" t="s">
        <v>336</v>
      </c>
      <c r="B279" s="37" t="s">
        <v>870</v>
      </c>
    </row>
    <row r="280" spans="1:2">
      <c r="A280" s="37" t="s">
        <v>500</v>
      </c>
      <c r="B280" s="37" t="s">
        <v>871</v>
      </c>
    </row>
    <row r="281" spans="1:2">
      <c r="A281" s="37" t="s">
        <v>501</v>
      </c>
      <c r="B281" s="37" t="s">
        <v>872</v>
      </c>
    </row>
    <row r="282" spans="1:2">
      <c r="A282" s="37" t="s">
        <v>338</v>
      </c>
      <c r="B282" s="37" t="s">
        <v>873</v>
      </c>
    </row>
    <row r="283" spans="1:2">
      <c r="A283" s="37" t="s">
        <v>346</v>
      </c>
      <c r="B283" s="37" t="s">
        <v>874</v>
      </c>
    </row>
    <row r="284" spans="1:2">
      <c r="A284" s="37" t="s">
        <v>502</v>
      </c>
      <c r="B284" s="37" t="s">
        <v>875</v>
      </c>
    </row>
    <row r="285" spans="1:2">
      <c r="A285" s="37" t="s">
        <v>503</v>
      </c>
      <c r="B285" s="37" t="s">
        <v>876</v>
      </c>
    </row>
    <row r="286" spans="1:2">
      <c r="A286" s="37" t="s">
        <v>286</v>
      </c>
      <c r="B286" s="37" t="s">
        <v>574</v>
      </c>
    </row>
    <row r="287" spans="1:2">
      <c r="A287" s="37" t="s">
        <v>116</v>
      </c>
      <c r="B287" s="37" t="s">
        <v>113</v>
      </c>
    </row>
    <row r="288" spans="1:2">
      <c r="A288" s="37" t="s">
        <v>339</v>
      </c>
      <c r="B288" s="37" t="s">
        <v>877</v>
      </c>
    </row>
    <row r="289" spans="1:2">
      <c r="A289" s="37" t="s">
        <v>504</v>
      </c>
      <c r="B289" s="37" t="s">
        <v>878</v>
      </c>
    </row>
    <row r="290" spans="1:2">
      <c r="A290" s="37" t="s">
        <v>505</v>
      </c>
      <c r="B290" s="37" t="s">
        <v>879</v>
      </c>
    </row>
    <row r="291" spans="1:2">
      <c r="A291" s="37" t="s">
        <v>506</v>
      </c>
      <c r="B291" s="37" t="s">
        <v>880</v>
      </c>
    </row>
    <row r="292" spans="1:2">
      <c r="A292" s="37" t="s">
        <v>507</v>
      </c>
      <c r="B292" s="37" t="s">
        <v>881</v>
      </c>
    </row>
    <row r="293" spans="1:2">
      <c r="A293" s="37" t="s">
        <v>508</v>
      </c>
      <c r="B293" s="37" t="s">
        <v>882</v>
      </c>
    </row>
    <row r="294" spans="1:2">
      <c r="A294" s="37" t="s">
        <v>340</v>
      </c>
      <c r="B294" s="37" t="s">
        <v>661</v>
      </c>
    </row>
    <row r="295" spans="1:2">
      <c r="A295" s="37" t="s">
        <v>509</v>
      </c>
      <c r="B295" s="37" t="s">
        <v>883</v>
      </c>
    </row>
    <row r="296" spans="1:2">
      <c r="A296" s="37" t="s">
        <v>341</v>
      </c>
      <c r="B296" s="37" t="s">
        <v>884</v>
      </c>
    </row>
    <row r="297" spans="1:2">
      <c r="A297" s="37" t="s">
        <v>510</v>
      </c>
      <c r="B297" s="37" t="s">
        <v>885</v>
      </c>
    </row>
    <row r="298" spans="1:2">
      <c r="A298" s="37" t="s">
        <v>344</v>
      </c>
      <c r="B298" s="37" t="s">
        <v>609</v>
      </c>
    </row>
    <row r="299" spans="1:2">
      <c r="A299" s="37" t="s">
        <v>345</v>
      </c>
      <c r="B299" s="37" t="s">
        <v>886</v>
      </c>
    </row>
    <row r="300" spans="1:2">
      <c r="A300" s="37" t="s">
        <v>347</v>
      </c>
      <c r="B300" s="37" t="s">
        <v>887</v>
      </c>
    </row>
    <row r="301" spans="1:2">
      <c r="A301" s="37" t="s">
        <v>348</v>
      </c>
      <c r="B301" s="37" t="s">
        <v>888</v>
      </c>
    </row>
    <row r="302" spans="1:2">
      <c r="A302" s="37" t="s">
        <v>349</v>
      </c>
      <c r="B302" s="37" t="s">
        <v>889</v>
      </c>
    </row>
    <row r="303" spans="1:2">
      <c r="A303" s="37" t="s">
        <v>350</v>
      </c>
      <c r="B303" s="37" t="s">
        <v>890</v>
      </c>
    </row>
    <row r="304" spans="1:2">
      <c r="A304" s="37" t="s">
        <v>891</v>
      </c>
      <c r="B304" s="37" t="s">
        <v>892</v>
      </c>
    </row>
    <row r="305" spans="1:2">
      <c r="A305" s="37" t="s">
        <v>893</v>
      </c>
      <c r="B305" s="37" t="s">
        <v>894</v>
      </c>
    </row>
    <row r="306" spans="1:2">
      <c r="A306" s="37" t="s">
        <v>895</v>
      </c>
      <c r="B306" s="37" t="s">
        <v>896</v>
      </c>
    </row>
    <row r="307" spans="1:2">
      <c r="A307" s="37" t="s">
        <v>897</v>
      </c>
      <c r="B307" s="37" t="s">
        <v>898</v>
      </c>
    </row>
    <row r="308" spans="1:2">
      <c r="A308" s="37" t="s">
        <v>899</v>
      </c>
      <c r="B308" s="37" t="s">
        <v>900</v>
      </c>
    </row>
    <row r="309" spans="1:2">
      <c r="A309" s="37" t="s">
        <v>901</v>
      </c>
      <c r="B309" s="37" t="s">
        <v>902</v>
      </c>
    </row>
    <row r="310" spans="1:2">
      <c r="A310" s="37" t="s">
        <v>903</v>
      </c>
      <c r="B310" s="37" t="s">
        <v>904</v>
      </c>
    </row>
    <row r="311" spans="1:2">
      <c r="A311" s="37" t="s">
        <v>905</v>
      </c>
      <c r="B311" s="37" t="s">
        <v>906</v>
      </c>
    </row>
    <row r="312" spans="1:2">
      <c r="A312" s="37" t="s">
        <v>907</v>
      </c>
      <c r="B312" s="37" t="s">
        <v>908</v>
      </c>
    </row>
    <row r="313" spans="1:2">
      <c r="A313" s="37" t="s">
        <v>909</v>
      </c>
      <c r="B313" s="37" t="s">
        <v>910</v>
      </c>
    </row>
    <row r="314" spans="1:2">
      <c r="A314" s="37" t="s">
        <v>911</v>
      </c>
      <c r="B314" s="37" t="s">
        <v>912</v>
      </c>
    </row>
    <row r="315" spans="1:2">
      <c r="A315" s="37" t="s">
        <v>913</v>
      </c>
      <c r="B315" s="37" t="s">
        <v>914</v>
      </c>
    </row>
    <row r="316" spans="1:2">
      <c r="A316" s="37" t="s">
        <v>915</v>
      </c>
      <c r="B316" s="37" t="s">
        <v>916</v>
      </c>
    </row>
    <row r="317" spans="1:2">
      <c r="A317" s="37" t="s">
        <v>917</v>
      </c>
      <c r="B317" s="37" t="s">
        <v>918</v>
      </c>
    </row>
    <row r="318" spans="1:2">
      <c r="A318" s="37" t="s">
        <v>919</v>
      </c>
      <c r="B318" s="37" t="s">
        <v>920</v>
      </c>
    </row>
    <row r="319" spans="1:2">
      <c r="A319" s="37" t="s">
        <v>921</v>
      </c>
      <c r="B319" s="37" t="s">
        <v>922</v>
      </c>
    </row>
    <row r="320" spans="1:2">
      <c r="A320" s="37" t="s">
        <v>923</v>
      </c>
      <c r="B320" s="37" t="s">
        <v>928</v>
      </c>
    </row>
    <row r="321" spans="1:2">
      <c r="A321" s="37" t="s">
        <v>924</v>
      </c>
      <c r="B321" s="37" t="s">
        <v>929</v>
      </c>
    </row>
    <row r="322" spans="1:2">
      <c r="A322" s="37" t="s">
        <v>925</v>
      </c>
      <c r="B322" s="37" t="s">
        <v>930</v>
      </c>
    </row>
    <row r="323" spans="1:2">
      <c r="A323" s="37" t="s">
        <v>926</v>
      </c>
      <c r="B323" s="37" t="s">
        <v>931</v>
      </c>
    </row>
    <row r="324" spans="1:2">
      <c r="A324" s="37" t="s">
        <v>927</v>
      </c>
      <c r="B324" s="37" t="s">
        <v>932</v>
      </c>
    </row>
    <row r="325" spans="1:2">
      <c r="A325" s="37" t="s">
        <v>933</v>
      </c>
      <c r="B325" s="37" t="s">
        <v>946</v>
      </c>
    </row>
    <row r="326" spans="1:2">
      <c r="A326" s="37" t="s">
        <v>934</v>
      </c>
      <c r="B326" s="37" t="s">
        <v>947</v>
      </c>
    </row>
    <row r="327" spans="1:2">
      <c r="A327" s="37" t="s">
        <v>935</v>
      </c>
      <c r="B327" s="37" t="s">
        <v>948</v>
      </c>
    </row>
    <row r="328" spans="1:2">
      <c r="A328" s="37" t="s">
        <v>936</v>
      </c>
      <c r="B328" s="37" t="s">
        <v>949</v>
      </c>
    </row>
    <row r="329" spans="1:2">
      <c r="A329" s="37" t="s">
        <v>937</v>
      </c>
      <c r="B329" s="37" t="s">
        <v>950</v>
      </c>
    </row>
    <row r="330" spans="1:2">
      <c r="A330" s="37" t="s">
        <v>517</v>
      </c>
      <c r="B330" s="37" t="s">
        <v>603</v>
      </c>
    </row>
    <row r="331" spans="1:2">
      <c r="A331" s="37" t="s">
        <v>938</v>
      </c>
      <c r="B331" s="37" t="s">
        <v>951</v>
      </c>
    </row>
    <row r="332" spans="1:2">
      <c r="A332" s="37" t="s">
        <v>939</v>
      </c>
      <c r="B332" s="37" t="s">
        <v>952</v>
      </c>
    </row>
    <row r="333" spans="1:2">
      <c r="A333" s="37" t="s">
        <v>940</v>
      </c>
      <c r="B333" s="37" t="s">
        <v>953</v>
      </c>
    </row>
    <row r="334" spans="1:2">
      <c r="A334" s="37" t="s">
        <v>941</v>
      </c>
      <c r="B334" s="37" t="s">
        <v>954</v>
      </c>
    </row>
    <row r="335" spans="1:2">
      <c r="A335" s="37" t="s">
        <v>942</v>
      </c>
      <c r="B335" s="37" t="s">
        <v>955</v>
      </c>
    </row>
    <row r="336" spans="1:2">
      <c r="A336" s="37" t="s">
        <v>943</v>
      </c>
      <c r="B336" s="37" t="s">
        <v>956</v>
      </c>
    </row>
    <row r="337" spans="1:2">
      <c r="A337" s="37" t="s">
        <v>944</v>
      </c>
      <c r="B337" s="37" t="s">
        <v>957</v>
      </c>
    </row>
    <row r="338" spans="1:2">
      <c r="A338" s="37" t="s">
        <v>945</v>
      </c>
      <c r="B338" s="37" t="s">
        <v>958</v>
      </c>
    </row>
    <row r="339" spans="1:2">
      <c r="A339" s="37" t="s">
        <v>360</v>
      </c>
      <c r="B339" s="37" t="s">
        <v>959</v>
      </c>
    </row>
    <row r="340" spans="1:2">
      <c r="A340" s="37" t="s">
        <v>511</v>
      </c>
      <c r="B340" s="37" t="s">
        <v>960</v>
      </c>
    </row>
    <row r="341" spans="1:2">
      <c r="A341" s="37" t="s">
        <v>361</v>
      </c>
      <c r="B341" s="37" t="s">
        <v>961</v>
      </c>
    </row>
    <row r="342" spans="1:2">
      <c r="A342" s="37" t="s">
        <v>362</v>
      </c>
      <c r="B342" s="37" t="s">
        <v>962</v>
      </c>
    </row>
    <row r="343" spans="1:2">
      <c r="A343" s="37" t="s">
        <v>355</v>
      </c>
      <c r="B343" s="37" t="s">
        <v>611</v>
      </c>
    </row>
    <row r="344" spans="1:2">
      <c r="A344" s="37" t="s">
        <v>363</v>
      </c>
      <c r="B344" s="37" t="s">
        <v>963</v>
      </c>
    </row>
    <row r="345" spans="1:2">
      <c r="A345" s="37" t="s">
        <v>364</v>
      </c>
      <c r="B345" s="37" t="s">
        <v>964</v>
      </c>
    </row>
    <row r="346" spans="1:2">
      <c r="A346" s="37" t="s">
        <v>365</v>
      </c>
      <c r="B346" s="37" t="s">
        <v>965</v>
      </c>
    </row>
    <row r="347" spans="1:2">
      <c r="A347" s="37" t="s">
        <v>366</v>
      </c>
      <c r="B347" s="37" t="s">
        <v>966</v>
      </c>
    </row>
    <row r="348" spans="1:2">
      <c r="A348" s="37" t="s">
        <v>368</v>
      </c>
      <c r="B348" s="37" t="s">
        <v>967</v>
      </c>
    </row>
    <row r="349" spans="1:2">
      <c r="A349" s="37" t="s">
        <v>369</v>
      </c>
      <c r="B349" s="37" t="s">
        <v>968</v>
      </c>
    </row>
    <row r="350" spans="1:2">
      <c r="A350" s="37" t="s">
        <v>370</v>
      </c>
      <c r="B350" s="37" t="s">
        <v>969</v>
      </c>
    </row>
    <row r="351" spans="1:2">
      <c r="A351" s="37" t="s">
        <v>371</v>
      </c>
      <c r="B351" s="37" t="s">
        <v>970</v>
      </c>
    </row>
    <row r="352" spans="1:2">
      <c r="A352" s="37" t="s">
        <v>372</v>
      </c>
      <c r="B352" s="37" t="s">
        <v>971</v>
      </c>
    </row>
    <row r="353" spans="1:2">
      <c r="A353" s="37" t="s">
        <v>373</v>
      </c>
      <c r="B353" s="37" t="s">
        <v>972</v>
      </c>
    </row>
    <row r="354" spans="1:2">
      <c r="A354" s="37" t="s">
        <v>374</v>
      </c>
      <c r="B354" s="37" t="s">
        <v>973</v>
      </c>
    </row>
    <row r="355" spans="1:2">
      <c r="A355" s="37" t="s">
        <v>375</v>
      </c>
      <c r="B355" s="37" t="s">
        <v>974</v>
      </c>
    </row>
    <row r="356" spans="1:2">
      <c r="A356" s="37" t="s">
        <v>376</v>
      </c>
      <c r="B356" s="37" t="s">
        <v>975</v>
      </c>
    </row>
    <row r="357" spans="1:2">
      <c r="A357" s="37" t="s">
        <v>377</v>
      </c>
      <c r="B357" s="37" t="s">
        <v>976</v>
      </c>
    </row>
    <row r="358" spans="1:2">
      <c r="A358" s="37" t="s">
        <v>378</v>
      </c>
      <c r="B358" s="37" t="s">
        <v>977</v>
      </c>
    </row>
    <row r="359" spans="1:2">
      <c r="A359" s="37" t="s">
        <v>379</v>
      </c>
      <c r="B359" s="37" t="s">
        <v>978</v>
      </c>
    </row>
    <row r="360" spans="1:2">
      <c r="A360" s="37" t="s">
        <v>512</v>
      </c>
      <c r="B360" s="37" t="s">
        <v>979</v>
      </c>
    </row>
    <row r="361" spans="1:2">
      <c r="A361" s="37" t="s">
        <v>993</v>
      </c>
      <c r="B361" s="37" t="s">
        <v>1012</v>
      </c>
    </row>
    <row r="362" spans="1:2">
      <c r="A362" s="37" t="s">
        <v>994</v>
      </c>
      <c r="B362" s="37" t="s">
        <v>1013</v>
      </c>
    </row>
    <row r="363" spans="1:2">
      <c r="A363" s="37" t="s">
        <v>995</v>
      </c>
      <c r="B363" s="37" t="s">
        <v>1014</v>
      </c>
    </row>
    <row r="364" spans="1:2">
      <c r="A364" s="37" t="s">
        <v>996</v>
      </c>
      <c r="B364" s="37" t="s">
        <v>1015</v>
      </c>
    </row>
    <row r="365" spans="1:2">
      <c r="A365" s="37" t="s">
        <v>997</v>
      </c>
      <c r="B365" s="37" t="s">
        <v>1016</v>
      </c>
    </row>
    <row r="366" spans="1:2">
      <c r="A366" s="37" t="s">
        <v>998</v>
      </c>
      <c r="B366" s="37" t="s">
        <v>1017</v>
      </c>
    </row>
    <row r="367" spans="1:2">
      <c r="A367" s="37" t="s">
        <v>420</v>
      </c>
      <c r="B367" s="37" t="s">
        <v>1018</v>
      </c>
    </row>
    <row r="368" spans="1:2">
      <c r="A368" s="37" t="s">
        <v>303</v>
      </c>
      <c r="B368" s="37" t="s">
        <v>749</v>
      </c>
    </row>
    <row r="369" spans="1:2">
      <c r="A369" s="37" t="s">
        <v>999</v>
      </c>
      <c r="B369" s="37" t="s">
        <v>1019</v>
      </c>
    </row>
    <row r="370" spans="1:2">
      <c r="A370" s="37" t="s">
        <v>195</v>
      </c>
      <c r="B370" s="37" t="s">
        <v>698</v>
      </c>
    </row>
    <row r="371" spans="1:2">
      <c r="A371" s="37" t="s">
        <v>1000</v>
      </c>
      <c r="B371" s="37" t="s">
        <v>1020</v>
      </c>
    </row>
    <row r="372" spans="1:2">
      <c r="A372" s="37" t="s">
        <v>1001</v>
      </c>
      <c r="B372" s="37" t="s">
        <v>1021</v>
      </c>
    </row>
    <row r="373" spans="1:2">
      <c r="A373" s="37" t="s">
        <v>1002</v>
      </c>
      <c r="B373" s="37" t="s">
        <v>1022</v>
      </c>
    </row>
    <row r="374" spans="1:2">
      <c r="A374" s="37" t="s">
        <v>264</v>
      </c>
      <c r="B374" s="37" t="s">
        <v>715</v>
      </c>
    </row>
    <row r="375" spans="1:2">
      <c r="A375" s="37" t="s">
        <v>1003</v>
      </c>
      <c r="B375" s="37" t="s">
        <v>1023</v>
      </c>
    </row>
    <row r="376" spans="1:2">
      <c r="A376" s="37" t="s">
        <v>1004</v>
      </c>
      <c r="B376" s="37" t="s">
        <v>1024</v>
      </c>
    </row>
    <row r="377" spans="1:2">
      <c r="A377" s="37" t="s">
        <v>1005</v>
      </c>
      <c r="B377" s="37" t="s">
        <v>1025</v>
      </c>
    </row>
    <row r="378" spans="1:2">
      <c r="A378" s="37" t="s">
        <v>117</v>
      </c>
      <c r="B378" s="37" t="s">
        <v>100</v>
      </c>
    </row>
    <row r="379" spans="1:2">
      <c r="A379" s="37" t="s">
        <v>1006</v>
      </c>
      <c r="B379" s="37" t="s">
        <v>1026</v>
      </c>
    </row>
    <row r="380" spans="1:2">
      <c r="A380" s="37" t="s">
        <v>1007</v>
      </c>
      <c r="B380" s="37" t="s">
        <v>675</v>
      </c>
    </row>
    <row r="381" spans="1:2">
      <c r="A381" s="37" t="s">
        <v>1008</v>
      </c>
      <c r="B381" s="37" t="s">
        <v>1027</v>
      </c>
    </row>
    <row r="382" spans="1:2">
      <c r="A382" s="37" t="s">
        <v>1009</v>
      </c>
      <c r="B382" s="37" t="s">
        <v>1028</v>
      </c>
    </row>
    <row r="383" spans="1:2">
      <c r="A383" s="37" t="s">
        <v>1010</v>
      </c>
      <c r="B383" s="37" t="s">
        <v>1029</v>
      </c>
    </row>
    <row r="384" spans="1:2">
      <c r="A384" s="37" t="s">
        <v>1011</v>
      </c>
      <c r="B384" s="37" t="s">
        <v>1030</v>
      </c>
    </row>
    <row r="385" spans="1:2">
      <c r="A385" s="58" t="s">
        <v>1044</v>
      </c>
      <c r="B385" s="19" t="s">
        <v>1046</v>
      </c>
    </row>
    <row r="386" spans="1:2">
      <c r="A386" s="19" t="s">
        <v>1047</v>
      </c>
      <c r="B386" s="19" t="s">
        <v>1048</v>
      </c>
    </row>
    <row r="387" spans="1:2">
      <c r="A387" s="19" t="s">
        <v>1049</v>
      </c>
      <c r="B387" s="19" t="s">
        <v>630</v>
      </c>
    </row>
    <row r="388" spans="1:2">
      <c r="A388" s="19" t="s">
        <v>1050</v>
      </c>
      <c r="B388" s="19" t="s">
        <v>1051</v>
      </c>
    </row>
    <row r="389" spans="1:2" ht="15">
      <c r="A389" s="59" t="s">
        <v>1045</v>
      </c>
      <c r="B389" t="s">
        <v>1052</v>
      </c>
    </row>
    <row r="390" spans="1:2" ht="15">
      <c r="A390" s="19" t="s">
        <v>1053</v>
      </c>
      <c r="B390" t="s">
        <v>1054</v>
      </c>
    </row>
    <row r="391" spans="1:2">
      <c r="A391" s="19" t="s">
        <v>1055</v>
      </c>
      <c r="B391" s="19" t="s">
        <v>1056</v>
      </c>
    </row>
    <row r="392" spans="1:2">
      <c r="A392" s="19" t="s">
        <v>1057</v>
      </c>
      <c r="B392" s="19" t="s">
        <v>1058</v>
      </c>
    </row>
    <row r="393" spans="1:2">
      <c r="A393" s="19" t="s">
        <v>515</v>
      </c>
      <c r="B393" s="19" t="s">
        <v>1059</v>
      </c>
    </row>
    <row r="394" spans="1:2">
      <c r="A394" s="19" t="s">
        <v>1060</v>
      </c>
      <c r="B394" s="19" t="s">
        <v>1061</v>
      </c>
    </row>
    <row r="395" spans="1:2">
      <c r="A395" s="19" t="s">
        <v>1062</v>
      </c>
      <c r="B395" s="19" t="s">
        <v>1063</v>
      </c>
    </row>
    <row r="396" spans="1:2">
      <c r="A396" s="19" t="s">
        <v>1064</v>
      </c>
      <c r="B396" s="19" t="s">
        <v>1065</v>
      </c>
    </row>
    <row r="397" spans="1:2">
      <c r="A397" s="19" t="s">
        <v>1156</v>
      </c>
      <c r="B397" s="19" t="s">
        <v>1157</v>
      </c>
    </row>
    <row r="398" spans="1:2">
      <c r="A398" s="19" t="s">
        <v>1160</v>
      </c>
      <c r="B398" s="19" t="s">
        <v>1161</v>
      </c>
    </row>
    <row r="399" spans="1:2">
      <c r="A399" s="19" t="s">
        <v>1162</v>
      </c>
      <c r="B399" s="19" t="s">
        <v>1163</v>
      </c>
    </row>
    <row r="400" spans="1:2">
      <c r="A400" s="105" t="s">
        <v>1142</v>
      </c>
      <c r="B400" s="19" t="s">
        <v>1164</v>
      </c>
    </row>
    <row r="401" spans="1:2">
      <c r="A401" s="105" t="s">
        <v>1143</v>
      </c>
      <c r="B401" s="19" t="s">
        <v>1165</v>
      </c>
    </row>
    <row r="402" spans="1:2">
      <c r="A402" s="105" t="s">
        <v>1144</v>
      </c>
      <c r="B402" s="19" t="s">
        <v>1166</v>
      </c>
    </row>
    <row r="403" spans="1:2">
      <c r="A403" s="105" t="s">
        <v>1145</v>
      </c>
      <c r="B403" s="19" t="s">
        <v>1167</v>
      </c>
    </row>
    <row r="404" spans="1:2">
      <c r="A404" s="105" t="s">
        <v>1146</v>
      </c>
      <c r="B404" s="19" t="s">
        <v>1168</v>
      </c>
    </row>
    <row r="405" spans="1:2">
      <c r="A405" s="105" t="s">
        <v>1147</v>
      </c>
      <c r="B405" s="19" t="s">
        <v>1169</v>
      </c>
    </row>
    <row r="406" spans="1:2">
      <c r="A406" s="105" t="s">
        <v>1148</v>
      </c>
      <c r="B406" s="19" t="s">
        <v>1170</v>
      </c>
    </row>
    <row r="407" spans="1:2">
      <c r="A407" s="105" t="s">
        <v>1149</v>
      </c>
      <c r="B407" s="19" t="s">
        <v>1171</v>
      </c>
    </row>
    <row r="408" spans="1:2">
      <c r="A408" s="105" t="s">
        <v>1150</v>
      </c>
      <c r="B408" s="19" t="s">
        <v>1172</v>
      </c>
    </row>
    <row r="409" spans="1:2">
      <c r="A409" s="105" t="s">
        <v>1151</v>
      </c>
      <c r="B409" s="19" t="s">
        <v>1173</v>
      </c>
    </row>
    <row r="410" spans="1:2">
      <c r="A410" s="105" t="s">
        <v>1152</v>
      </c>
      <c r="B410" s="19" t="s">
        <v>1174</v>
      </c>
    </row>
    <row r="411" spans="1:2">
      <c r="A411" s="105" t="s">
        <v>1175</v>
      </c>
      <c r="B411" s="19" t="s">
        <v>1176</v>
      </c>
    </row>
    <row r="412" spans="1:2">
      <c r="A412" s="105" t="s">
        <v>1153</v>
      </c>
      <c r="B412" s="19" t="s">
        <v>1177</v>
      </c>
    </row>
    <row r="413" spans="1:2">
      <c r="A413" s="105" t="s">
        <v>1178</v>
      </c>
      <c r="B413" s="19" t="s">
        <v>1179</v>
      </c>
    </row>
    <row r="414" spans="1:2">
      <c r="A414" s="105" t="s">
        <v>1180</v>
      </c>
      <c r="B414" s="19" t="s">
        <v>1181</v>
      </c>
    </row>
    <row r="415" spans="1:2">
      <c r="A415" s="105" t="s">
        <v>1154</v>
      </c>
      <c r="B415" s="19" t="s">
        <v>1182</v>
      </c>
    </row>
    <row r="416" spans="1:2">
      <c r="A416" s="105" t="s">
        <v>1183</v>
      </c>
      <c r="B416" s="19" t="s">
        <v>1184</v>
      </c>
    </row>
    <row r="417" spans="1:2">
      <c r="A417" s="105" t="s">
        <v>1155</v>
      </c>
      <c r="B417" s="19" t="s">
        <v>1185</v>
      </c>
    </row>
    <row r="418" spans="1:2">
      <c r="A418" s="108" t="s">
        <v>1219</v>
      </c>
      <c r="B418" s="19" t="s">
        <v>1294</v>
      </c>
    </row>
    <row r="419" spans="1:2">
      <c r="A419" s="108" t="s">
        <v>1220</v>
      </c>
      <c r="B419" s="19" t="s">
        <v>1295</v>
      </c>
    </row>
    <row r="420" spans="1:2">
      <c r="A420" s="108" t="s">
        <v>1221</v>
      </c>
      <c r="B420" s="19" t="s">
        <v>1296</v>
      </c>
    </row>
    <row r="421" spans="1:2">
      <c r="A421" s="108" t="s">
        <v>1222</v>
      </c>
      <c r="B421" s="19" t="s">
        <v>1297</v>
      </c>
    </row>
    <row r="422" spans="1:2">
      <c r="A422" s="19" t="s">
        <v>1223</v>
      </c>
      <c r="B422" s="19" t="s">
        <v>1298</v>
      </c>
    </row>
    <row r="423" spans="1:2">
      <c r="A423" s="108" t="s">
        <v>1224</v>
      </c>
      <c r="B423" s="19" t="s">
        <v>1299</v>
      </c>
    </row>
    <row r="424" spans="1:2">
      <c r="A424" s="108" t="s">
        <v>1225</v>
      </c>
      <c r="B424" s="19" t="s">
        <v>1300</v>
      </c>
    </row>
    <row r="425" spans="1:2">
      <c r="A425" s="108" t="s">
        <v>1226</v>
      </c>
      <c r="B425" s="19" t="s">
        <v>1303</v>
      </c>
    </row>
    <row r="426" spans="1:2">
      <c r="A426" s="108" t="s">
        <v>1227</v>
      </c>
      <c r="B426" s="19" t="s">
        <v>1304</v>
      </c>
    </row>
    <row r="427" spans="1:2">
      <c r="A427" s="19" t="s">
        <v>1228</v>
      </c>
      <c r="B427" s="19" t="s">
        <v>1305</v>
      </c>
    </row>
    <row r="428" spans="1:2">
      <c r="A428" s="108" t="s">
        <v>1229</v>
      </c>
      <c r="B428" s="19" t="s">
        <v>1306</v>
      </c>
    </row>
    <row r="429" spans="1:2">
      <c r="A429" s="108" t="s">
        <v>1230</v>
      </c>
      <c r="B429" s="19" t="s">
        <v>1308</v>
      </c>
    </row>
    <row r="430" spans="1:2">
      <c r="A430" s="108" t="s">
        <v>1231</v>
      </c>
      <c r="B430" s="19" t="s">
        <v>1309</v>
      </c>
    </row>
    <row r="431" spans="1:2">
      <c r="A431" s="108" t="s">
        <v>1232</v>
      </c>
      <c r="B431" s="19" t="s">
        <v>1310</v>
      </c>
    </row>
    <row r="432" spans="1:2">
      <c r="A432" s="108" t="s">
        <v>1233</v>
      </c>
      <c r="B432" s="19" t="s">
        <v>1311</v>
      </c>
    </row>
    <row r="433" spans="1:2">
      <c r="A433" s="108" t="s">
        <v>1234</v>
      </c>
      <c r="B433" s="19" t="s">
        <v>1312</v>
      </c>
    </row>
    <row r="434" spans="1:2">
      <c r="A434" s="108" t="s">
        <v>1235</v>
      </c>
      <c r="B434" s="19" t="s">
        <v>1313</v>
      </c>
    </row>
    <row r="435" spans="1:2">
      <c r="A435" s="108" t="s">
        <v>1236</v>
      </c>
      <c r="B435" s="19" t="s">
        <v>1314</v>
      </c>
    </row>
    <row r="436" spans="1:2">
      <c r="A436" s="108" t="s">
        <v>1237</v>
      </c>
      <c r="B436" s="19" t="s">
        <v>1315</v>
      </c>
    </row>
    <row r="437" spans="1:2">
      <c r="A437" s="108" t="s">
        <v>1238</v>
      </c>
      <c r="B437" s="19" t="s">
        <v>1316</v>
      </c>
    </row>
    <row r="438" spans="1:2">
      <c r="A438" s="108" t="s">
        <v>1239</v>
      </c>
      <c r="B438" s="19" t="s">
        <v>1317</v>
      </c>
    </row>
    <row r="439" spans="1:2">
      <c r="A439" s="108" t="s">
        <v>1240</v>
      </c>
      <c r="B439" s="19" t="s">
        <v>1318</v>
      </c>
    </row>
    <row r="440" spans="1:2">
      <c r="A440" s="108" t="s">
        <v>1558</v>
      </c>
      <c r="B440" s="19" t="s">
        <v>1586</v>
      </c>
    </row>
    <row r="441" spans="1:2">
      <c r="A441" s="108" t="s">
        <v>1241</v>
      </c>
      <c r="B441" s="19" t="s">
        <v>1319</v>
      </c>
    </row>
    <row r="442" spans="1:2">
      <c r="A442" s="119" t="s">
        <v>1559</v>
      </c>
      <c r="B442" s="19" t="s">
        <v>1587</v>
      </c>
    </row>
    <row r="443" spans="1:2">
      <c r="A443" s="119" t="s">
        <v>1560</v>
      </c>
      <c r="B443" s="19" t="s">
        <v>1590</v>
      </c>
    </row>
    <row r="444" spans="1:2">
      <c r="A444" s="19" t="s">
        <v>1561</v>
      </c>
      <c r="B444" s="19" t="s">
        <v>1591</v>
      </c>
    </row>
    <row r="445" spans="1:2">
      <c r="A445" s="19" t="s">
        <v>1562</v>
      </c>
      <c r="B445" s="19" t="s">
        <v>1592</v>
      </c>
    </row>
    <row r="446" spans="1:2">
      <c r="A446" s="19" t="s">
        <v>1642</v>
      </c>
      <c r="B446" s="19" t="s">
        <v>1649</v>
      </c>
    </row>
    <row r="447" spans="1:2">
      <c r="A447" s="19" t="s">
        <v>1643</v>
      </c>
      <c r="B447" s="19" t="s">
        <v>1652</v>
      </c>
    </row>
    <row r="448" spans="1:2">
      <c r="A448" s="19" t="s">
        <v>1644</v>
      </c>
      <c r="B448" s="19" t="s">
        <v>1648</v>
      </c>
    </row>
    <row r="449" spans="1:2">
      <c r="A449" s="19" t="s">
        <v>1645</v>
      </c>
      <c r="B449" s="19" t="s">
        <v>1650</v>
      </c>
    </row>
    <row r="450" spans="1:2">
      <c r="A450" s="19" t="s">
        <v>1646</v>
      </c>
      <c r="B450" s="19" t="s">
        <v>1651</v>
      </c>
    </row>
    <row r="451" spans="1:2">
      <c r="A451" s="19" t="s">
        <v>1647</v>
      </c>
      <c r="B451" s="19" t="s">
        <v>1653</v>
      </c>
    </row>
    <row r="452" spans="1:2">
      <c r="A452" s="19" t="s">
        <v>1640</v>
      </c>
      <c r="B452" s="19" t="s">
        <v>1654</v>
      </c>
    </row>
    <row r="453" spans="1:2">
      <c r="A453" s="19" t="s">
        <v>1629</v>
      </c>
      <c r="B453" s="19" t="s">
        <v>667</v>
      </c>
    </row>
    <row r="454" spans="1:2">
      <c r="A454" s="19" t="s">
        <v>1630</v>
      </c>
      <c r="B454" s="19" t="s">
        <v>1634</v>
      </c>
    </row>
    <row r="455" spans="1:2">
      <c r="A455" s="19" t="s">
        <v>1631</v>
      </c>
      <c r="B455" s="19" t="s">
        <v>1635</v>
      </c>
    </row>
    <row r="456" spans="1:2">
      <c r="A456" s="19" t="s">
        <v>1563</v>
      </c>
      <c r="B456" s="19" t="s">
        <v>1593</v>
      </c>
    </row>
    <row r="457" spans="1:2">
      <c r="A457" s="121" t="s">
        <v>1659</v>
      </c>
      <c r="B457" s="19" t="s">
        <v>1663</v>
      </c>
    </row>
    <row r="458" spans="1:2">
      <c r="A458" s="121" t="s">
        <v>1658</v>
      </c>
      <c r="B458" s="19" t="s">
        <v>1664</v>
      </c>
    </row>
    <row r="459" spans="1:2">
      <c r="A459" s="121" t="s">
        <v>1660</v>
      </c>
      <c r="B459" s="19" t="s">
        <v>1665</v>
      </c>
    </row>
    <row r="460" spans="1:2">
      <c r="A460" s="121" t="s">
        <v>1668</v>
      </c>
      <c r="B460" s="19" t="s">
        <v>1671</v>
      </c>
    </row>
    <row r="461" spans="1:2">
      <c r="A461" s="121" t="s">
        <v>1675</v>
      </c>
      <c r="B461" s="19" t="s">
        <v>1679</v>
      </c>
    </row>
    <row r="462" spans="1:2">
      <c r="A462" s="121" t="s">
        <v>1676</v>
      </c>
      <c r="B462" s="19" t="s">
        <v>1682</v>
      </c>
    </row>
    <row r="463" spans="1:2" ht="15">
      <c r="A463" t="s">
        <v>1677</v>
      </c>
      <c r="B463" s="19" t="s">
        <v>1680</v>
      </c>
    </row>
    <row r="464" spans="1:2" ht="15">
      <c r="A464" t="s">
        <v>1678</v>
      </c>
      <c r="B464" s="19" t="s">
        <v>1681</v>
      </c>
    </row>
    <row r="465" spans="1:5">
      <c r="A465" s="121" t="s">
        <v>1667</v>
      </c>
      <c r="B465" s="19" t="s">
        <v>1672</v>
      </c>
      <c r="E465" s="121"/>
    </row>
    <row r="466" spans="1:5">
      <c r="A466" s="121" t="s">
        <v>1661</v>
      </c>
      <c r="B466" s="19" t="s">
        <v>1666</v>
      </c>
      <c r="E466" s="121"/>
    </row>
    <row r="467" spans="1:5" ht="15">
      <c r="A467" s="122" t="s">
        <v>1669</v>
      </c>
      <c r="B467" s="19" t="s">
        <v>1670</v>
      </c>
      <c r="E467"/>
    </row>
    <row r="468" spans="1:5" ht="15">
      <c r="A468" s="121" t="s">
        <v>1673</v>
      </c>
      <c r="B468" s="19" t="s">
        <v>1674</v>
      </c>
      <c r="E468"/>
    </row>
    <row r="469" spans="1:5">
      <c r="A469" s="122" t="s">
        <v>537</v>
      </c>
      <c r="B469" s="19" t="s">
        <v>595</v>
      </c>
    </row>
    <row r="470" spans="1:5">
      <c r="A470" s="19" t="s">
        <v>1564</v>
      </c>
      <c r="B470" s="19" t="s">
        <v>1594</v>
      </c>
    </row>
    <row r="471" spans="1:5">
      <c r="A471" s="19" t="s">
        <v>1565</v>
      </c>
      <c r="B471" s="19" t="s">
        <v>1595</v>
      </c>
    </row>
    <row r="472" spans="1:5">
      <c r="A472" s="19" t="s">
        <v>1566</v>
      </c>
      <c r="B472" s="19" t="s">
        <v>1596</v>
      </c>
    </row>
    <row r="473" spans="1:5">
      <c r="A473" s="19" t="s">
        <v>1567</v>
      </c>
      <c r="B473" s="19" t="s">
        <v>1597</v>
      </c>
    </row>
    <row r="474" spans="1:5">
      <c r="A474" s="19" t="s">
        <v>1683</v>
      </c>
      <c r="B474" s="19" t="s">
        <v>1710</v>
      </c>
    </row>
    <row r="475" spans="1:5">
      <c r="A475" s="19" t="s">
        <v>1684</v>
      </c>
      <c r="B475" s="19" t="s">
        <v>1711</v>
      </c>
    </row>
    <row r="476" spans="1:5">
      <c r="A476" s="19" t="s">
        <v>1685</v>
      </c>
      <c r="B476" s="58" t="s">
        <v>1712</v>
      </c>
    </row>
    <row r="477" spans="1:5">
      <c r="A477" s="19" t="s">
        <v>1686</v>
      </c>
      <c r="B477" s="19" t="s">
        <v>1713</v>
      </c>
    </row>
    <row r="478" spans="1:5">
      <c r="A478" s="19" t="s">
        <v>1687</v>
      </c>
      <c r="B478" s="19" t="s">
        <v>1714</v>
      </c>
    </row>
    <row r="479" spans="1:5">
      <c r="A479" s="19" t="s">
        <v>1688</v>
      </c>
      <c r="B479" s="19" t="s">
        <v>1715</v>
      </c>
    </row>
    <row r="480" spans="1:5">
      <c r="A480" s="19" t="s">
        <v>1689</v>
      </c>
      <c r="B480" s="19" t="s">
        <v>1716</v>
      </c>
    </row>
    <row r="481" spans="1:2">
      <c r="A481" s="19" t="s">
        <v>1690</v>
      </c>
      <c r="B481" s="19" t="s">
        <v>1717</v>
      </c>
    </row>
    <row r="482" spans="1:2">
      <c r="A482" s="19" t="s">
        <v>1691</v>
      </c>
      <c r="B482" s="19" t="s">
        <v>1718</v>
      </c>
    </row>
    <row r="483" spans="1:2">
      <c r="A483" s="19" t="s">
        <v>1692</v>
      </c>
      <c r="B483" s="19" t="s">
        <v>1719</v>
      </c>
    </row>
    <row r="484" spans="1:2">
      <c r="A484" s="19" t="s">
        <v>1693</v>
      </c>
      <c r="B484" s="19" t="s">
        <v>1720</v>
      </c>
    </row>
    <row r="485" spans="1:2">
      <c r="A485" s="19" t="s">
        <v>1694</v>
      </c>
      <c r="B485" s="19" t="s">
        <v>1721</v>
      </c>
    </row>
    <row r="486" spans="1:2">
      <c r="A486" s="19" t="s">
        <v>1695</v>
      </c>
      <c r="B486" s="19" t="s">
        <v>1722</v>
      </c>
    </row>
    <row r="487" spans="1:2">
      <c r="A487" s="19" t="s">
        <v>1696</v>
      </c>
      <c r="B487" s="19" t="s">
        <v>953</v>
      </c>
    </row>
    <row r="488" spans="1:2">
      <c r="A488" s="19" t="s">
        <v>1697</v>
      </c>
      <c r="B488" s="19" t="s">
        <v>1723</v>
      </c>
    </row>
    <row r="489" spans="1:2">
      <c r="A489" s="19" t="s">
        <v>1698</v>
      </c>
      <c r="B489" s="19" t="s">
        <v>1729</v>
      </c>
    </row>
    <row r="490" spans="1:2">
      <c r="A490" s="19" t="s">
        <v>1699</v>
      </c>
      <c r="B490" s="19" t="s">
        <v>1724</v>
      </c>
    </row>
    <row r="491" spans="1:2">
      <c r="A491" s="19" t="s">
        <v>992</v>
      </c>
      <c r="B491" s="19" t="s">
        <v>102</v>
      </c>
    </row>
    <row r="492" spans="1:2">
      <c r="A492" s="19" t="s">
        <v>1700</v>
      </c>
      <c r="B492" s="19" t="s">
        <v>1725</v>
      </c>
    </row>
    <row r="493" spans="1:2">
      <c r="A493" s="19" t="s">
        <v>1701</v>
      </c>
      <c r="B493" s="19" t="s">
        <v>1726</v>
      </c>
    </row>
    <row r="494" spans="1:2">
      <c r="A494" s="19" t="s">
        <v>1702</v>
      </c>
      <c r="B494" s="19" t="s">
        <v>1727</v>
      </c>
    </row>
    <row r="495" spans="1:2">
      <c r="A495" s="19" t="s">
        <v>1703</v>
      </c>
      <c r="B495" s="19" t="s">
        <v>1728</v>
      </c>
    </row>
    <row r="496" spans="1:2">
      <c r="A496" s="19" t="s">
        <v>1704</v>
      </c>
      <c r="B496" s="19" t="s">
        <v>1730</v>
      </c>
    </row>
    <row r="497" spans="1:2">
      <c r="A497" s="19" t="s">
        <v>1705</v>
      </c>
      <c r="B497" s="19" t="s">
        <v>1731</v>
      </c>
    </row>
    <row r="498" spans="1:2">
      <c r="A498" s="19" t="s">
        <v>1706</v>
      </c>
      <c r="B498" s="19" t="s">
        <v>1732</v>
      </c>
    </row>
    <row r="499" spans="1:2" ht="15">
      <c r="A499" s="123" t="s">
        <v>1737</v>
      </c>
      <c r="B499" s="19" t="s">
        <v>1743</v>
      </c>
    </row>
    <row r="500" spans="1:2" ht="15">
      <c r="A500" s="123" t="s">
        <v>1738</v>
      </c>
      <c r="B500" s="19" t="s">
        <v>1745</v>
      </c>
    </row>
    <row r="501" spans="1:2" ht="15">
      <c r="A501" s="123" t="s">
        <v>1744</v>
      </c>
      <c r="B501" s="19" t="s">
        <v>1746</v>
      </c>
    </row>
    <row r="502" spans="1:2" ht="15">
      <c r="A502" s="123" t="s">
        <v>1739</v>
      </c>
      <c r="B502" s="19" t="s">
        <v>1747</v>
      </c>
    </row>
    <row r="503" spans="1:2" ht="15">
      <c r="A503" s="123" t="s">
        <v>1740</v>
      </c>
      <c r="B503" s="19" t="s">
        <v>1748</v>
      </c>
    </row>
    <row r="504" spans="1:2" ht="15">
      <c r="A504" s="123" t="s">
        <v>1741</v>
      </c>
      <c r="B504" s="19" t="s">
        <v>1749</v>
      </c>
    </row>
    <row r="505" spans="1:2" ht="15">
      <c r="A505" s="123" t="s">
        <v>1742</v>
      </c>
      <c r="B505" s="19" t="s">
        <v>1750</v>
      </c>
    </row>
    <row r="506" spans="1:2" ht="15">
      <c r="A506" s="124" t="s">
        <v>1754</v>
      </c>
      <c r="B506" s="19" t="s">
        <v>1821</v>
      </c>
    </row>
    <row r="507" spans="1:2" ht="15">
      <c r="A507" s="124" t="s">
        <v>1755</v>
      </c>
      <c r="B507" s="19" t="s">
        <v>1822</v>
      </c>
    </row>
    <row r="508" spans="1:2" ht="15">
      <c r="A508" s="124" t="s">
        <v>1756</v>
      </c>
      <c r="B508" s="19" t="s">
        <v>1823</v>
      </c>
    </row>
    <row r="509" spans="1:2" ht="15">
      <c r="A509" s="124" t="s">
        <v>1757</v>
      </c>
      <c r="B509" s="19" t="s">
        <v>1824</v>
      </c>
    </row>
    <row r="510" spans="1:2" ht="15">
      <c r="A510" s="124" t="s">
        <v>1758</v>
      </c>
      <c r="B510" s="19" t="s">
        <v>1830</v>
      </c>
    </row>
    <row r="511" spans="1:2" ht="15">
      <c r="A511" s="124" t="s">
        <v>1759</v>
      </c>
      <c r="B511" s="19" t="s">
        <v>1825</v>
      </c>
    </row>
    <row r="512" spans="1:2" ht="15">
      <c r="A512" s="124" t="s">
        <v>1760</v>
      </c>
      <c r="B512" s="19" t="s">
        <v>1826</v>
      </c>
    </row>
    <row r="513" spans="1:2" ht="15">
      <c r="A513" s="124" t="s">
        <v>1761</v>
      </c>
      <c r="B513" s="19" t="s">
        <v>1827</v>
      </c>
    </row>
    <row r="514" spans="1:2" ht="15">
      <c r="A514" s="124" t="s">
        <v>1762</v>
      </c>
      <c r="B514" s="19" t="s">
        <v>1828</v>
      </c>
    </row>
    <row r="515" spans="1:2" ht="15">
      <c r="A515" s="124" t="s">
        <v>1763</v>
      </c>
      <c r="B515" s="19" t="s">
        <v>1829</v>
      </c>
    </row>
    <row r="516" spans="1:2" ht="15">
      <c r="A516" s="124" t="s">
        <v>1764</v>
      </c>
      <c r="B516" s="19" t="s">
        <v>1831</v>
      </c>
    </row>
    <row r="517" spans="1:2" ht="15">
      <c r="A517" s="124" t="s">
        <v>1765</v>
      </c>
      <c r="B517" s="19" t="s">
        <v>1832</v>
      </c>
    </row>
    <row r="518" spans="1:2" ht="15">
      <c r="A518" s="124" t="s">
        <v>1766</v>
      </c>
      <c r="B518" s="19" t="s">
        <v>1833</v>
      </c>
    </row>
    <row r="519" spans="1:2" ht="15">
      <c r="A519" s="124" t="s">
        <v>1767</v>
      </c>
      <c r="B519" s="19" t="s">
        <v>1834</v>
      </c>
    </row>
    <row r="520" spans="1:2" ht="15">
      <c r="A520" s="124" t="s">
        <v>1768</v>
      </c>
      <c r="B520" s="19" t="s">
        <v>1835</v>
      </c>
    </row>
    <row r="521" spans="1:2" ht="15">
      <c r="A521" s="124" t="s">
        <v>1769</v>
      </c>
      <c r="B521" s="19" t="s">
        <v>1836</v>
      </c>
    </row>
    <row r="522" spans="1:2" ht="15">
      <c r="A522" s="124" t="s">
        <v>1770</v>
      </c>
      <c r="B522" s="19" t="s">
        <v>1837</v>
      </c>
    </row>
    <row r="523" spans="1:2" ht="15">
      <c r="A523" s="124" t="s">
        <v>1771</v>
      </c>
      <c r="B523" s="19" t="s">
        <v>1838</v>
      </c>
    </row>
    <row r="524" spans="1:2" ht="15">
      <c r="A524" s="124" t="s">
        <v>1772</v>
      </c>
      <c r="B524" s="19" t="s">
        <v>569</v>
      </c>
    </row>
    <row r="525" spans="1:2" ht="15">
      <c r="A525" s="124" t="s">
        <v>1773</v>
      </c>
      <c r="B525" s="19" t="s">
        <v>1839</v>
      </c>
    </row>
    <row r="526" spans="1:2" ht="15">
      <c r="A526" s="124" t="s">
        <v>1774</v>
      </c>
      <c r="B526" s="19" t="s">
        <v>1840</v>
      </c>
    </row>
    <row r="527" spans="1:2" ht="15">
      <c r="A527" s="124" t="s">
        <v>1775</v>
      </c>
      <c r="B527" s="19" t="s">
        <v>1841</v>
      </c>
    </row>
    <row r="528" spans="1:2" ht="15">
      <c r="A528" s="124" t="s">
        <v>1776</v>
      </c>
      <c r="B528" s="19" t="s">
        <v>1842</v>
      </c>
    </row>
    <row r="529" spans="1:2" ht="15">
      <c r="A529" s="124" t="s">
        <v>1777</v>
      </c>
      <c r="B529" s="19" t="s">
        <v>1843</v>
      </c>
    </row>
    <row r="530" spans="1:2" ht="15">
      <c r="A530" s="124" t="s">
        <v>1778</v>
      </c>
      <c r="B530" s="19" t="s">
        <v>1844</v>
      </c>
    </row>
    <row r="531" spans="1:2" ht="15">
      <c r="A531" s="124" t="s">
        <v>1779</v>
      </c>
      <c r="B531" s="19" t="s">
        <v>1845</v>
      </c>
    </row>
    <row r="532" spans="1:2" ht="15">
      <c r="A532" s="124" t="s">
        <v>1780</v>
      </c>
      <c r="B532" s="19" t="s">
        <v>1846</v>
      </c>
    </row>
    <row r="533" spans="1:2" ht="15">
      <c r="A533" s="124" t="s">
        <v>1781</v>
      </c>
      <c r="B533" s="19" t="s">
        <v>1847</v>
      </c>
    </row>
    <row r="534" spans="1:2" ht="15">
      <c r="A534" s="124" t="s">
        <v>1782</v>
      </c>
      <c r="B534" s="19" t="s">
        <v>1848</v>
      </c>
    </row>
    <row r="535" spans="1:2" ht="15">
      <c r="A535" s="124" t="s">
        <v>1783</v>
      </c>
      <c r="B535" s="19" t="s">
        <v>1849</v>
      </c>
    </row>
    <row r="536" spans="1:2" ht="15">
      <c r="A536" s="124" t="s">
        <v>1784</v>
      </c>
      <c r="B536" s="19" t="s">
        <v>1850</v>
      </c>
    </row>
    <row r="537" spans="1:2" ht="15">
      <c r="A537" s="124" t="s">
        <v>1785</v>
      </c>
      <c r="B537" s="19" t="s">
        <v>1851</v>
      </c>
    </row>
    <row r="538" spans="1:2" ht="15">
      <c r="A538" s="124" t="s">
        <v>1786</v>
      </c>
      <c r="B538" s="19" t="s">
        <v>1852</v>
      </c>
    </row>
    <row r="539" spans="1:2" ht="15">
      <c r="A539" s="124" t="s">
        <v>1787</v>
      </c>
      <c r="B539" s="19" t="s">
        <v>1853</v>
      </c>
    </row>
    <row r="540" spans="1:2" ht="15">
      <c r="A540" s="124" t="s">
        <v>1788</v>
      </c>
      <c r="B540" s="19" t="s">
        <v>1854</v>
      </c>
    </row>
    <row r="541" spans="1:2" ht="15">
      <c r="A541" s="124" t="s">
        <v>1789</v>
      </c>
      <c r="B541" s="19" t="s">
        <v>1855</v>
      </c>
    </row>
    <row r="542" spans="1:2" ht="15">
      <c r="A542" s="124" t="s">
        <v>1790</v>
      </c>
      <c r="B542" s="19" t="s">
        <v>1856</v>
      </c>
    </row>
    <row r="543" spans="1:2" ht="15">
      <c r="A543" s="124" t="s">
        <v>1791</v>
      </c>
      <c r="B543" s="19" t="s">
        <v>1857</v>
      </c>
    </row>
    <row r="544" spans="1:2" ht="15">
      <c r="A544" s="124" t="s">
        <v>1792</v>
      </c>
      <c r="B544" s="19" t="s">
        <v>1867</v>
      </c>
    </row>
    <row r="545" spans="1:2" ht="15">
      <c r="A545" s="124" t="s">
        <v>1793</v>
      </c>
      <c r="B545" s="19" t="s">
        <v>1868</v>
      </c>
    </row>
    <row r="546" spans="1:2" ht="15">
      <c r="A546" s="124" t="s">
        <v>1794</v>
      </c>
      <c r="B546" s="19" t="s">
        <v>1858</v>
      </c>
    </row>
    <row r="547" spans="1:2" ht="15">
      <c r="A547" s="124" t="s">
        <v>1795</v>
      </c>
      <c r="B547" s="19" t="s">
        <v>1859</v>
      </c>
    </row>
    <row r="548" spans="1:2" ht="15">
      <c r="A548" s="124" t="s">
        <v>1796</v>
      </c>
      <c r="B548" s="19" t="s">
        <v>1860</v>
      </c>
    </row>
    <row r="549" spans="1:2" ht="15">
      <c r="A549" s="124" t="s">
        <v>1797</v>
      </c>
      <c r="B549" s="19" t="s">
        <v>1861</v>
      </c>
    </row>
    <row r="550" spans="1:2" ht="15">
      <c r="A550" s="124" t="s">
        <v>1798</v>
      </c>
      <c r="B550" s="19" t="s">
        <v>1862</v>
      </c>
    </row>
    <row r="551" spans="1:2" ht="15">
      <c r="A551" s="124" t="s">
        <v>1799</v>
      </c>
      <c r="B551" s="19" t="s">
        <v>1866</v>
      </c>
    </row>
    <row r="552" spans="1:2" ht="15">
      <c r="A552" s="124" t="s">
        <v>1800</v>
      </c>
      <c r="B552" s="19" t="s">
        <v>1863</v>
      </c>
    </row>
    <row r="553" spans="1:2" ht="15">
      <c r="A553" s="124" t="s">
        <v>1801</v>
      </c>
      <c r="B553" s="19" t="s">
        <v>1864</v>
      </c>
    </row>
    <row r="554" spans="1:2" ht="15">
      <c r="A554" s="124" t="s">
        <v>1802</v>
      </c>
      <c r="B554" s="19" t="s">
        <v>1865</v>
      </c>
    </row>
    <row r="555" spans="1:2" ht="15">
      <c r="A555" s="124" t="s">
        <v>1803</v>
      </c>
      <c r="B555" s="19" t="s">
        <v>1869</v>
      </c>
    </row>
    <row r="556" spans="1:2" ht="15">
      <c r="A556" s="124" t="s">
        <v>1804</v>
      </c>
      <c r="B556" s="19" t="s">
        <v>1870</v>
      </c>
    </row>
    <row r="557" spans="1:2" ht="15">
      <c r="A557" s="124" t="s">
        <v>1805</v>
      </c>
      <c r="B557" s="19" t="s">
        <v>1871</v>
      </c>
    </row>
    <row r="558" spans="1:2" ht="15">
      <c r="A558" s="124" t="s">
        <v>1806</v>
      </c>
      <c r="B558" s="19" t="s">
        <v>1872</v>
      </c>
    </row>
    <row r="559" spans="1:2" ht="15">
      <c r="A559" s="124" t="s">
        <v>1807</v>
      </c>
      <c r="B559" s="19" t="s">
        <v>1873</v>
      </c>
    </row>
    <row r="560" spans="1:2" ht="15">
      <c r="A560" s="124" t="s">
        <v>1808</v>
      </c>
      <c r="B560" s="19" t="s">
        <v>1874</v>
      </c>
    </row>
    <row r="561" spans="1:2" ht="15">
      <c r="A561" s="124" t="s">
        <v>1809</v>
      </c>
      <c r="B561" s="19" t="s">
        <v>1878</v>
      </c>
    </row>
    <row r="562" spans="1:2" ht="15">
      <c r="A562" s="124" t="s">
        <v>1810</v>
      </c>
      <c r="B562" s="19" t="s">
        <v>1875</v>
      </c>
    </row>
    <row r="563" spans="1:2" ht="15">
      <c r="A563" s="124" t="s">
        <v>1811</v>
      </c>
      <c r="B563" s="19" t="s">
        <v>1876</v>
      </c>
    </row>
    <row r="564" spans="1:2" ht="15">
      <c r="A564" s="124" t="s">
        <v>1812</v>
      </c>
      <c r="B564" s="19" t="s">
        <v>1877</v>
      </c>
    </row>
    <row r="565" spans="1:2" ht="15">
      <c r="A565" s="124" t="s">
        <v>1813</v>
      </c>
      <c r="B565" s="19" t="s">
        <v>1879</v>
      </c>
    </row>
    <row r="566" spans="1:2" ht="15">
      <c r="A566" s="124" t="s">
        <v>1814</v>
      </c>
      <c r="B566" s="19" t="s">
        <v>1880</v>
      </c>
    </row>
    <row r="567" spans="1:2" ht="15">
      <c r="A567" s="124" t="s">
        <v>1815</v>
      </c>
      <c r="B567" s="19" t="s">
        <v>1881</v>
      </c>
    </row>
    <row r="568" spans="1:2" ht="15">
      <c r="A568" s="124" t="s">
        <v>1886</v>
      </c>
      <c r="B568" s="19" t="s">
        <v>1902</v>
      </c>
    </row>
    <row r="569" spans="1:2" ht="15">
      <c r="A569" s="124" t="s">
        <v>1887</v>
      </c>
      <c r="B569" s="19" t="s">
        <v>1903</v>
      </c>
    </row>
    <row r="570" spans="1:2" ht="15">
      <c r="A570" s="124" t="s">
        <v>1888</v>
      </c>
      <c r="B570" s="19" t="s">
        <v>564</v>
      </c>
    </row>
    <row r="571" spans="1:2" ht="15">
      <c r="A571" s="124" t="s">
        <v>1889</v>
      </c>
      <c r="B571" s="19" t="s">
        <v>1904</v>
      </c>
    </row>
    <row r="572" spans="1:2" ht="15">
      <c r="A572" s="124" t="s">
        <v>1890</v>
      </c>
      <c r="B572" s="19" t="s">
        <v>1905</v>
      </c>
    </row>
    <row r="573" spans="1:2" ht="15">
      <c r="A573" s="124" t="s">
        <v>1891</v>
      </c>
      <c r="B573" s="19" t="s">
        <v>605</v>
      </c>
    </row>
    <row r="574" spans="1:2" ht="15">
      <c r="A574" s="124" t="s">
        <v>1892</v>
      </c>
      <c r="B574" s="19" t="s">
        <v>1906</v>
      </c>
    </row>
    <row r="575" spans="1:2" ht="15">
      <c r="A575" s="124" t="s">
        <v>1893</v>
      </c>
      <c r="B575" s="19" t="s">
        <v>1907</v>
      </c>
    </row>
    <row r="576" spans="1:2" ht="15">
      <c r="A576" s="124" t="s">
        <v>1894</v>
      </c>
      <c r="B576" s="19" t="s">
        <v>1908</v>
      </c>
    </row>
    <row r="577" spans="1:2" ht="15">
      <c r="A577" s="124" t="s">
        <v>1895</v>
      </c>
      <c r="B577" s="19" t="s">
        <v>1909</v>
      </c>
    </row>
    <row r="578" spans="1:2" ht="15">
      <c r="A578" s="124" t="s">
        <v>1896</v>
      </c>
      <c r="B578" s="19" t="s">
        <v>1910</v>
      </c>
    </row>
    <row r="579" spans="1:2" ht="15">
      <c r="A579" s="124" t="s">
        <v>1897</v>
      </c>
      <c r="B579" s="19" t="s">
        <v>1015</v>
      </c>
    </row>
    <row r="580" spans="1:2" ht="15">
      <c r="A580" s="124" t="s">
        <v>1898</v>
      </c>
      <c r="B580" s="19" t="s">
        <v>1911</v>
      </c>
    </row>
    <row r="581" spans="1:2" ht="15">
      <c r="A581" s="124" t="s">
        <v>1899</v>
      </c>
      <c r="B581" s="19" t="s">
        <v>1912</v>
      </c>
    </row>
    <row r="582" spans="1:2" ht="15">
      <c r="A582" s="124" t="s">
        <v>1900</v>
      </c>
      <c r="B582" s="19" t="s">
        <v>679</v>
      </c>
    </row>
    <row r="583" spans="1:2" ht="15">
      <c r="A583" s="124" t="s">
        <v>1901</v>
      </c>
      <c r="B583" s="19" t="s">
        <v>1913</v>
      </c>
    </row>
    <row r="584" spans="1:2" ht="15">
      <c r="A584" s="124" t="s">
        <v>1946</v>
      </c>
      <c r="B584" s="19" t="s">
        <v>1968</v>
      </c>
    </row>
    <row r="585" spans="1:2" ht="15">
      <c r="A585" s="124" t="s">
        <v>1947</v>
      </c>
      <c r="B585" s="19" t="s">
        <v>1969</v>
      </c>
    </row>
    <row r="586" spans="1:2" ht="15">
      <c r="A586" s="124" t="s">
        <v>1948</v>
      </c>
      <c r="B586" s="19" t="s">
        <v>1970</v>
      </c>
    </row>
    <row r="587" spans="1:2" ht="15">
      <c r="A587" s="124" t="s">
        <v>1949</v>
      </c>
      <c r="B587" s="19" t="s">
        <v>1971</v>
      </c>
    </row>
    <row r="588" spans="1:2" ht="15">
      <c r="A588" s="124" t="s">
        <v>1950</v>
      </c>
      <c r="B588" s="19" t="s">
        <v>1972</v>
      </c>
    </row>
    <row r="589" spans="1:2" ht="15">
      <c r="A589" s="124" t="s">
        <v>1951</v>
      </c>
      <c r="B589" s="19" t="s">
        <v>1973</v>
      </c>
    </row>
    <row r="590" spans="1:2" ht="15">
      <c r="A590" s="124" t="s">
        <v>1916</v>
      </c>
      <c r="B590" s="19" t="s">
        <v>1974</v>
      </c>
    </row>
    <row r="591" spans="1:2" ht="15">
      <c r="A591" s="124" t="s">
        <v>1917</v>
      </c>
      <c r="B591" s="19" t="s">
        <v>1975</v>
      </c>
    </row>
    <row r="592" spans="1:2" ht="15">
      <c r="A592" s="124" t="s">
        <v>1918</v>
      </c>
      <c r="B592" s="19" t="s">
        <v>1976</v>
      </c>
    </row>
    <row r="593" spans="1:2" ht="15">
      <c r="A593" s="124" t="s">
        <v>1952</v>
      </c>
      <c r="B593" s="19" t="s">
        <v>1977</v>
      </c>
    </row>
    <row r="594" spans="1:2" ht="15">
      <c r="A594" s="124" t="s">
        <v>1919</v>
      </c>
      <c r="B594" s="19" t="s">
        <v>1978</v>
      </c>
    </row>
    <row r="595" spans="1:2" ht="15">
      <c r="A595" s="124" t="s">
        <v>1953</v>
      </c>
      <c r="B595" s="19" t="s">
        <v>1979</v>
      </c>
    </row>
    <row r="596" spans="1:2" ht="15">
      <c r="A596" s="124" t="s">
        <v>1954</v>
      </c>
      <c r="B596" s="19" t="s">
        <v>1980</v>
      </c>
    </row>
    <row r="597" spans="1:2" ht="15">
      <c r="A597" s="124" t="s">
        <v>1955</v>
      </c>
      <c r="B597" s="19" t="s">
        <v>1981</v>
      </c>
    </row>
    <row r="598" spans="1:2" ht="15">
      <c r="A598" s="124" t="s">
        <v>1920</v>
      </c>
      <c r="B598" s="19" t="s">
        <v>1982</v>
      </c>
    </row>
    <row r="599" spans="1:2" ht="15">
      <c r="A599" s="124" t="s">
        <v>2013</v>
      </c>
      <c r="B599" s="19" t="s">
        <v>2012</v>
      </c>
    </row>
    <row r="600" spans="1:2" ht="15">
      <c r="A600" s="124" t="s">
        <v>2009</v>
      </c>
      <c r="B600" s="19" t="s">
        <v>2011</v>
      </c>
    </row>
    <row r="601" spans="1:2" ht="15">
      <c r="A601" s="124" t="s">
        <v>1921</v>
      </c>
      <c r="B601" s="19" t="s">
        <v>1983</v>
      </c>
    </row>
    <row r="602" spans="1:2" ht="15">
      <c r="A602" s="124" t="s">
        <v>1922</v>
      </c>
      <c r="B602" s="19" t="s">
        <v>1984</v>
      </c>
    </row>
    <row r="603" spans="1:2" ht="15">
      <c r="A603" s="124" t="s">
        <v>1956</v>
      </c>
      <c r="B603" s="19" t="s">
        <v>1985</v>
      </c>
    </row>
    <row r="604" spans="1:2" ht="15">
      <c r="A604" s="124" t="s">
        <v>1923</v>
      </c>
      <c r="B604" s="19" t="s">
        <v>1986</v>
      </c>
    </row>
    <row r="605" spans="1:2" ht="15">
      <c r="A605" s="124" t="s">
        <v>1924</v>
      </c>
      <c r="B605" s="19" t="s">
        <v>1987</v>
      </c>
    </row>
    <row r="606" spans="1:2" ht="15">
      <c r="A606" s="124" t="s">
        <v>1925</v>
      </c>
      <c r="B606" s="19" t="s">
        <v>2006</v>
      </c>
    </row>
    <row r="607" spans="1:2" ht="15">
      <c r="A607" s="124" t="s">
        <v>1926</v>
      </c>
      <c r="B607" s="19" t="s">
        <v>1988</v>
      </c>
    </row>
    <row r="608" spans="1:2" ht="15">
      <c r="A608" s="124" t="s">
        <v>1957</v>
      </c>
      <c r="B608" s="19" t="s">
        <v>1989</v>
      </c>
    </row>
    <row r="609" spans="1:2" ht="15">
      <c r="A609" s="124" t="s">
        <v>1927</v>
      </c>
      <c r="B609" s="19" t="s">
        <v>1990</v>
      </c>
    </row>
    <row r="610" spans="1:2" ht="15">
      <c r="A610" s="124" t="s">
        <v>1958</v>
      </c>
      <c r="B610" s="19" t="s">
        <v>1991</v>
      </c>
    </row>
    <row r="611" spans="1:2" ht="15">
      <c r="A611" s="124" t="s">
        <v>1959</v>
      </c>
      <c r="B611" s="19" t="s">
        <v>1992</v>
      </c>
    </row>
    <row r="612" spans="1:2" ht="15">
      <c r="A612" s="124" t="s">
        <v>1928</v>
      </c>
      <c r="B612" s="19" t="s">
        <v>1993</v>
      </c>
    </row>
    <row r="613" spans="1:2" ht="15">
      <c r="A613" s="124" t="s">
        <v>1929</v>
      </c>
      <c r="B613" s="19" t="s">
        <v>1994</v>
      </c>
    </row>
    <row r="614" spans="1:2" ht="15">
      <c r="A614" s="124" t="s">
        <v>1930</v>
      </c>
      <c r="B614" s="19" t="s">
        <v>1995</v>
      </c>
    </row>
    <row r="615" spans="1:2" ht="15">
      <c r="A615" s="124" t="s">
        <v>1931</v>
      </c>
      <c r="B615" s="19" t="s">
        <v>1996</v>
      </c>
    </row>
    <row r="616" spans="1:2" ht="15">
      <c r="A616" s="124" t="s">
        <v>1960</v>
      </c>
      <c r="B616" s="19" t="s">
        <v>1997</v>
      </c>
    </row>
    <row r="617" spans="1:2" ht="15">
      <c r="A617" s="124" t="s">
        <v>1961</v>
      </c>
      <c r="B617" s="19" t="s">
        <v>1998</v>
      </c>
    </row>
    <row r="618" spans="1:2" ht="15">
      <c r="A618" s="124" t="s">
        <v>1962</v>
      </c>
      <c r="B618" s="19" t="s">
        <v>1999</v>
      </c>
    </row>
    <row r="619" spans="1:2" ht="15">
      <c r="A619" s="124" t="s">
        <v>1932</v>
      </c>
      <c r="B619" s="19" t="s">
        <v>2000</v>
      </c>
    </row>
    <row r="620" spans="1:2" ht="15">
      <c r="A620" s="124" t="s">
        <v>1963</v>
      </c>
      <c r="B620" s="19" t="s">
        <v>2001</v>
      </c>
    </row>
    <row r="621" spans="1:2" ht="15">
      <c r="A621" s="124" t="s">
        <v>1964</v>
      </c>
      <c r="B621" s="19" t="s">
        <v>2002</v>
      </c>
    </row>
    <row r="622" spans="1:2" ht="15">
      <c r="A622" s="124" t="s">
        <v>1965</v>
      </c>
      <c r="B622" s="19" t="s">
        <v>2003</v>
      </c>
    </row>
    <row r="623" spans="1:2" ht="15">
      <c r="A623" s="124" t="s">
        <v>1966</v>
      </c>
      <c r="B623" s="19" t="s">
        <v>2004</v>
      </c>
    </row>
    <row r="624" spans="1:2" ht="15">
      <c r="A624" s="124" t="s">
        <v>1967</v>
      </c>
      <c r="B624" s="19" t="s">
        <v>2005</v>
      </c>
    </row>
    <row r="625" spans="1:2" ht="15">
      <c r="A625" s="124" t="s">
        <v>2015</v>
      </c>
      <c r="B625" s="19" t="s">
        <v>2036</v>
      </c>
    </row>
    <row r="626" spans="1:2" ht="15">
      <c r="A626" s="124" t="s">
        <v>2016</v>
      </c>
      <c r="B626" s="19" t="s">
        <v>2037</v>
      </c>
    </row>
    <row r="627" spans="1:2" ht="15">
      <c r="A627" s="124" t="s">
        <v>2017</v>
      </c>
      <c r="B627" s="19" t="s">
        <v>2038</v>
      </c>
    </row>
    <row r="628" spans="1:2" ht="15">
      <c r="A628" s="124" t="s">
        <v>2018</v>
      </c>
      <c r="B628" s="19" t="s">
        <v>796</v>
      </c>
    </row>
    <row r="629" spans="1:2" ht="15">
      <c r="A629" s="124" t="s">
        <v>2019</v>
      </c>
      <c r="B629" s="19" t="s">
        <v>2039</v>
      </c>
    </row>
    <row r="630" spans="1:2" ht="15">
      <c r="A630" s="124" t="s">
        <v>2021</v>
      </c>
      <c r="B630" s="19" t="s">
        <v>2040</v>
      </c>
    </row>
    <row r="631" spans="1:2" ht="15">
      <c r="A631" s="124" t="s">
        <v>2020</v>
      </c>
      <c r="B631" s="19" t="s">
        <v>773</v>
      </c>
    </row>
    <row r="632" spans="1:2" ht="15">
      <c r="A632" s="124" t="s">
        <v>2022</v>
      </c>
      <c r="B632" s="19" t="s">
        <v>681</v>
      </c>
    </row>
    <row r="633" spans="1:2" ht="15">
      <c r="A633" s="124" t="s">
        <v>2023</v>
      </c>
      <c r="B633" s="19" t="s">
        <v>2041</v>
      </c>
    </row>
    <row r="634" spans="1:2" ht="15">
      <c r="A634" s="124" t="s">
        <v>2024</v>
      </c>
      <c r="B634" s="19" t="s">
        <v>553</v>
      </c>
    </row>
    <row r="635" spans="1:2" ht="15">
      <c r="A635" s="124" t="s">
        <v>2025</v>
      </c>
      <c r="B635" s="19" t="s">
        <v>2042</v>
      </c>
    </row>
    <row r="636" spans="1:2" ht="15">
      <c r="A636" s="124" t="s">
        <v>2026</v>
      </c>
      <c r="B636" s="19" t="s">
        <v>2043</v>
      </c>
    </row>
    <row r="637" spans="1:2" ht="15">
      <c r="A637" s="124" t="s">
        <v>2027</v>
      </c>
      <c r="B637" s="19" t="s">
        <v>664</v>
      </c>
    </row>
    <row r="638" spans="1:2" ht="15">
      <c r="A638" s="124" t="s">
        <v>2028</v>
      </c>
      <c r="B638" s="19" t="s">
        <v>2044</v>
      </c>
    </row>
    <row r="639" spans="1:2" ht="15">
      <c r="A639" s="124" t="s">
        <v>2029</v>
      </c>
      <c r="B639" s="19" t="s">
        <v>1306</v>
      </c>
    </row>
    <row r="640" spans="1:2" ht="15">
      <c r="A640" s="124" t="s">
        <v>2030</v>
      </c>
      <c r="B640" s="19" t="s">
        <v>2045</v>
      </c>
    </row>
    <row r="641" spans="1:2" ht="15">
      <c r="A641" s="124" t="s">
        <v>2031</v>
      </c>
      <c r="B641" s="19" t="s">
        <v>951</v>
      </c>
    </row>
    <row r="642" spans="1:2" ht="15">
      <c r="A642" s="123" t="s">
        <v>1888</v>
      </c>
      <c r="B642" s="19" t="s">
        <v>564</v>
      </c>
    </row>
    <row r="643" spans="1:2" ht="15">
      <c r="A643" s="123" t="s">
        <v>2032</v>
      </c>
      <c r="B643" s="19" t="s">
        <v>2046</v>
      </c>
    </row>
    <row r="644" spans="1:2" ht="15">
      <c r="A644" s="123" t="s">
        <v>2033</v>
      </c>
      <c r="B644" s="19" t="s">
        <v>2047</v>
      </c>
    </row>
    <row r="645" spans="1:2" ht="15">
      <c r="A645" s="123" t="s">
        <v>2034</v>
      </c>
      <c r="B645" s="19" t="s">
        <v>2048</v>
      </c>
    </row>
    <row r="646" spans="1:2" ht="15">
      <c r="A646" s="123" t="s">
        <v>2035</v>
      </c>
      <c r="B646" s="19" t="s">
        <v>2049</v>
      </c>
    </row>
    <row r="647" spans="1:2" ht="15">
      <c r="A647" s="125"/>
    </row>
    <row r="648" spans="1:2" ht="15">
      <c r="A648" s="125"/>
    </row>
    <row r="649" spans="1:2" ht="15">
      <c r="A649" s="125"/>
    </row>
    <row r="650" spans="1:2" ht="15">
      <c r="A650" s="125"/>
    </row>
    <row r="651" spans="1:2">
      <c r="A651" s="19" t="s">
        <v>1707</v>
      </c>
      <c r="B651" s="19" t="s">
        <v>1733</v>
      </c>
    </row>
    <row r="652" spans="1:2">
      <c r="A652" s="19" t="s">
        <v>1882</v>
      </c>
      <c r="B652" s="19" t="s">
        <v>2073</v>
      </c>
    </row>
    <row r="653" spans="1:2">
      <c r="A653" s="19" t="s">
        <v>2053</v>
      </c>
      <c r="B653" s="19" t="s">
        <v>662</v>
      </c>
    </row>
    <row r="654" spans="1:2">
      <c r="A654" s="19" t="s">
        <v>2054</v>
      </c>
      <c r="B654" s="19" t="s">
        <v>2074</v>
      </c>
    </row>
    <row r="655" spans="1:2">
      <c r="A655" s="19" t="s">
        <v>2057</v>
      </c>
      <c r="B655" s="19" t="s">
        <v>2075</v>
      </c>
    </row>
    <row r="656" spans="1:2">
      <c r="A656" s="19" t="s">
        <v>145</v>
      </c>
      <c r="B656" s="19" t="s">
        <v>2076</v>
      </c>
    </row>
    <row r="657" spans="1:2">
      <c r="A657" s="19" t="s">
        <v>2055</v>
      </c>
      <c r="B657" s="19" t="s">
        <v>2077</v>
      </c>
    </row>
    <row r="658" spans="1:2">
      <c r="A658" s="19" t="s">
        <v>2058</v>
      </c>
      <c r="B658" s="19" t="s">
        <v>2078</v>
      </c>
    </row>
    <row r="659" spans="1:2">
      <c r="A659" s="19" t="s">
        <v>2059</v>
      </c>
      <c r="B659" s="19" t="s">
        <v>2079</v>
      </c>
    </row>
    <row r="660" spans="1:2">
      <c r="A660" s="19" t="s">
        <v>2060</v>
      </c>
      <c r="B660" s="19" t="s">
        <v>2080</v>
      </c>
    </row>
    <row r="661" spans="1:2">
      <c r="A661" s="19" t="s">
        <v>2061</v>
      </c>
      <c r="B661" s="19" t="s">
        <v>2081</v>
      </c>
    </row>
    <row r="662" spans="1:2">
      <c r="A662" s="19" t="s">
        <v>2062</v>
      </c>
      <c r="B662" s="19" t="s">
        <v>2082</v>
      </c>
    </row>
    <row r="663" spans="1:2">
      <c r="A663" s="19" t="s">
        <v>2063</v>
      </c>
      <c r="B663" s="19" t="s">
        <v>2083</v>
      </c>
    </row>
    <row r="664" spans="1:2">
      <c r="A664" s="19" t="s">
        <v>2064</v>
      </c>
      <c r="B664" s="19" t="s">
        <v>2084</v>
      </c>
    </row>
    <row r="665" spans="1:2">
      <c r="A665" s="19" t="s">
        <v>2065</v>
      </c>
      <c r="B665" s="19" t="s">
        <v>856</v>
      </c>
    </row>
    <row r="666" spans="1:2">
      <c r="A666" s="19" t="s">
        <v>2066</v>
      </c>
      <c r="B666" s="19" t="s">
        <v>2085</v>
      </c>
    </row>
    <row r="667" spans="1:2">
      <c r="A667" s="19" t="s">
        <v>2068</v>
      </c>
      <c r="B667" s="19" t="s">
        <v>2086</v>
      </c>
    </row>
    <row r="668" spans="1:2">
      <c r="A668" s="19" t="s">
        <v>2069</v>
      </c>
      <c r="B668" s="19" t="s">
        <v>2087</v>
      </c>
    </row>
    <row r="669" spans="1:2">
      <c r="A669" s="19" t="s">
        <v>2070</v>
      </c>
      <c r="B669" s="19" t="s">
        <v>2088</v>
      </c>
    </row>
    <row r="670" spans="1:2">
      <c r="A670" s="19" t="s">
        <v>2091</v>
      </c>
      <c r="B670" s="19" t="s">
        <v>619</v>
      </c>
    </row>
    <row r="671" spans="1:2">
      <c r="A671" s="19" t="s">
        <v>2014</v>
      </c>
      <c r="B671" s="19" t="s">
        <v>1942</v>
      </c>
    </row>
    <row r="672" spans="1:2">
      <c r="A672" s="19" t="s">
        <v>2094</v>
      </c>
      <c r="B672" s="19" t="s">
        <v>2119</v>
      </c>
    </row>
    <row r="673" spans="1:2">
      <c r="A673" s="19" t="s">
        <v>2097</v>
      </c>
      <c r="B673" s="19" t="s">
        <v>2120</v>
      </c>
    </row>
    <row r="674" spans="1:2">
      <c r="A674" s="19" t="s">
        <v>2116</v>
      </c>
      <c r="B674" s="19" t="s">
        <v>593</v>
      </c>
    </row>
    <row r="675" spans="1:2">
      <c r="A675" s="19" t="s">
        <v>2052</v>
      </c>
      <c r="B675" s="19" t="s">
        <v>2121</v>
      </c>
    </row>
    <row r="676" spans="1:2">
      <c r="A676" s="19" t="s">
        <v>2117</v>
      </c>
      <c r="B676" s="19" t="s">
        <v>2122</v>
      </c>
    </row>
    <row r="677" spans="1:2">
      <c r="A677" s="19" t="s">
        <v>2118</v>
      </c>
      <c r="B677" s="19" t="s">
        <v>539</v>
      </c>
    </row>
    <row r="678" spans="1:2" ht="15">
      <c r="A678" s="126" t="s">
        <v>2090</v>
      </c>
      <c r="B678" s="44" t="s">
        <v>2105</v>
      </c>
    </row>
    <row r="679" spans="1:2" ht="15">
      <c r="A679" s="126" t="s">
        <v>2092</v>
      </c>
      <c r="B679" s="44" t="s">
        <v>2106</v>
      </c>
    </row>
    <row r="680" spans="1:2" ht="15">
      <c r="A680" s="126" t="s">
        <v>2030</v>
      </c>
      <c r="B680" s="44" t="s">
        <v>2107</v>
      </c>
    </row>
    <row r="681" spans="1:2" ht="15">
      <c r="A681" s="126" t="s">
        <v>2093</v>
      </c>
      <c r="B681" s="44" t="s">
        <v>2108</v>
      </c>
    </row>
    <row r="682" spans="1:2" ht="15">
      <c r="A682" s="126" t="s">
        <v>2095</v>
      </c>
      <c r="B682" s="44" t="s">
        <v>2109</v>
      </c>
    </row>
    <row r="683" spans="1:2" ht="15">
      <c r="A683" s="126" t="s">
        <v>2096</v>
      </c>
      <c r="B683" s="44" t="s">
        <v>2110</v>
      </c>
    </row>
    <row r="684" spans="1:2" ht="15">
      <c r="A684" s="126" t="s">
        <v>2098</v>
      </c>
      <c r="B684" s="44" t="s">
        <v>2111</v>
      </c>
    </row>
    <row r="685" spans="1:2" ht="15">
      <c r="A685" s="126" t="s">
        <v>2099</v>
      </c>
      <c r="B685" s="44" t="s">
        <v>2112</v>
      </c>
    </row>
    <row r="686" spans="1:2" ht="15">
      <c r="A686" s="126" t="s">
        <v>2100</v>
      </c>
      <c r="B686" s="44" t="s">
        <v>1654</v>
      </c>
    </row>
    <row r="687" spans="1:2" ht="15">
      <c r="A687" s="126" t="s">
        <v>2101</v>
      </c>
      <c r="B687" s="44" t="s">
        <v>2113</v>
      </c>
    </row>
    <row r="688" spans="1:2" ht="15">
      <c r="A688" s="126" t="s">
        <v>2102</v>
      </c>
      <c r="B688" s="44" t="s">
        <v>1065</v>
      </c>
    </row>
    <row r="689" spans="1:2" ht="15">
      <c r="A689" s="126" t="s">
        <v>2103</v>
      </c>
      <c r="B689" s="44" t="s">
        <v>2114</v>
      </c>
    </row>
    <row r="690" spans="1:2" ht="15">
      <c r="A690" s="126" t="s">
        <v>2104</v>
      </c>
      <c r="B690" s="44" t="s">
        <v>2115</v>
      </c>
    </row>
    <row r="691" spans="1:2" ht="15">
      <c r="A691" s="128" t="s">
        <v>2125</v>
      </c>
      <c r="B691" s="44" t="s">
        <v>2126</v>
      </c>
    </row>
    <row r="692" spans="1:2" ht="15">
      <c r="A692" s="53" t="s">
        <v>172</v>
      </c>
      <c r="B692" s="44" t="s">
        <v>545</v>
      </c>
    </row>
    <row r="693" spans="1:2">
      <c r="A693" s="19" t="s">
        <v>1708</v>
      </c>
      <c r="B693" s="19" t="s">
        <v>1734</v>
      </c>
    </row>
    <row r="694" spans="1:2">
      <c r="A694" s="19" t="s">
        <v>2127</v>
      </c>
      <c r="B694" s="19" t="s">
        <v>2135</v>
      </c>
    </row>
    <row r="695" spans="1:2">
      <c r="A695" s="19" t="s">
        <v>2128</v>
      </c>
      <c r="B695" s="19" t="s">
        <v>2136</v>
      </c>
    </row>
    <row r="696" spans="1:2">
      <c r="A696" s="19" t="s">
        <v>2129</v>
      </c>
      <c r="B696" s="19" t="s">
        <v>2137</v>
      </c>
    </row>
    <row r="697" spans="1:2">
      <c r="A697" s="19" t="s">
        <v>2130</v>
      </c>
      <c r="B697" s="19" t="s">
        <v>2138</v>
      </c>
    </row>
    <row r="698" spans="1:2">
      <c r="A698" s="19" t="s">
        <v>2131</v>
      </c>
      <c r="B698" s="19" t="s">
        <v>2139</v>
      </c>
    </row>
    <row r="699" spans="1:2">
      <c r="A699" s="19" t="s">
        <v>2132</v>
      </c>
      <c r="B699" s="19" t="s">
        <v>2140</v>
      </c>
    </row>
    <row r="700" spans="1:2" ht="15">
      <c r="A700" s="129" t="s">
        <v>2145</v>
      </c>
      <c r="B700" s="19" t="s">
        <v>2146</v>
      </c>
    </row>
    <row r="701" spans="1:2">
      <c r="A701" s="19" t="s">
        <v>2133</v>
      </c>
      <c r="B701" s="19" t="s">
        <v>2141</v>
      </c>
    </row>
    <row r="702" spans="1:2">
      <c r="A702" s="19" t="s">
        <v>2147</v>
      </c>
      <c r="B702" s="19" t="s">
        <v>2149</v>
      </c>
    </row>
    <row r="703" spans="1:2">
      <c r="A703" s="19" t="s">
        <v>2151</v>
      </c>
      <c r="B703" s="19" t="s">
        <v>2157</v>
      </c>
    </row>
    <row r="704" spans="1:2">
      <c r="A704" s="19" t="s">
        <v>2152</v>
      </c>
      <c r="B704" s="19" t="s">
        <v>2158</v>
      </c>
    </row>
    <row r="705" spans="1:5">
      <c r="A705" s="19" t="s">
        <v>2153</v>
      </c>
      <c r="B705" s="19" t="s">
        <v>2159</v>
      </c>
    </row>
    <row r="706" spans="1:5">
      <c r="A706" s="19" t="s">
        <v>2154</v>
      </c>
      <c r="B706" s="19" t="s">
        <v>2160</v>
      </c>
    </row>
    <row r="707" spans="1:5">
      <c r="A707" s="19" t="s">
        <v>2155</v>
      </c>
      <c r="B707" s="19" t="s">
        <v>2161</v>
      </c>
    </row>
    <row r="708" spans="1:5">
      <c r="A708" s="19" t="s">
        <v>2164</v>
      </c>
      <c r="B708" s="19" t="s">
        <v>2165</v>
      </c>
    </row>
    <row r="709" spans="1:5">
      <c r="A709" s="19" t="s">
        <v>2156</v>
      </c>
      <c r="B709" s="19" t="s">
        <v>1853</v>
      </c>
    </row>
    <row r="710" spans="1:5" ht="15">
      <c r="A710" s="124" t="s">
        <v>2166</v>
      </c>
      <c r="B710" s="19" t="s">
        <v>2170</v>
      </c>
    </row>
    <row r="711" spans="1:5" ht="15">
      <c r="A711" s="124" t="s">
        <v>2167</v>
      </c>
      <c r="B711" s="19" t="s">
        <v>2171</v>
      </c>
    </row>
    <row r="712" spans="1:5" ht="15">
      <c r="A712" s="124" t="s">
        <v>2168</v>
      </c>
      <c r="B712" s="19" t="s">
        <v>2172</v>
      </c>
    </row>
    <row r="713" spans="1:5" ht="15">
      <c r="A713" s="124" t="s">
        <v>2174</v>
      </c>
      <c r="B713" s="19" t="s">
        <v>2179</v>
      </c>
    </row>
    <row r="714" spans="1:5" ht="15">
      <c r="A714" s="124" t="s">
        <v>2175</v>
      </c>
      <c r="B714" s="19" t="s">
        <v>2180</v>
      </c>
    </row>
    <row r="715" spans="1:5" ht="15">
      <c r="A715" s="124" t="s">
        <v>2176</v>
      </c>
      <c r="B715" s="19" t="s">
        <v>2181</v>
      </c>
    </row>
    <row r="716" spans="1:5" ht="15">
      <c r="A716" s="124" t="s">
        <v>2177</v>
      </c>
      <c r="B716" s="19" t="s">
        <v>2182</v>
      </c>
    </row>
    <row r="717" spans="1:5" ht="15">
      <c r="A717" s="130" t="s">
        <v>2178</v>
      </c>
      <c r="B717" s="19" t="s">
        <v>2183</v>
      </c>
    </row>
    <row r="718" spans="1:5" ht="15">
      <c r="A718" s="124" t="s">
        <v>2169</v>
      </c>
      <c r="B718" s="19" t="s">
        <v>2173</v>
      </c>
    </row>
    <row r="719" spans="1:5" ht="15">
      <c r="A719" s="130" t="s">
        <v>2184</v>
      </c>
      <c r="B719" s="19" t="s">
        <v>2185</v>
      </c>
    </row>
    <row r="720" spans="1:5" ht="15">
      <c r="A720" s="19" t="s">
        <v>2148</v>
      </c>
      <c r="B720" s="19" t="s">
        <v>2150</v>
      </c>
      <c r="E720" s="124"/>
    </row>
    <row r="721" spans="1:5" ht="15">
      <c r="A721" s="129" t="s">
        <v>2143</v>
      </c>
      <c r="B721" s="19" t="s">
        <v>2144</v>
      </c>
      <c r="E721" s="124"/>
    </row>
    <row r="722" spans="1:5" ht="14.45" customHeight="1">
      <c r="A722" s="19" t="s">
        <v>2134</v>
      </c>
      <c r="B722" s="19" t="s">
        <v>2142</v>
      </c>
      <c r="E722" s="124"/>
    </row>
    <row r="723" spans="1:5" ht="14.45" customHeight="1">
      <c r="A723" s="19" t="s">
        <v>1709</v>
      </c>
      <c r="B723" s="19" t="s">
        <v>1735</v>
      </c>
      <c r="E723" s="124"/>
    </row>
    <row r="724" spans="1:5" ht="15" customHeight="1">
      <c r="E724" s="124"/>
    </row>
    <row r="725" spans="1:5" ht="14.45" customHeight="1">
      <c r="E725" s="124"/>
    </row>
    <row r="726" spans="1:5" ht="14.45" customHeight="1">
      <c r="A726" s="19" t="s">
        <v>2189</v>
      </c>
      <c r="B726" s="19" t="s">
        <v>2191</v>
      </c>
      <c r="E726" s="124"/>
    </row>
    <row r="727" spans="1:5" ht="15" customHeight="1">
      <c r="A727" t="s">
        <v>2198</v>
      </c>
      <c r="B727" s="19" t="s">
        <v>2202</v>
      </c>
      <c r="E727" s="124"/>
    </row>
    <row r="728" spans="1:5" ht="14.45" customHeight="1">
      <c r="A728" s="19" t="s">
        <v>2205</v>
      </c>
      <c r="B728" s="19" t="s">
        <v>2211</v>
      </c>
      <c r="E728" s="124"/>
    </row>
    <row r="729" spans="1:5" ht="14.45" customHeight="1">
      <c r="A729" s="19" t="s">
        <v>2214</v>
      </c>
      <c r="B729" s="19" t="s">
        <v>2218</v>
      </c>
      <c r="E729" s="124"/>
    </row>
    <row r="730" spans="1:5" ht="14.45" customHeight="1">
      <c r="A730" s="19" t="s">
        <v>2318</v>
      </c>
      <c r="B730" s="19" t="s">
        <v>2367</v>
      </c>
      <c r="E730" s="124"/>
    </row>
    <row r="731" spans="1:5" ht="14.45" customHeight="1">
      <c r="A731" s="19" t="s">
        <v>2319</v>
      </c>
      <c r="B731" s="19" t="s">
        <v>2368</v>
      </c>
      <c r="E731" s="124"/>
    </row>
    <row r="732" spans="1:5" ht="14.45" customHeight="1">
      <c r="A732" s="19" t="s">
        <v>4005</v>
      </c>
      <c r="B732" s="19" t="s">
        <v>4006</v>
      </c>
      <c r="E732" s="124"/>
    </row>
    <row r="733" spans="1:5" ht="14.45" customHeight="1">
      <c r="A733" s="19" t="s">
        <v>4007</v>
      </c>
      <c r="B733" s="19" t="s">
        <v>2370</v>
      </c>
      <c r="E733" s="124"/>
    </row>
    <row r="734" spans="1:5" ht="14.45" customHeight="1">
      <c r="A734" s="19" t="s">
        <v>2322</v>
      </c>
      <c r="B734" s="19" t="s">
        <v>2371</v>
      </c>
      <c r="E734" s="124"/>
    </row>
    <row r="735" spans="1:5" ht="14.45" customHeight="1">
      <c r="A735" s="19" t="s">
        <v>2323</v>
      </c>
      <c r="B735" s="19" t="s">
        <v>2372</v>
      </c>
      <c r="E735" s="124"/>
    </row>
    <row r="736" spans="1:5" ht="14.45" customHeight="1">
      <c r="A736" s="19" t="s">
        <v>2324</v>
      </c>
      <c r="B736" s="19" t="s">
        <v>2373</v>
      </c>
      <c r="E736" s="124"/>
    </row>
    <row r="737" spans="1:5" ht="14.45" customHeight="1">
      <c r="A737" s="19" t="s">
        <v>4807</v>
      </c>
      <c r="B737" s="19" t="s">
        <v>2374</v>
      </c>
      <c r="E737" s="124"/>
    </row>
    <row r="738" spans="1:5" ht="14.45" customHeight="1">
      <c r="A738" s="19" t="s">
        <v>2326</v>
      </c>
      <c r="B738" s="19" t="s">
        <v>2375</v>
      </c>
      <c r="E738" s="124"/>
    </row>
    <row r="739" spans="1:5" ht="14.45" customHeight="1">
      <c r="A739" s="19" t="s">
        <v>2327</v>
      </c>
      <c r="B739" s="19" t="s">
        <v>2376</v>
      </c>
      <c r="E739" s="124"/>
    </row>
    <row r="740" spans="1:5" ht="14.45" customHeight="1">
      <c r="A740" s="19" t="s">
        <v>2328</v>
      </c>
      <c r="B740" s="19" t="s">
        <v>2377</v>
      </c>
      <c r="E740" s="124"/>
    </row>
    <row r="741" spans="1:5" ht="14.45" customHeight="1">
      <c r="A741" s="19" t="s">
        <v>2329</v>
      </c>
      <c r="B741" s="19" t="s">
        <v>2426</v>
      </c>
      <c r="E741" s="124"/>
    </row>
    <row r="742" spans="1:5" ht="14.45" customHeight="1">
      <c r="A742" s="19" t="s">
        <v>2330</v>
      </c>
      <c r="B742" s="19" t="s">
        <v>2378</v>
      </c>
      <c r="E742" s="124"/>
    </row>
    <row r="743" spans="1:5" ht="14.45" customHeight="1">
      <c r="A743" s="19" t="s">
        <v>2331</v>
      </c>
      <c r="B743" s="19" t="s">
        <v>2379</v>
      </c>
      <c r="E743" s="124"/>
    </row>
    <row r="744" spans="1:5" ht="14.45" customHeight="1">
      <c r="A744" s="19" t="s">
        <v>2332</v>
      </c>
      <c r="B744" s="19" t="s">
        <v>2380</v>
      </c>
      <c r="E744" s="124"/>
    </row>
    <row r="745" spans="1:5" ht="14.45" customHeight="1">
      <c r="A745" s="19" t="s">
        <v>2333</v>
      </c>
      <c r="B745" s="19" t="s">
        <v>2381</v>
      </c>
      <c r="E745" s="124"/>
    </row>
    <row r="746" spans="1:5" ht="14.45" customHeight="1">
      <c r="A746" s="19" t="s">
        <v>2334</v>
      </c>
      <c r="B746" s="19" t="s">
        <v>2382</v>
      </c>
      <c r="E746" s="124"/>
    </row>
    <row r="747" spans="1:5" ht="14.45" customHeight="1">
      <c r="A747" s="19" t="s">
        <v>2414</v>
      </c>
      <c r="B747" s="19" t="s">
        <v>2415</v>
      </c>
      <c r="E747" s="124"/>
    </row>
    <row r="748" spans="1:5" ht="14.45" customHeight="1">
      <c r="A748" s="19" t="s">
        <v>2335</v>
      </c>
      <c r="B748" s="19" t="s">
        <v>2383</v>
      </c>
      <c r="E748" s="124"/>
    </row>
    <row r="749" spans="1:5" ht="14.45" customHeight="1">
      <c r="A749" s="19" t="s">
        <v>2336</v>
      </c>
      <c r="B749" s="19" t="s">
        <v>2384</v>
      </c>
      <c r="E749" s="124"/>
    </row>
    <row r="750" spans="1:5" ht="14.45" customHeight="1">
      <c r="A750" s="19" t="s">
        <v>2337</v>
      </c>
      <c r="B750" s="19" t="s">
        <v>2385</v>
      </c>
      <c r="E750" s="124"/>
    </row>
    <row r="751" spans="1:5" ht="14.45" customHeight="1">
      <c r="A751" s="19" t="s">
        <v>2338</v>
      </c>
      <c r="B751" s="19" t="s">
        <v>2386</v>
      </c>
      <c r="E751" s="124"/>
    </row>
    <row r="752" spans="1:5" ht="14.45" customHeight="1">
      <c r="A752" s="19" t="s">
        <v>2339</v>
      </c>
      <c r="B752" s="19" t="s">
        <v>2387</v>
      </c>
      <c r="E752" s="124"/>
    </row>
    <row r="753" spans="1:5" ht="14.45" customHeight="1">
      <c r="A753" s="19" t="s">
        <v>2340</v>
      </c>
      <c r="B753" s="19" t="s">
        <v>2388</v>
      </c>
      <c r="E753" s="124"/>
    </row>
    <row r="754" spans="1:5" ht="14.45" customHeight="1">
      <c r="A754" s="19" t="s">
        <v>2341</v>
      </c>
      <c r="B754" s="19" t="s">
        <v>2389</v>
      </c>
      <c r="E754" s="124"/>
    </row>
    <row r="755" spans="1:5" ht="14.45" customHeight="1">
      <c r="A755" s="19" t="s">
        <v>2342</v>
      </c>
      <c r="B755" s="19" t="s">
        <v>2390</v>
      </c>
      <c r="E755" s="124"/>
    </row>
    <row r="756" spans="1:5" ht="14.45" customHeight="1">
      <c r="A756" s="19" t="s">
        <v>2343</v>
      </c>
      <c r="B756" s="19" t="s">
        <v>2391</v>
      </c>
      <c r="E756" s="124"/>
    </row>
    <row r="757" spans="1:5" ht="14.45" customHeight="1">
      <c r="A757" s="19" t="s">
        <v>2198</v>
      </c>
      <c r="B757" s="19" t="s">
        <v>2202</v>
      </c>
      <c r="E757" s="124"/>
    </row>
    <row r="758" spans="1:5" ht="14.45" customHeight="1">
      <c r="A758" s="19" t="s">
        <v>2344</v>
      </c>
      <c r="B758" s="19" t="s">
        <v>2392</v>
      </c>
      <c r="E758" s="124"/>
    </row>
    <row r="759" spans="1:5" ht="14.45" customHeight="1">
      <c r="A759" s="19" t="s">
        <v>2345</v>
      </c>
      <c r="B759" s="19" t="s">
        <v>2393</v>
      </c>
      <c r="E759" s="124"/>
    </row>
    <row r="760" spans="1:5" ht="14.45" customHeight="1">
      <c r="A760" s="19" t="s">
        <v>2346</v>
      </c>
      <c r="B760" s="19" t="s">
        <v>2394</v>
      </c>
      <c r="E760" s="124"/>
    </row>
    <row r="761" spans="1:5" ht="14.45" customHeight="1">
      <c r="A761" s="19" t="s">
        <v>2347</v>
      </c>
      <c r="B761" s="19" t="s">
        <v>2395</v>
      </c>
      <c r="E761" s="124"/>
    </row>
    <row r="762" spans="1:5" ht="14.45" customHeight="1">
      <c r="A762" s="19" t="s">
        <v>2348</v>
      </c>
      <c r="B762" s="19" t="s">
        <v>2396</v>
      </c>
      <c r="E762" s="124"/>
    </row>
    <row r="763" spans="1:5" ht="14.45" customHeight="1">
      <c r="A763" s="19" t="s">
        <v>2349</v>
      </c>
      <c r="B763" s="19" t="s">
        <v>2397</v>
      </c>
      <c r="E763" s="124"/>
    </row>
    <row r="764" spans="1:5" ht="14.45" customHeight="1">
      <c r="A764" s="19" t="s">
        <v>4013</v>
      </c>
      <c r="B764" s="19" t="s">
        <v>4015</v>
      </c>
      <c r="E764" s="124"/>
    </row>
    <row r="765" spans="1:5" ht="14.45" customHeight="1">
      <c r="A765" s="19" t="s">
        <v>2351</v>
      </c>
      <c r="B765" s="19" t="s">
        <v>2399</v>
      </c>
      <c r="E765" s="124"/>
    </row>
    <row r="766" spans="1:5" ht="14.45" customHeight="1">
      <c r="A766" s="19" t="s">
        <v>2214</v>
      </c>
      <c r="B766" s="19" t="s">
        <v>2218</v>
      </c>
      <c r="E766" s="124"/>
    </row>
    <row r="767" spans="1:5" ht="14.45" customHeight="1">
      <c r="A767" s="19" t="s">
        <v>2189</v>
      </c>
      <c r="B767" s="19" t="s">
        <v>2191</v>
      </c>
      <c r="E767" s="124"/>
    </row>
    <row r="768" spans="1:5" ht="14.45" customHeight="1">
      <c r="A768" s="19" t="s">
        <v>2352</v>
      </c>
      <c r="B768" s="19" t="s">
        <v>2420</v>
      </c>
      <c r="E768" s="124"/>
    </row>
    <row r="769" spans="1:5" ht="14.45" customHeight="1">
      <c r="A769" s="19" t="s">
        <v>2353</v>
      </c>
      <c r="B769" s="19" t="s">
        <v>2400</v>
      </c>
      <c r="E769" s="124"/>
    </row>
    <row r="770" spans="1:5" ht="14.45" customHeight="1">
      <c r="A770" s="19" t="s">
        <v>2354</v>
      </c>
      <c r="B770" s="19" t="s">
        <v>2401</v>
      </c>
      <c r="E770" s="124"/>
    </row>
    <row r="771" spans="1:5" ht="14.45" customHeight="1">
      <c r="A771" s="19" t="s">
        <v>2355</v>
      </c>
      <c r="B771" s="19" t="s">
        <v>2402</v>
      </c>
      <c r="E771" s="124"/>
    </row>
    <row r="772" spans="1:5" ht="14.45" customHeight="1">
      <c r="A772" s="19" t="s">
        <v>2356</v>
      </c>
      <c r="B772" s="19" t="s">
        <v>2403</v>
      </c>
      <c r="E772" s="124"/>
    </row>
    <row r="773" spans="1:5" ht="14.45" customHeight="1">
      <c r="A773" s="19" t="s">
        <v>2357</v>
      </c>
      <c r="B773" s="19" t="s">
        <v>2404</v>
      </c>
      <c r="E773" s="124"/>
    </row>
    <row r="774" spans="1:5" ht="14.45" customHeight="1">
      <c r="A774" s="19" t="s">
        <v>2358</v>
      </c>
      <c r="B774" s="19" t="s">
        <v>4018</v>
      </c>
      <c r="E774" s="124"/>
    </row>
    <row r="775" spans="1:5" ht="14.45" customHeight="1">
      <c r="A775" s="19" t="s">
        <v>2205</v>
      </c>
      <c r="B775" s="19" t="s">
        <v>2211</v>
      </c>
      <c r="E775" s="124"/>
    </row>
    <row r="776" spans="1:5" ht="14.45" customHeight="1">
      <c r="A776" s="19" t="s">
        <v>2359</v>
      </c>
      <c r="B776" s="19" t="s">
        <v>2406</v>
      </c>
      <c r="E776" s="124"/>
    </row>
    <row r="777" spans="1:5" ht="14.45" customHeight="1">
      <c r="A777" s="19" t="s">
        <v>2360</v>
      </c>
      <c r="B777" s="19" t="s">
        <v>2407</v>
      </c>
      <c r="E777" s="124"/>
    </row>
    <row r="778" spans="1:5" ht="14.45" customHeight="1">
      <c r="A778" s="19" t="s">
        <v>2361</v>
      </c>
      <c r="B778" s="19" t="s">
        <v>2408</v>
      </c>
      <c r="E778" s="124"/>
    </row>
    <row r="779" spans="1:5" ht="14.45" customHeight="1">
      <c r="A779" s="19" t="s">
        <v>2362</v>
      </c>
      <c r="B779" s="19" t="s">
        <v>2409</v>
      </c>
      <c r="E779" s="124"/>
    </row>
    <row r="780" spans="1:5" ht="14.45" customHeight="1">
      <c r="A780" s="19" t="s">
        <v>2363</v>
      </c>
      <c r="B780" s="19" t="s">
        <v>2410</v>
      </c>
      <c r="E780" s="124"/>
    </row>
    <row r="781" spans="1:5" ht="14.45" customHeight="1">
      <c r="A781" s="19" t="s">
        <v>2364</v>
      </c>
      <c r="B781" s="19" t="s">
        <v>2411</v>
      </c>
      <c r="E781" s="124"/>
    </row>
    <row r="782" spans="1:5" ht="14.45" customHeight="1">
      <c r="A782" s="19" t="s">
        <v>2365</v>
      </c>
      <c r="B782" s="19" t="s">
        <v>2412</v>
      </c>
      <c r="E782" s="124"/>
    </row>
    <row r="783" spans="1:5" ht="14.45" customHeight="1">
      <c r="A783" s="19" t="s">
        <v>2964</v>
      </c>
      <c r="B783" s="19" t="s">
        <v>3108</v>
      </c>
      <c r="E783" s="124"/>
    </row>
    <row r="784" spans="1:5" ht="14.45" customHeight="1">
      <c r="A784" s="19" t="s">
        <v>2366</v>
      </c>
      <c r="B784" s="19" t="s">
        <v>2413</v>
      </c>
      <c r="E784" s="124"/>
    </row>
    <row r="785" spans="1:5" ht="14.45" customHeight="1">
      <c r="A785" s="19" t="s">
        <v>2964</v>
      </c>
      <c r="B785" s="19" t="s">
        <v>3108</v>
      </c>
      <c r="E785" s="124"/>
    </row>
    <row r="786" spans="1:5" ht="14.45" customHeight="1">
      <c r="A786" s="19" t="s">
        <v>2965</v>
      </c>
      <c r="B786" s="19" t="s">
        <v>3109</v>
      </c>
      <c r="E786" s="124"/>
    </row>
    <row r="787" spans="1:5" ht="14.45" customHeight="1">
      <c r="A787" s="19" t="s">
        <v>2966</v>
      </c>
      <c r="B787" s="19" t="s">
        <v>3110</v>
      </c>
      <c r="E787" s="124"/>
    </row>
    <row r="788" spans="1:5" ht="14.45" customHeight="1">
      <c r="A788" s="19" t="s">
        <v>2967</v>
      </c>
      <c r="B788" s="19" t="s">
        <v>3111</v>
      </c>
      <c r="E788" s="124"/>
    </row>
    <row r="789" spans="1:5" ht="14.45" customHeight="1">
      <c r="A789" s="19" t="s">
        <v>2968</v>
      </c>
      <c r="B789" s="19" t="s">
        <v>3112</v>
      </c>
      <c r="E789" s="124"/>
    </row>
    <row r="790" spans="1:5" ht="14.45" customHeight="1">
      <c r="A790" s="19" t="s">
        <v>2969</v>
      </c>
      <c r="B790" s="19" t="s">
        <v>3113</v>
      </c>
      <c r="E790" s="124"/>
    </row>
    <row r="791" spans="1:5" ht="14.45" customHeight="1">
      <c r="A791" s="19" t="s">
        <v>2970</v>
      </c>
      <c r="B791" s="19" t="s">
        <v>3114</v>
      </c>
      <c r="E791" s="124"/>
    </row>
    <row r="792" spans="1:5" ht="14.45" customHeight="1">
      <c r="A792" s="19" t="s">
        <v>2971</v>
      </c>
      <c r="B792" s="19" t="s">
        <v>3115</v>
      </c>
      <c r="E792" s="124"/>
    </row>
    <row r="793" spans="1:5" ht="14.45" customHeight="1">
      <c r="A793" s="19" t="s">
        <v>2903</v>
      </c>
      <c r="B793" s="19" t="s">
        <v>3116</v>
      </c>
      <c r="E793" s="124"/>
    </row>
    <row r="794" spans="1:5" ht="14.45" customHeight="1">
      <c r="A794" s="19" t="s">
        <v>2972</v>
      </c>
      <c r="B794" s="19" t="s">
        <v>3117</v>
      </c>
      <c r="E794" s="124"/>
    </row>
    <row r="795" spans="1:5" ht="14.45" customHeight="1">
      <c r="A795" s="19" t="s">
        <v>2898</v>
      </c>
      <c r="B795" s="19" t="s">
        <v>3118</v>
      </c>
      <c r="E795" s="124"/>
    </row>
    <row r="796" spans="1:5" ht="14.45" customHeight="1">
      <c r="A796" s="19" t="s">
        <v>2973</v>
      </c>
      <c r="B796" s="19" t="s">
        <v>3119</v>
      </c>
      <c r="E796" s="124"/>
    </row>
    <row r="797" spans="1:5" ht="14.45" customHeight="1">
      <c r="A797" s="19" t="s">
        <v>2974</v>
      </c>
      <c r="B797" s="19" t="s">
        <v>3120</v>
      </c>
      <c r="E797" s="124"/>
    </row>
    <row r="798" spans="1:5" ht="14.45" customHeight="1">
      <c r="A798" s="19" t="s">
        <v>2912</v>
      </c>
      <c r="B798" s="19" t="s">
        <v>3121</v>
      </c>
      <c r="E798" s="124"/>
    </row>
    <row r="799" spans="1:5" ht="14.45" customHeight="1">
      <c r="A799" s="19" t="s">
        <v>2975</v>
      </c>
      <c r="B799" s="19" t="s">
        <v>3122</v>
      </c>
      <c r="E799" s="124"/>
    </row>
    <row r="800" spans="1:5" ht="14.45" customHeight="1">
      <c r="A800" s="19" t="s">
        <v>2976</v>
      </c>
      <c r="B800" s="19" t="s">
        <v>3123</v>
      </c>
      <c r="E800" s="124"/>
    </row>
    <row r="801" spans="1:5" ht="14.45" customHeight="1">
      <c r="A801" s="19" t="s">
        <v>2977</v>
      </c>
      <c r="B801" s="19" t="s">
        <v>3124</v>
      </c>
      <c r="E801" s="124"/>
    </row>
    <row r="802" spans="1:5" ht="14.45" customHeight="1">
      <c r="A802" s="19" t="s">
        <v>2978</v>
      </c>
      <c r="B802" s="19" t="s">
        <v>3125</v>
      </c>
      <c r="E802" s="124"/>
    </row>
    <row r="803" spans="1:5" ht="14.45" customHeight="1">
      <c r="A803" s="19" t="s">
        <v>2979</v>
      </c>
      <c r="B803" s="19" t="s">
        <v>3126</v>
      </c>
      <c r="E803" s="124"/>
    </row>
    <row r="804" spans="1:5" ht="14.45" customHeight="1">
      <c r="A804" s="19" t="s">
        <v>2980</v>
      </c>
      <c r="B804" s="19" t="s">
        <v>3127</v>
      </c>
      <c r="E804" s="124"/>
    </row>
    <row r="805" spans="1:5" ht="14.45" customHeight="1">
      <c r="A805" s="19" t="s">
        <v>2981</v>
      </c>
      <c r="B805" s="19" t="s">
        <v>3128</v>
      </c>
      <c r="E805" s="124"/>
    </row>
    <row r="806" spans="1:5" ht="14.45" customHeight="1">
      <c r="A806" s="19" t="s">
        <v>2982</v>
      </c>
      <c r="B806" s="19" t="s">
        <v>3129</v>
      </c>
      <c r="E806" s="124"/>
    </row>
    <row r="807" spans="1:5" ht="14.45" customHeight="1">
      <c r="A807" s="19" t="s">
        <v>2983</v>
      </c>
      <c r="B807" s="19" t="s">
        <v>3130</v>
      </c>
      <c r="E807" s="124"/>
    </row>
    <row r="808" spans="1:5" ht="14.45" customHeight="1">
      <c r="A808" s="19" t="s">
        <v>2984</v>
      </c>
      <c r="B808" s="19" t="s">
        <v>3131</v>
      </c>
      <c r="E808" s="124"/>
    </row>
    <row r="809" spans="1:5" ht="14.45" customHeight="1">
      <c r="A809" s="19" t="s">
        <v>2985</v>
      </c>
      <c r="B809" s="19" t="s">
        <v>3132</v>
      </c>
      <c r="E809" s="124"/>
    </row>
    <row r="810" spans="1:5" ht="14.45" customHeight="1">
      <c r="A810" s="19" t="s">
        <v>2804</v>
      </c>
      <c r="B810" s="19" t="s">
        <v>3133</v>
      </c>
      <c r="E810" s="124"/>
    </row>
    <row r="811" spans="1:5" ht="14.45" customHeight="1">
      <c r="A811" s="19" t="s">
        <v>2986</v>
      </c>
      <c r="B811" s="19" t="s">
        <v>3134</v>
      </c>
      <c r="E811" s="124"/>
    </row>
    <row r="812" spans="1:5" ht="14.45" customHeight="1">
      <c r="A812" s="19" t="s">
        <v>2987</v>
      </c>
      <c r="B812" s="19" t="s">
        <v>3135</v>
      </c>
      <c r="E812" s="124"/>
    </row>
    <row r="813" spans="1:5" ht="14.45" customHeight="1">
      <c r="A813" s="19" t="s">
        <v>2988</v>
      </c>
      <c r="B813" s="19" t="s">
        <v>3136</v>
      </c>
      <c r="E813" s="124"/>
    </row>
    <row r="814" spans="1:5" ht="14.45" customHeight="1">
      <c r="A814" s="19" t="s">
        <v>2575</v>
      </c>
      <c r="B814" s="19" t="s">
        <v>3137</v>
      </c>
      <c r="E814" s="124"/>
    </row>
    <row r="815" spans="1:5" ht="14.45" customHeight="1">
      <c r="A815" s="19" t="s">
        <v>2989</v>
      </c>
      <c r="B815" s="19" t="s">
        <v>3138</v>
      </c>
      <c r="E815" s="124"/>
    </row>
    <row r="816" spans="1:5" ht="14.45" customHeight="1">
      <c r="A816" s="19" t="s">
        <v>2990</v>
      </c>
      <c r="B816" s="19" t="s">
        <v>3139</v>
      </c>
      <c r="E816" s="124"/>
    </row>
    <row r="817" spans="1:5" ht="14.45" customHeight="1">
      <c r="A817" s="19" t="s">
        <v>2991</v>
      </c>
      <c r="B817" s="19" t="s">
        <v>3140</v>
      </c>
      <c r="E817" s="124"/>
    </row>
    <row r="818" spans="1:5" ht="14.45" customHeight="1">
      <c r="A818" s="19" t="s">
        <v>2992</v>
      </c>
      <c r="B818" s="19" t="s">
        <v>3141</v>
      </c>
      <c r="E818" s="124"/>
    </row>
    <row r="819" spans="1:5" ht="14.45" customHeight="1">
      <c r="A819" s="19" t="s">
        <v>2993</v>
      </c>
      <c r="B819" s="19" t="s">
        <v>3142</v>
      </c>
      <c r="E819" s="124"/>
    </row>
    <row r="820" spans="1:5" ht="14.45" customHeight="1">
      <c r="A820" s="19" t="s">
        <v>2994</v>
      </c>
      <c r="B820" s="19" t="s">
        <v>3143</v>
      </c>
      <c r="E820" s="124"/>
    </row>
    <row r="821" spans="1:5" ht="14.45" customHeight="1">
      <c r="A821" s="19" t="s">
        <v>2995</v>
      </c>
      <c r="B821" s="19" t="s">
        <v>3144</v>
      </c>
      <c r="E821" s="124"/>
    </row>
    <row r="822" spans="1:5" ht="14.45" customHeight="1">
      <c r="A822" s="19" t="s">
        <v>2996</v>
      </c>
      <c r="B822" s="19" t="s">
        <v>3145</v>
      </c>
      <c r="E822" s="124"/>
    </row>
    <row r="823" spans="1:5" ht="14.45" customHeight="1">
      <c r="A823" s="19" t="s">
        <v>2997</v>
      </c>
      <c r="B823" s="19" t="s">
        <v>3146</v>
      </c>
      <c r="E823" s="124"/>
    </row>
    <row r="824" spans="1:5" ht="14.45" customHeight="1">
      <c r="A824" s="19" t="s">
        <v>2998</v>
      </c>
      <c r="B824" s="19" t="s">
        <v>3147</v>
      </c>
      <c r="E824" s="124"/>
    </row>
    <row r="825" spans="1:5" ht="14.45" customHeight="1">
      <c r="A825" s="19" t="s">
        <v>2999</v>
      </c>
      <c r="B825" s="19" t="s">
        <v>3148</v>
      </c>
      <c r="E825" s="124"/>
    </row>
    <row r="826" spans="1:5" ht="14.45" customHeight="1">
      <c r="A826" s="19" t="s">
        <v>3000</v>
      </c>
      <c r="B826" s="19" t="s">
        <v>3149</v>
      </c>
      <c r="E826" s="124"/>
    </row>
    <row r="827" spans="1:5" ht="14.45" customHeight="1">
      <c r="A827" s="19" t="s">
        <v>3001</v>
      </c>
      <c r="B827" s="19" t="s">
        <v>3150</v>
      </c>
      <c r="E827" s="124"/>
    </row>
    <row r="828" spans="1:5" ht="14.45" customHeight="1">
      <c r="A828" s="19" t="s">
        <v>3002</v>
      </c>
      <c r="B828" s="19" t="s">
        <v>3151</v>
      </c>
      <c r="E828" s="124"/>
    </row>
    <row r="829" spans="1:5" ht="14.45" customHeight="1">
      <c r="A829" s="19" t="s">
        <v>3003</v>
      </c>
      <c r="B829" s="19" t="s">
        <v>3152</v>
      </c>
      <c r="E829" s="124"/>
    </row>
    <row r="830" spans="1:5" ht="14.45" customHeight="1">
      <c r="A830" s="19" t="s">
        <v>3004</v>
      </c>
      <c r="B830" s="19" t="s">
        <v>3153</v>
      </c>
      <c r="E830" s="124"/>
    </row>
    <row r="831" spans="1:5" ht="14.45" customHeight="1">
      <c r="A831" s="19" t="s">
        <v>3005</v>
      </c>
      <c r="B831" s="19" t="s">
        <v>3154</v>
      </c>
      <c r="E831" s="124"/>
    </row>
    <row r="832" spans="1:5" ht="14.45" customHeight="1">
      <c r="A832" s="19" t="s">
        <v>3006</v>
      </c>
      <c r="B832" s="19" t="s">
        <v>3155</v>
      </c>
      <c r="E832" s="124"/>
    </row>
    <row r="833" spans="1:5" ht="14.45" customHeight="1">
      <c r="A833" s="19" t="s">
        <v>3007</v>
      </c>
      <c r="B833" s="19" t="s">
        <v>3156</v>
      </c>
      <c r="E833" s="124"/>
    </row>
    <row r="834" spans="1:5" ht="14.45" customHeight="1">
      <c r="A834" s="19" t="s">
        <v>3008</v>
      </c>
      <c r="B834" s="19" t="s">
        <v>3157</v>
      </c>
      <c r="E834" s="124"/>
    </row>
    <row r="835" spans="1:5" ht="14.45" customHeight="1">
      <c r="A835" s="19" t="s">
        <v>3009</v>
      </c>
      <c r="B835" s="19" t="s">
        <v>3158</v>
      </c>
      <c r="E835" s="124"/>
    </row>
    <row r="836" spans="1:5" ht="14.45" customHeight="1">
      <c r="A836" s="19" t="s">
        <v>3010</v>
      </c>
      <c r="B836" s="19" t="s">
        <v>3159</v>
      </c>
      <c r="E836" s="124"/>
    </row>
    <row r="837" spans="1:5" ht="14.45" customHeight="1">
      <c r="A837" s="19" t="s">
        <v>3011</v>
      </c>
      <c r="B837" s="19" t="s">
        <v>3160</v>
      </c>
      <c r="E837" s="124"/>
    </row>
    <row r="838" spans="1:5" ht="14.45" customHeight="1">
      <c r="A838" s="19" t="s">
        <v>3012</v>
      </c>
      <c r="B838" s="19" t="s">
        <v>3161</v>
      </c>
      <c r="E838" s="124"/>
    </row>
    <row r="839" spans="1:5" ht="14.45" customHeight="1">
      <c r="A839" s="19" t="s">
        <v>3013</v>
      </c>
      <c r="B839" s="19" t="s">
        <v>3162</v>
      </c>
      <c r="E839" s="124"/>
    </row>
    <row r="840" spans="1:5" ht="14.45" customHeight="1">
      <c r="A840" s="19" t="s">
        <v>3014</v>
      </c>
      <c r="B840" s="19" t="s">
        <v>3163</v>
      </c>
      <c r="E840" s="124"/>
    </row>
    <row r="841" spans="1:5" ht="14.45" customHeight="1">
      <c r="A841" s="19" t="s">
        <v>3015</v>
      </c>
      <c r="B841" s="19" t="s">
        <v>3164</v>
      </c>
      <c r="E841" s="124"/>
    </row>
    <row r="842" spans="1:5" ht="14.45" customHeight="1">
      <c r="A842" s="19" t="s">
        <v>3016</v>
      </c>
      <c r="B842" s="19" t="s">
        <v>3165</v>
      </c>
      <c r="E842" s="124"/>
    </row>
    <row r="843" spans="1:5" ht="14.45" customHeight="1">
      <c r="A843" s="19" t="s">
        <v>3017</v>
      </c>
      <c r="B843" s="19" t="s">
        <v>3166</v>
      </c>
      <c r="E843" s="124"/>
    </row>
    <row r="844" spans="1:5" ht="14.45" customHeight="1">
      <c r="A844" s="19" t="s">
        <v>3018</v>
      </c>
      <c r="B844" s="19" t="s">
        <v>3167</v>
      </c>
      <c r="E844" s="124"/>
    </row>
    <row r="845" spans="1:5" ht="14.45" customHeight="1">
      <c r="A845" s="19" t="s">
        <v>3019</v>
      </c>
      <c r="B845" s="19" t="s">
        <v>3168</v>
      </c>
      <c r="E845" s="124"/>
    </row>
    <row r="846" spans="1:5" ht="14.45" customHeight="1">
      <c r="A846" s="19" t="s">
        <v>3020</v>
      </c>
      <c r="B846" s="19" t="s">
        <v>3169</v>
      </c>
      <c r="E846" s="124"/>
    </row>
    <row r="847" spans="1:5" ht="14.45" customHeight="1">
      <c r="A847" s="19" t="s">
        <v>3021</v>
      </c>
      <c r="B847" s="19" t="s">
        <v>3170</v>
      </c>
      <c r="E847" s="124"/>
    </row>
    <row r="848" spans="1:5" ht="14.45" customHeight="1">
      <c r="A848" s="19" t="s">
        <v>3022</v>
      </c>
      <c r="B848" s="19" t="s">
        <v>3171</v>
      </c>
      <c r="E848" s="124"/>
    </row>
    <row r="849" spans="1:5" ht="14.45" customHeight="1">
      <c r="A849" s="19" t="s">
        <v>3023</v>
      </c>
      <c r="B849" s="19" t="s">
        <v>3172</v>
      </c>
      <c r="E849" s="124"/>
    </row>
    <row r="850" spans="1:5" ht="14.45" customHeight="1">
      <c r="A850" s="19" t="s">
        <v>3024</v>
      </c>
      <c r="B850" s="19" t="s">
        <v>3173</v>
      </c>
      <c r="E850" s="124"/>
    </row>
    <row r="851" spans="1:5" ht="14.45" customHeight="1">
      <c r="A851" s="19" t="s">
        <v>3025</v>
      </c>
      <c r="B851" s="19" t="s">
        <v>3174</v>
      </c>
      <c r="E851" s="124"/>
    </row>
    <row r="852" spans="1:5" ht="14.45" customHeight="1">
      <c r="A852" s="19" t="s">
        <v>3026</v>
      </c>
      <c r="B852" s="19" t="s">
        <v>3175</v>
      </c>
      <c r="E852" s="124"/>
    </row>
    <row r="853" spans="1:5" ht="14.45" customHeight="1">
      <c r="A853" s="19" t="s">
        <v>3027</v>
      </c>
      <c r="B853" s="19" t="s">
        <v>3176</v>
      </c>
      <c r="E853" s="124"/>
    </row>
    <row r="854" spans="1:5" ht="14.45" customHeight="1">
      <c r="A854" s="19" t="s">
        <v>3028</v>
      </c>
      <c r="B854" s="19" t="s">
        <v>3177</v>
      </c>
      <c r="E854" s="124"/>
    </row>
    <row r="855" spans="1:5" ht="14.45" customHeight="1">
      <c r="A855" s="19" t="s">
        <v>3029</v>
      </c>
      <c r="B855" s="19" t="s">
        <v>3178</v>
      </c>
      <c r="E855" s="124"/>
    </row>
    <row r="856" spans="1:5" ht="14.45" customHeight="1">
      <c r="A856" s="19" t="s">
        <v>3030</v>
      </c>
      <c r="B856" s="19" t="s">
        <v>3179</v>
      </c>
      <c r="E856" s="124"/>
    </row>
    <row r="857" spans="1:5" ht="14.45" customHeight="1">
      <c r="A857" s="19" t="s">
        <v>3031</v>
      </c>
      <c r="B857" s="19" t="s">
        <v>3180</v>
      </c>
      <c r="E857" s="124"/>
    </row>
    <row r="858" spans="1:5" ht="14.45" customHeight="1">
      <c r="A858" s="19" t="s">
        <v>3032</v>
      </c>
      <c r="B858" s="19" t="s">
        <v>3181</v>
      </c>
      <c r="E858" s="124"/>
    </row>
    <row r="859" spans="1:5" ht="14.45" customHeight="1">
      <c r="A859" s="19" t="s">
        <v>3033</v>
      </c>
      <c r="B859" s="19" t="s">
        <v>3182</v>
      </c>
      <c r="E859" s="124"/>
    </row>
    <row r="860" spans="1:5" ht="14.45" customHeight="1">
      <c r="A860" s="19" t="s">
        <v>3034</v>
      </c>
      <c r="B860" s="19" t="s">
        <v>3183</v>
      </c>
      <c r="E860" s="124"/>
    </row>
    <row r="861" spans="1:5" ht="14.45" customHeight="1">
      <c r="A861" s="19" t="s">
        <v>3035</v>
      </c>
      <c r="B861" s="19" t="s">
        <v>3184</v>
      </c>
      <c r="E861" s="124"/>
    </row>
    <row r="862" spans="1:5" ht="14.45" customHeight="1">
      <c r="A862" s="19" t="s">
        <v>3036</v>
      </c>
      <c r="B862" s="19" t="s">
        <v>3185</v>
      </c>
      <c r="E862" s="124"/>
    </row>
    <row r="863" spans="1:5" ht="14.45" customHeight="1">
      <c r="A863" s="19" t="s">
        <v>3037</v>
      </c>
      <c r="B863" s="19" t="s">
        <v>3186</v>
      </c>
      <c r="E863" s="124"/>
    </row>
    <row r="864" spans="1:5" ht="14.45" customHeight="1">
      <c r="A864" s="19" t="s">
        <v>3038</v>
      </c>
      <c r="B864" s="19" t="s">
        <v>3187</v>
      </c>
      <c r="E864" s="124"/>
    </row>
    <row r="865" spans="1:5" ht="14.45" customHeight="1">
      <c r="A865" s="19" t="s">
        <v>3039</v>
      </c>
      <c r="B865" s="19" t="s">
        <v>3188</v>
      </c>
      <c r="E865" s="124"/>
    </row>
    <row r="866" spans="1:5" ht="14.45" customHeight="1">
      <c r="A866" s="19" t="s">
        <v>3040</v>
      </c>
      <c r="B866" s="19" t="s">
        <v>3189</v>
      </c>
      <c r="E866" s="124"/>
    </row>
    <row r="867" spans="1:5" ht="14.45" customHeight="1">
      <c r="A867" s="19" t="s">
        <v>3041</v>
      </c>
      <c r="B867" s="19" t="s">
        <v>3190</v>
      </c>
      <c r="E867" s="124"/>
    </row>
    <row r="868" spans="1:5" ht="14.45" customHeight="1">
      <c r="A868" s="19" t="s">
        <v>3042</v>
      </c>
      <c r="B868" s="19" t="s">
        <v>3191</v>
      </c>
      <c r="E868" s="124"/>
    </row>
    <row r="869" spans="1:5" ht="14.45" customHeight="1">
      <c r="A869" s="19" t="s">
        <v>3043</v>
      </c>
      <c r="B869" s="19" t="s">
        <v>3192</v>
      </c>
      <c r="E869" s="124"/>
    </row>
    <row r="870" spans="1:5" ht="14.45" customHeight="1">
      <c r="A870" s="19" t="s">
        <v>3044</v>
      </c>
      <c r="B870" s="19" t="s">
        <v>3193</v>
      </c>
      <c r="E870" s="124"/>
    </row>
    <row r="871" spans="1:5" ht="14.45" customHeight="1">
      <c r="A871" s="19" t="s">
        <v>3045</v>
      </c>
      <c r="B871" s="19" t="s">
        <v>3194</v>
      </c>
      <c r="E871" s="124"/>
    </row>
    <row r="872" spans="1:5" ht="14.45" customHeight="1">
      <c r="A872" s="19" t="s">
        <v>3046</v>
      </c>
      <c r="B872" s="19" t="s">
        <v>3195</v>
      </c>
      <c r="E872" s="124"/>
    </row>
    <row r="873" spans="1:5" ht="14.45" customHeight="1">
      <c r="A873" s="19" t="s">
        <v>3047</v>
      </c>
      <c r="B873" s="19" t="s">
        <v>3196</v>
      </c>
      <c r="E873" s="124"/>
    </row>
    <row r="874" spans="1:5" ht="14.45" customHeight="1">
      <c r="A874" s="19" t="s">
        <v>3048</v>
      </c>
      <c r="B874" s="19" t="s">
        <v>3197</v>
      </c>
      <c r="E874" s="124"/>
    </row>
    <row r="875" spans="1:5" ht="14.45" customHeight="1">
      <c r="A875" s="19" t="s">
        <v>3049</v>
      </c>
      <c r="B875" s="19" t="s">
        <v>3198</v>
      </c>
      <c r="E875" s="124"/>
    </row>
    <row r="876" spans="1:5" ht="14.45" customHeight="1">
      <c r="A876" s="19" t="s">
        <v>3050</v>
      </c>
      <c r="B876" s="19" t="s">
        <v>3199</v>
      </c>
      <c r="E876" s="124"/>
    </row>
    <row r="877" spans="1:5" ht="14.45" customHeight="1">
      <c r="A877" s="19" t="s">
        <v>3051</v>
      </c>
      <c r="B877" s="19" t="s">
        <v>3200</v>
      </c>
      <c r="E877" s="124"/>
    </row>
    <row r="878" spans="1:5" ht="14.45" customHeight="1">
      <c r="A878" s="19" t="s">
        <v>3052</v>
      </c>
      <c r="B878" s="19" t="s">
        <v>3201</v>
      </c>
      <c r="E878" s="124"/>
    </row>
    <row r="879" spans="1:5" ht="14.45" customHeight="1">
      <c r="A879" s="19" t="s">
        <v>3053</v>
      </c>
      <c r="B879" s="19" t="s">
        <v>3202</v>
      </c>
      <c r="E879" s="124"/>
    </row>
    <row r="880" spans="1:5" ht="14.45" customHeight="1">
      <c r="A880" s="19" t="s">
        <v>3054</v>
      </c>
      <c r="B880" s="19" t="s">
        <v>3203</v>
      </c>
      <c r="E880" s="124"/>
    </row>
    <row r="881" spans="1:5" ht="14.45" customHeight="1">
      <c r="A881" s="19" t="s">
        <v>3055</v>
      </c>
      <c r="B881" s="19" t="s">
        <v>3204</v>
      </c>
      <c r="E881" s="124"/>
    </row>
    <row r="882" spans="1:5" ht="14.45" customHeight="1">
      <c r="A882" s="19" t="s">
        <v>3056</v>
      </c>
      <c r="B882" s="19" t="s">
        <v>3205</v>
      </c>
      <c r="E882" s="124"/>
    </row>
    <row r="883" spans="1:5" ht="14.45" customHeight="1">
      <c r="A883" s="19" t="s">
        <v>3057</v>
      </c>
      <c r="B883" s="19" t="s">
        <v>3206</v>
      </c>
      <c r="E883" s="124"/>
    </row>
    <row r="884" spans="1:5" ht="14.45" customHeight="1">
      <c r="A884" s="19" t="s">
        <v>3058</v>
      </c>
      <c r="B884" s="19" t="s">
        <v>3207</v>
      </c>
      <c r="E884" s="124"/>
    </row>
    <row r="885" spans="1:5" ht="14.45" customHeight="1">
      <c r="A885" s="19" t="s">
        <v>3059</v>
      </c>
      <c r="B885" s="19" t="s">
        <v>3208</v>
      </c>
      <c r="E885" s="124"/>
    </row>
    <row r="886" spans="1:5" ht="14.45" customHeight="1">
      <c r="A886" s="19" t="s">
        <v>3060</v>
      </c>
      <c r="B886" s="19" t="s">
        <v>3209</v>
      </c>
      <c r="E886" s="124"/>
    </row>
    <row r="887" spans="1:5" ht="14.45" customHeight="1">
      <c r="A887" s="19" t="s">
        <v>3061</v>
      </c>
      <c r="B887" s="19" t="s">
        <v>3210</v>
      </c>
      <c r="E887" s="124"/>
    </row>
    <row r="888" spans="1:5" ht="14.45" customHeight="1">
      <c r="A888" s="19" t="s">
        <v>3062</v>
      </c>
      <c r="B888" s="19" t="s">
        <v>3211</v>
      </c>
      <c r="E888" s="124"/>
    </row>
    <row r="889" spans="1:5" ht="14.45" customHeight="1">
      <c r="A889" s="19" t="s">
        <v>3063</v>
      </c>
      <c r="B889" s="19" t="s">
        <v>3212</v>
      </c>
      <c r="E889" s="124"/>
    </row>
    <row r="890" spans="1:5" ht="14.45" customHeight="1">
      <c r="A890" s="19" t="s">
        <v>3064</v>
      </c>
      <c r="B890" s="19" t="s">
        <v>3213</v>
      </c>
      <c r="E890" s="124"/>
    </row>
    <row r="891" spans="1:5" ht="14.45" customHeight="1">
      <c r="A891" s="19" t="s">
        <v>3031</v>
      </c>
      <c r="B891" s="19" t="s">
        <v>3180</v>
      </c>
      <c r="E891" s="124"/>
    </row>
    <row r="892" spans="1:5" ht="14.45" customHeight="1">
      <c r="A892" s="19" t="s">
        <v>3065</v>
      </c>
      <c r="B892" s="19" t="s">
        <v>3214</v>
      </c>
      <c r="E892" s="124"/>
    </row>
    <row r="893" spans="1:5" ht="14.45" customHeight="1">
      <c r="A893" s="19" t="s">
        <v>3066</v>
      </c>
      <c r="B893" s="19" t="s">
        <v>3215</v>
      </c>
      <c r="E893" s="124"/>
    </row>
    <row r="894" spans="1:5" ht="14.45" customHeight="1">
      <c r="A894" s="19" t="s">
        <v>3067</v>
      </c>
      <c r="B894" s="19" t="s">
        <v>3216</v>
      </c>
      <c r="E894" s="124"/>
    </row>
    <row r="895" spans="1:5" ht="14.45" customHeight="1">
      <c r="A895" s="19" t="s">
        <v>3068</v>
      </c>
      <c r="B895" s="19" t="s">
        <v>3217</v>
      </c>
      <c r="E895" s="124"/>
    </row>
    <row r="896" spans="1:5" ht="14.45" customHeight="1">
      <c r="A896" s="19" t="s">
        <v>3069</v>
      </c>
      <c r="B896" s="19" t="s">
        <v>3218</v>
      </c>
      <c r="E896" s="124"/>
    </row>
    <row r="897" spans="1:5" ht="14.45" customHeight="1">
      <c r="A897" s="19" t="s">
        <v>3070</v>
      </c>
      <c r="B897" s="19" t="s">
        <v>3219</v>
      </c>
      <c r="E897" s="124"/>
    </row>
    <row r="898" spans="1:5" ht="14.45" customHeight="1">
      <c r="A898" s="19" t="s">
        <v>3071</v>
      </c>
      <c r="B898" s="19" t="s">
        <v>3220</v>
      </c>
      <c r="E898" s="124"/>
    </row>
    <row r="899" spans="1:5" ht="14.45" customHeight="1">
      <c r="A899" s="19" t="s">
        <v>2576</v>
      </c>
      <c r="B899" s="19" t="s">
        <v>3221</v>
      </c>
      <c r="E899" s="124"/>
    </row>
    <row r="900" spans="1:5" ht="14.45" customHeight="1">
      <c r="A900" s="19" t="s">
        <v>3072</v>
      </c>
      <c r="B900" s="19" t="s">
        <v>3222</v>
      </c>
      <c r="E900" s="124"/>
    </row>
    <row r="901" spans="1:5" ht="14.45" customHeight="1">
      <c r="A901" s="19" t="s">
        <v>3073</v>
      </c>
      <c r="B901" s="19" t="s">
        <v>3223</v>
      </c>
      <c r="E901" s="124"/>
    </row>
    <row r="902" spans="1:5" ht="14.45" customHeight="1">
      <c r="A902" s="19" t="s">
        <v>3074</v>
      </c>
      <c r="B902" s="19" t="s">
        <v>3224</v>
      </c>
      <c r="E902" s="124"/>
    </row>
    <row r="903" spans="1:5" ht="14.45" customHeight="1">
      <c r="A903" s="19" t="s">
        <v>3075</v>
      </c>
      <c r="B903" s="19" t="s">
        <v>3225</v>
      </c>
      <c r="E903" s="124"/>
    </row>
    <row r="904" spans="1:5" ht="14.45" customHeight="1">
      <c r="A904" s="19" t="s">
        <v>3076</v>
      </c>
      <c r="B904" s="19" t="s">
        <v>3226</v>
      </c>
      <c r="E904" s="124"/>
    </row>
    <row r="905" spans="1:5" ht="14.45" customHeight="1">
      <c r="A905" s="19" t="s">
        <v>3077</v>
      </c>
      <c r="B905" s="19" t="s">
        <v>3227</v>
      </c>
      <c r="E905" s="124"/>
    </row>
    <row r="906" spans="1:5" ht="14.45" customHeight="1">
      <c r="A906" s="19" t="s">
        <v>2859</v>
      </c>
      <c r="B906" s="19" t="s">
        <v>3228</v>
      </c>
      <c r="E906" s="124"/>
    </row>
    <row r="907" spans="1:5" ht="14.45" customHeight="1">
      <c r="A907" s="19" t="s">
        <v>3078</v>
      </c>
      <c r="B907" s="19" t="s">
        <v>3229</v>
      </c>
      <c r="E907" s="124"/>
    </row>
    <row r="908" spans="1:5" ht="14.45" customHeight="1">
      <c r="A908" s="19" t="s">
        <v>3079</v>
      </c>
      <c r="B908" s="19" t="s">
        <v>3153</v>
      </c>
      <c r="E908" s="124"/>
    </row>
    <row r="909" spans="1:5" ht="14.45" customHeight="1">
      <c r="A909" s="19" t="s">
        <v>3080</v>
      </c>
      <c r="B909" s="19" t="s">
        <v>3230</v>
      </c>
      <c r="E909" s="124"/>
    </row>
    <row r="910" spans="1:5" ht="14.45" customHeight="1">
      <c r="A910" s="19" t="s">
        <v>3081</v>
      </c>
      <c r="B910" s="19" t="s">
        <v>3231</v>
      </c>
      <c r="E910" s="124"/>
    </row>
    <row r="911" spans="1:5" ht="14.45" customHeight="1">
      <c r="A911" s="19" t="s">
        <v>3082</v>
      </c>
      <c r="B911" s="19" t="s">
        <v>3232</v>
      </c>
      <c r="E911" s="124"/>
    </row>
    <row r="912" spans="1:5" ht="14.45" customHeight="1">
      <c r="A912" s="19" t="s">
        <v>3083</v>
      </c>
      <c r="B912" s="19" t="s">
        <v>3233</v>
      </c>
      <c r="E912" s="124"/>
    </row>
    <row r="913" spans="1:5" ht="14.45" customHeight="1">
      <c r="A913" s="19" t="s">
        <v>3084</v>
      </c>
      <c r="B913" s="19" t="s">
        <v>3234</v>
      </c>
      <c r="E913" s="124"/>
    </row>
    <row r="914" spans="1:5" ht="14.45" customHeight="1">
      <c r="A914" s="19" t="s">
        <v>3085</v>
      </c>
      <c r="B914" s="19" t="s">
        <v>3235</v>
      </c>
      <c r="E914" s="124"/>
    </row>
    <row r="915" spans="1:5" ht="14.45" customHeight="1">
      <c r="A915" s="19" t="s">
        <v>3086</v>
      </c>
      <c r="B915" s="19" t="s">
        <v>3236</v>
      </c>
      <c r="E915" s="124"/>
    </row>
    <row r="916" spans="1:5" ht="14.45" customHeight="1">
      <c r="A916" s="19" t="s">
        <v>3087</v>
      </c>
      <c r="B916" s="19" t="s">
        <v>3237</v>
      </c>
      <c r="E916" s="124"/>
    </row>
    <row r="917" spans="1:5" ht="14.45" customHeight="1">
      <c r="A917" s="19" t="s">
        <v>2890</v>
      </c>
      <c r="B917" s="19" t="s">
        <v>3238</v>
      </c>
      <c r="E917" s="124"/>
    </row>
    <row r="918" spans="1:5" ht="14.45" customHeight="1">
      <c r="A918" s="19" t="s">
        <v>3088</v>
      </c>
      <c r="B918" s="19" t="s">
        <v>3239</v>
      </c>
      <c r="E918" s="124"/>
    </row>
    <row r="919" spans="1:5" ht="14.45" customHeight="1">
      <c r="A919" s="19" t="s">
        <v>3089</v>
      </c>
      <c r="B919" s="19" t="s">
        <v>3240</v>
      </c>
      <c r="E919" s="124"/>
    </row>
    <row r="920" spans="1:5" ht="14.45" customHeight="1">
      <c r="A920" s="19" t="s">
        <v>3090</v>
      </c>
      <c r="B920" s="19" t="s">
        <v>3241</v>
      </c>
      <c r="E920" s="124"/>
    </row>
    <row r="921" spans="1:5" ht="14.45" customHeight="1">
      <c r="A921" s="19" t="s">
        <v>3091</v>
      </c>
      <c r="B921" s="19" t="s">
        <v>3242</v>
      </c>
      <c r="E921" s="124"/>
    </row>
    <row r="922" spans="1:5" ht="14.45" customHeight="1">
      <c r="A922" s="19" t="s">
        <v>3092</v>
      </c>
      <c r="B922" s="19" t="s">
        <v>3243</v>
      </c>
      <c r="E922" s="124"/>
    </row>
    <row r="923" spans="1:5" ht="14.45" customHeight="1">
      <c r="A923" s="19" t="s">
        <v>3093</v>
      </c>
      <c r="B923" s="19" t="s">
        <v>3244</v>
      </c>
      <c r="E923" s="124"/>
    </row>
    <row r="924" spans="1:5" ht="14.45" customHeight="1">
      <c r="A924" s="19" t="s">
        <v>3094</v>
      </c>
      <c r="B924" s="19" t="s">
        <v>3245</v>
      </c>
      <c r="E924" s="124"/>
    </row>
    <row r="925" spans="1:5" ht="14.45" customHeight="1">
      <c r="A925" s="19" t="s">
        <v>3095</v>
      </c>
      <c r="B925" s="19" t="s">
        <v>3246</v>
      </c>
      <c r="E925" s="124"/>
    </row>
    <row r="926" spans="1:5" ht="14.45" customHeight="1">
      <c r="A926" s="19" t="s">
        <v>3096</v>
      </c>
      <c r="B926" s="19" t="s">
        <v>3247</v>
      </c>
      <c r="E926" s="124"/>
    </row>
    <row r="927" spans="1:5" ht="14.45" customHeight="1">
      <c r="A927" s="19" t="s">
        <v>3097</v>
      </c>
      <c r="B927" s="19" t="s">
        <v>3248</v>
      </c>
      <c r="E927" s="124"/>
    </row>
    <row r="928" spans="1:5" ht="14.45" customHeight="1">
      <c r="A928" s="19" t="s">
        <v>3098</v>
      </c>
      <c r="B928" s="19" t="s">
        <v>3249</v>
      </c>
      <c r="E928" s="124"/>
    </row>
    <row r="929" spans="1:5" ht="14.45" customHeight="1">
      <c r="A929" s="19" t="s">
        <v>3099</v>
      </c>
      <c r="B929" s="19" t="s">
        <v>3250</v>
      </c>
      <c r="E929" s="124"/>
    </row>
    <row r="930" spans="1:5" ht="14.45" customHeight="1">
      <c r="A930" s="19" t="s">
        <v>3100</v>
      </c>
      <c r="B930" s="19" t="s">
        <v>3251</v>
      </c>
      <c r="E930" s="124"/>
    </row>
    <row r="931" spans="1:5" ht="14.45" customHeight="1">
      <c r="A931" s="19" t="s">
        <v>3101</v>
      </c>
      <c r="B931" s="19" t="s">
        <v>3252</v>
      </c>
      <c r="E931" s="124"/>
    </row>
    <row r="932" spans="1:5" ht="14.45" customHeight="1">
      <c r="A932" s="19" t="s">
        <v>3102</v>
      </c>
      <c r="B932" s="19" t="s">
        <v>3253</v>
      </c>
      <c r="E932" s="124"/>
    </row>
    <row r="933" spans="1:5" ht="14.45" customHeight="1">
      <c r="A933" s="19" t="s">
        <v>3103</v>
      </c>
      <c r="B933" s="19" t="s">
        <v>3254</v>
      </c>
      <c r="E933" s="124"/>
    </row>
    <row r="934" spans="1:5" ht="14.45" customHeight="1">
      <c r="A934" s="19" t="s">
        <v>3104</v>
      </c>
      <c r="B934" s="19" t="s">
        <v>3255</v>
      </c>
      <c r="E934" s="124"/>
    </row>
    <row r="935" spans="1:5" ht="14.45" customHeight="1">
      <c r="A935" s="19" t="s">
        <v>3105</v>
      </c>
      <c r="B935" s="19" t="s">
        <v>3256</v>
      </c>
      <c r="E935" s="124"/>
    </row>
    <row r="936" spans="1:5" ht="14.45" customHeight="1">
      <c r="A936" s="19" t="s">
        <v>3106</v>
      </c>
      <c r="B936" s="19" t="s">
        <v>3257</v>
      </c>
      <c r="E936" s="124"/>
    </row>
    <row r="937" spans="1:5" ht="14.45" customHeight="1">
      <c r="A937" s="19" t="s">
        <v>3107</v>
      </c>
      <c r="B937" s="19" t="s">
        <v>3258</v>
      </c>
      <c r="E937" s="124"/>
    </row>
    <row r="938" spans="1:5" ht="14.45" customHeight="1">
      <c r="A938" s="19" t="s">
        <v>2919</v>
      </c>
      <c r="B938" s="19" t="s">
        <v>3259</v>
      </c>
      <c r="E938" s="124"/>
    </row>
    <row r="939" spans="1:5" ht="14.45" customHeight="1">
      <c r="A939" s="19" t="s">
        <v>2922</v>
      </c>
      <c r="B939" s="19" t="s">
        <v>3260</v>
      </c>
      <c r="E939" s="124"/>
    </row>
    <row r="940" spans="1:5" ht="14.45" customHeight="1">
      <c r="A940" s="19" t="s">
        <v>2924</v>
      </c>
      <c r="B940" s="19" t="s">
        <v>3261</v>
      </c>
      <c r="E940" s="124"/>
    </row>
    <row r="941" spans="1:5" ht="14.45" customHeight="1">
      <c r="A941" s="19" t="s">
        <v>2927</v>
      </c>
      <c r="B941" s="19" t="s">
        <v>3262</v>
      </c>
      <c r="E941" s="124"/>
    </row>
    <row r="942" spans="1:5" ht="14.45" customHeight="1">
      <c r="A942" s="19" t="s">
        <v>2932</v>
      </c>
      <c r="B942" s="19" t="s">
        <v>3263</v>
      </c>
      <c r="E942" s="124"/>
    </row>
    <row r="943" spans="1:5" ht="14.45" customHeight="1">
      <c r="A943" s="19" t="s">
        <v>2934</v>
      </c>
      <c r="B943" s="19" t="s">
        <v>3264</v>
      </c>
      <c r="E943" s="124"/>
    </row>
    <row r="944" spans="1:5" ht="14.45" customHeight="1">
      <c r="A944" s="19" t="s">
        <v>2937</v>
      </c>
      <c r="B944" s="19" t="s">
        <v>3265</v>
      </c>
      <c r="E944" s="124"/>
    </row>
    <row r="945" spans="1:5" ht="14.45" customHeight="1">
      <c r="A945" s="19" t="s">
        <v>3476</v>
      </c>
      <c r="B945" s="19" t="s">
        <v>3767</v>
      </c>
      <c r="E945" s="124"/>
    </row>
    <row r="946" spans="1:5" ht="14.45" customHeight="1">
      <c r="A946" s="19" t="s">
        <v>3477</v>
      </c>
      <c r="B946" s="19" t="s">
        <v>3768</v>
      </c>
      <c r="E946" s="124"/>
    </row>
    <row r="947" spans="1:5" ht="14.45" customHeight="1">
      <c r="A947" s="19" t="s">
        <v>3478</v>
      </c>
      <c r="B947" s="19" t="s">
        <v>3769</v>
      </c>
      <c r="E947" s="124"/>
    </row>
    <row r="948" spans="1:5" ht="14.45" customHeight="1">
      <c r="A948" s="19" t="s">
        <v>2366</v>
      </c>
      <c r="B948" s="19" t="s">
        <v>2413</v>
      </c>
      <c r="E948" s="124"/>
    </row>
    <row r="949" spans="1:5" ht="14.45" customHeight="1">
      <c r="A949" s="19" t="s">
        <v>3479</v>
      </c>
      <c r="B949" s="19" t="s">
        <v>3770</v>
      </c>
      <c r="E949" s="124"/>
    </row>
    <row r="950" spans="1:5" ht="14.45" customHeight="1">
      <c r="A950" s="19" t="s">
        <v>3480</v>
      </c>
      <c r="B950" s="19" t="s">
        <v>3771</v>
      </c>
      <c r="E950" s="124"/>
    </row>
    <row r="951" spans="1:5" ht="14.45" customHeight="1">
      <c r="A951" s="19" t="s">
        <v>3481</v>
      </c>
      <c r="B951" s="19" t="s">
        <v>3772</v>
      </c>
      <c r="E951" s="124"/>
    </row>
    <row r="952" spans="1:5" ht="14.45" customHeight="1">
      <c r="A952" s="19" t="s">
        <v>3527</v>
      </c>
      <c r="B952" s="19" t="s">
        <v>3773</v>
      </c>
      <c r="E952" s="124"/>
    </row>
    <row r="953" spans="1:5" ht="14.45" customHeight="1">
      <c r="A953" s="19" t="s">
        <v>3482</v>
      </c>
      <c r="B953" s="19" t="s">
        <v>3774</v>
      </c>
      <c r="E953" s="124"/>
    </row>
    <row r="954" spans="1:5" ht="14.45" customHeight="1">
      <c r="A954" s="19" t="s">
        <v>3483</v>
      </c>
      <c r="B954" s="19" t="s">
        <v>2368</v>
      </c>
      <c r="E954" s="124"/>
    </row>
    <row r="955" spans="1:5" ht="14.45" customHeight="1">
      <c r="A955" s="19" t="s">
        <v>3484</v>
      </c>
      <c r="B955" s="19" t="s">
        <v>3775</v>
      </c>
      <c r="E955" s="124"/>
    </row>
    <row r="956" spans="1:5" ht="14.45" customHeight="1">
      <c r="A956" s="19" t="s">
        <v>3537</v>
      </c>
      <c r="B956" s="19" t="s">
        <v>3776</v>
      </c>
      <c r="E956" s="124"/>
    </row>
    <row r="957" spans="1:5" ht="14.45" customHeight="1">
      <c r="A957" s="19" t="s">
        <v>3485</v>
      </c>
      <c r="B957" s="19" t="s">
        <v>3777</v>
      </c>
      <c r="E957" s="124"/>
    </row>
    <row r="958" spans="1:5" ht="14.45" customHeight="1">
      <c r="A958" s="19" t="s">
        <v>3535</v>
      </c>
      <c r="B958" s="19" t="s">
        <v>3778</v>
      </c>
      <c r="E958" s="124"/>
    </row>
    <row r="959" spans="1:5" ht="14.45" customHeight="1">
      <c r="A959" s="19" t="s">
        <v>3486</v>
      </c>
      <c r="B959" s="19" t="s">
        <v>3779</v>
      </c>
      <c r="E959" s="124"/>
    </row>
    <row r="960" spans="1:5" ht="14.45" customHeight="1">
      <c r="A960" s="19" t="s">
        <v>3542</v>
      </c>
      <c r="B960" s="19" t="s">
        <v>3780</v>
      </c>
      <c r="E960" s="124"/>
    </row>
    <row r="961" spans="1:5" ht="14.45" customHeight="1">
      <c r="A961" s="19" t="s">
        <v>3544</v>
      </c>
      <c r="B961" s="19" t="s">
        <v>3781</v>
      </c>
      <c r="E961" s="124"/>
    </row>
    <row r="962" spans="1:5" ht="14.45" customHeight="1">
      <c r="A962" s="19" t="s">
        <v>3441</v>
      </c>
      <c r="B962" s="19" t="s">
        <v>3782</v>
      </c>
      <c r="E962" s="124"/>
    </row>
    <row r="963" spans="1:5" ht="14.45" customHeight="1">
      <c r="A963" s="19" t="s">
        <v>3487</v>
      </c>
      <c r="B963" s="19" t="s">
        <v>3783</v>
      </c>
      <c r="E963" s="124"/>
    </row>
    <row r="964" spans="1:5" ht="14.45" customHeight="1">
      <c r="A964" s="19" t="s">
        <v>3551</v>
      </c>
      <c r="B964" s="19" t="s">
        <v>3784</v>
      </c>
      <c r="E964" s="124"/>
    </row>
    <row r="965" spans="1:5" ht="14.45" customHeight="1">
      <c r="A965" s="19" t="s">
        <v>3488</v>
      </c>
      <c r="B965" s="19" t="s">
        <v>3785</v>
      </c>
      <c r="E965" s="124"/>
    </row>
    <row r="966" spans="1:5" ht="14.45" customHeight="1">
      <c r="A966" s="19" t="s">
        <v>3489</v>
      </c>
      <c r="B966" s="19" t="s">
        <v>3786</v>
      </c>
      <c r="E966" s="124"/>
    </row>
    <row r="967" spans="1:5" ht="14.45" customHeight="1">
      <c r="A967" s="19" t="s">
        <v>3557</v>
      </c>
      <c r="B967" s="19" t="s">
        <v>3787</v>
      </c>
      <c r="E967" s="124"/>
    </row>
    <row r="968" spans="1:5" ht="14.45" customHeight="1">
      <c r="A968" s="19" t="s">
        <v>3560</v>
      </c>
      <c r="B968" s="19" t="s">
        <v>3788</v>
      </c>
      <c r="E968" s="124"/>
    </row>
    <row r="969" spans="1:5" ht="14.45" customHeight="1">
      <c r="A969" s="19" t="s">
        <v>3563</v>
      </c>
      <c r="B969" s="19" t="s">
        <v>3717</v>
      </c>
      <c r="E969" s="124"/>
    </row>
    <row r="970" spans="1:5" ht="14.45" customHeight="1">
      <c r="A970" s="19" t="s">
        <v>3564</v>
      </c>
      <c r="B970" s="19" t="s">
        <v>3789</v>
      </c>
      <c r="E970" s="124"/>
    </row>
    <row r="971" spans="1:5" ht="14.45" customHeight="1">
      <c r="A971" s="19" t="s">
        <v>3566</v>
      </c>
      <c r="B971" s="19" t="s">
        <v>3790</v>
      </c>
      <c r="E971" s="124"/>
    </row>
    <row r="972" spans="1:5" ht="14.45" customHeight="1">
      <c r="A972" s="19" t="s">
        <v>3569</v>
      </c>
      <c r="B972" s="19" t="s">
        <v>2292</v>
      </c>
      <c r="E972" s="124"/>
    </row>
    <row r="973" spans="1:5" ht="14.45" customHeight="1">
      <c r="A973" s="19" t="s">
        <v>2072</v>
      </c>
      <c r="B973" s="19" t="s">
        <v>2072</v>
      </c>
      <c r="E973" s="124"/>
    </row>
    <row r="974" spans="1:5" ht="14.45" customHeight="1">
      <c r="A974" s="19" t="s">
        <v>3573</v>
      </c>
      <c r="B974" s="19" t="s">
        <v>3791</v>
      </c>
      <c r="E974" s="124"/>
    </row>
    <row r="975" spans="1:5" ht="14.45" customHeight="1">
      <c r="A975" s="19" t="s">
        <v>3576</v>
      </c>
      <c r="B975" s="19" t="s">
        <v>3792</v>
      </c>
      <c r="E975" s="124"/>
    </row>
    <row r="976" spans="1:5" ht="14.45" customHeight="1">
      <c r="A976" s="19" t="s">
        <v>3578</v>
      </c>
      <c r="B976" s="19" t="s">
        <v>3713</v>
      </c>
      <c r="E976" s="124"/>
    </row>
    <row r="977" spans="1:5" ht="14.45" customHeight="1">
      <c r="A977" s="19" t="s">
        <v>3580</v>
      </c>
      <c r="B977" s="19" t="s">
        <v>3793</v>
      </c>
      <c r="E977" s="124"/>
    </row>
    <row r="978" spans="1:5" ht="14.45" customHeight="1">
      <c r="A978" s="19" t="s">
        <v>3583</v>
      </c>
      <c r="B978" s="19" t="s">
        <v>3794</v>
      </c>
      <c r="E978" s="124"/>
    </row>
    <row r="979" spans="1:5" ht="14.45" customHeight="1">
      <c r="A979" s="19" t="s">
        <v>3585</v>
      </c>
      <c r="B979" s="19" t="s">
        <v>3795</v>
      </c>
      <c r="E979" s="124"/>
    </row>
    <row r="980" spans="1:5" ht="14.45" customHeight="1">
      <c r="A980" s="19" t="s">
        <v>3588</v>
      </c>
      <c r="B980" s="19" t="s">
        <v>3796</v>
      </c>
      <c r="E980" s="124"/>
    </row>
    <row r="981" spans="1:5" ht="14.45" customHeight="1">
      <c r="A981" s="19" t="s">
        <v>3591</v>
      </c>
      <c r="B981" s="19" t="s">
        <v>3797</v>
      </c>
      <c r="E981" s="124"/>
    </row>
    <row r="982" spans="1:5" ht="14.45" customHeight="1">
      <c r="A982" s="19" t="s">
        <v>3593</v>
      </c>
      <c r="B982" s="19" t="s">
        <v>3798</v>
      </c>
      <c r="E982" s="124"/>
    </row>
    <row r="983" spans="1:5" ht="14.45" customHeight="1">
      <c r="A983" s="19" t="s">
        <v>3595</v>
      </c>
      <c r="B983" s="19" t="s">
        <v>3799</v>
      </c>
      <c r="E983" s="124"/>
    </row>
    <row r="984" spans="1:5" ht="14.45" customHeight="1">
      <c r="A984" s="19" t="s">
        <v>3597</v>
      </c>
      <c r="B984" s="19" t="s">
        <v>3800</v>
      </c>
      <c r="E984" s="124"/>
    </row>
    <row r="985" spans="1:5" ht="14.45" customHeight="1">
      <c r="A985" s="19" t="s">
        <v>3599</v>
      </c>
      <c r="B985" s="19" t="s">
        <v>3801</v>
      </c>
      <c r="E985" s="124"/>
    </row>
    <row r="986" spans="1:5" ht="14.45" customHeight="1">
      <c r="A986" s="19" t="s">
        <v>3491</v>
      </c>
      <c r="B986" s="19" t="s">
        <v>3802</v>
      </c>
      <c r="E986" s="124"/>
    </row>
    <row r="987" spans="1:5" ht="14.45" customHeight="1">
      <c r="A987" s="19" t="s">
        <v>3492</v>
      </c>
      <c r="B987" s="19" t="s">
        <v>3803</v>
      </c>
      <c r="E987" s="124"/>
    </row>
    <row r="988" spans="1:5" ht="14.45" customHeight="1">
      <c r="A988" s="19" t="s">
        <v>3493</v>
      </c>
      <c r="B988" s="19" t="s">
        <v>3804</v>
      </c>
      <c r="E988" s="124"/>
    </row>
    <row r="989" spans="1:5" ht="14.45" customHeight="1">
      <c r="A989" s="19" t="s">
        <v>3449</v>
      </c>
      <c r="B989" s="19" t="s">
        <v>3805</v>
      </c>
      <c r="E989" s="124"/>
    </row>
    <row r="990" spans="1:5" ht="14.45" customHeight="1">
      <c r="A990" s="19" t="s">
        <v>3494</v>
      </c>
      <c r="B990" s="19" t="s">
        <v>3806</v>
      </c>
      <c r="E990" s="124"/>
    </row>
    <row r="991" spans="1:5" ht="14.45" customHeight="1">
      <c r="A991" s="19" t="s">
        <v>3495</v>
      </c>
      <c r="B991" s="19" t="s">
        <v>3807</v>
      </c>
      <c r="E991" s="124"/>
    </row>
    <row r="992" spans="1:5" ht="14.45" customHeight="1">
      <c r="A992" s="19" t="s">
        <v>3496</v>
      </c>
      <c r="B992" s="19" t="s">
        <v>3808</v>
      </c>
      <c r="E992" s="124"/>
    </row>
    <row r="993" spans="1:5" ht="14.45" customHeight="1">
      <c r="A993" s="19" t="s">
        <v>3612</v>
      </c>
      <c r="B993" s="19" t="s">
        <v>3809</v>
      </c>
      <c r="E993" s="124"/>
    </row>
    <row r="994" spans="1:5" ht="14.45" customHeight="1">
      <c r="A994" s="19" t="s">
        <v>3615</v>
      </c>
      <c r="B994" s="19" t="s">
        <v>3810</v>
      </c>
      <c r="E994" s="124"/>
    </row>
    <row r="995" spans="1:5" ht="14.45" customHeight="1">
      <c r="A995" s="19" t="s">
        <v>3453</v>
      </c>
      <c r="B995" s="19" t="s">
        <v>3811</v>
      </c>
      <c r="E995" s="124"/>
    </row>
    <row r="996" spans="1:5" ht="14.45" customHeight="1">
      <c r="A996" s="19" t="s">
        <v>3498</v>
      </c>
      <c r="B996" s="19" t="s">
        <v>3812</v>
      </c>
      <c r="E996" s="124"/>
    </row>
    <row r="997" spans="1:5" ht="14.45" customHeight="1">
      <c r="A997" s="19" t="s">
        <v>3499</v>
      </c>
      <c r="B997" s="19" t="s">
        <v>3813</v>
      </c>
      <c r="E997" s="124"/>
    </row>
    <row r="998" spans="1:5" ht="14.45" customHeight="1">
      <c r="A998" s="19" t="s">
        <v>3500</v>
      </c>
      <c r="B998" s="19" t="s">
        <v>3814</v>
      </c>
      <c r="E998" s="124"/>
    </row>
    <row r="999" spans="1:5" ht="14.45" customHeight="1">
      <c r="A999" s="19" t="s">
        <v>3619</v>
      </c>
      <c r="B999" s="19" t="s">
        <v>3815</v>
      </c>
      <c r="E999" s="124"/>
    </row>
    <row r="1000" spans="1:5" ht="14.45" customHeight="1">
      <c r="A1000" s="19" t="s">
        <v>3501</v>
      </c>
      <c r="B1000" s="19" t="s">
        <v>3816</v>
      </c>
      <c r="E1000" s="124"/>
    </row>
    <row r="1001" spans="1:5" ht="14.45" customHeight="1">
      <c r="A1001" s="19" t="s">
        <v>3458</v>
      </c>
      <c r="B1001" s="19" t="s">
        <v>3817</v>
      </c>
      <c r="E1001" s="124"/>
    </row>
    <row r="1002" spans="1:5" ht="14.45" customHeight="1">
      <c r="A1002" s="19" t="s">
        <v>3458</v>
      </c>
      <c r="B1002" s="19" t="s">
        <v>3818</v>
      </c>
      <c r="E1002" s="124"/>
    </row>
    <row r="1003" spans="1:5" ht="14.45" customHeight="1">
      <c r="A1003" s="19" t="s">
        <v>3623</v>
      </c>
      <c r="B1003" s="19" t="s">
        <v>3819</v>
      </c>
      <c r="E1003" s="124"/>
    </row>
    <row r="1004" spans="1:5" ht="14.45" customHeight="1">
      <c r="A1004" s="19" t="s">
        <v>3459</v>
      </c>
      <c r="B1004" s="19" t="s">
        <v>3820</v>
      </c>
      <c r="E1004" s="124"/>
    </row>
    <row r="1005" spans="1:5" ht="14.45" customHeight="1">
      <c r="A1005" s="19" t="s">
        <v>3504</v>
      </c>
      <c r="B1005" s="19" t="s">
        <v>3821</v>
      </c>
      <c r="E1005" s="124"/>
    </row>
    <row r="1006" spans="1:5" ht="14.45" customHeight="1">
      <c r="A1006" s="19" t="s">
        <v>3505</v>
      </c>
      <c r="B1006" s="19" t="s">
        <v>3822</v>
      </c>
      <c r="E1006" s="124"/>
    </row>
    <row r="1007" spans="1:5" ht="14.45" customHeight="1">
      <c r="A1007" s="19" t="s">
        <v>3013</v>
      </c>
      <c r="B1007" s="19" t="s">
        <v>3162</v>
      </c>
      <c r="E1007" s="124"/>
    </row>
    <row r="1008" spans="1:5" ht="14.45" customHeight="1">
      <c r="A1008" s="19" t="s">
        <v>3506</v>
      </c>
      <c r="B1008" s="19" t="s">
        <v>3823</v>
      </c>
      <c r="E1008" s="124"/>
    </row>
    <row r="1009" spans="1:5" ht="14.45" customHeight="1">
      <c r="A1009" s="19" t="s">
        <v>3507</v>
      </c>
      <c r="B1009" s="19" t="s">
        <v>3824</v>
      </c>
      <c r="E1009" s="124"/>
    </row>
    <row r="1010" spans="1:5" ht="14.45" customHeight="1">
      <c r="A1010" s="19" t="s">
        <v>3508</v>
      </c>
      <c r="B1010" s="19" t="s">
        <v>3825</v>
      </c>
      <c r="E1010" s="124"/>
    </row>
    <row r="1011" spans="1:5" ht="14.45" customHeight="1">
      <c r="A1011" s="19" t="s">
        <v>3509</v>
      </c>
      <c r="B1011" s="19" t="s">
        <v>3826</v>
      </c>
      <c r="E1011" s="124"/>
    </row>
    <row r="1012" spans="1:5" ht="14.45" customHeight="1">
      <c r="A1012" s="19" t="s">
        <v>3633</v>
      </c>
      <c r="B1012" s="19" t="s">
        <v>3827</v>
      </c>
      <c r="E1012" s="124"/>
    </row>
    <row r="1013" spans="1:5" ht="14.45" customHeight="1">
      <c r="A1013" s="19" t="s">
        <v>3510</v>
      </c>
      <c r="B1013" s="19" t="s">
        <v>3828</v>
      </c>
      <c r="E1013" s="124"/>
    </row>
    <row r="1014" spans="1:5" ht="14.45" customHeight="1">
      <c r="A1014" s="19" t="s">
        <v>3511</v>
      </c>
      <c r="B1014" s="19" t="s">
        <v>3829</v>
      </c>
      <c r="E1014" s="124"/>
    </row>
    <row r="1015" spans="1:5" ht="14.45" customHeight="1">
      <c r="A1015" s="19" t="s">
        <v>3512</v>
      </c>
      <c r="B1015" s="19" t="s">
        <v>3830</v>
      </c>
      <c r="E1015" s="124"/>
    </row>
    <row r="1016" spans="1:5" ht="14.45" customHeight="1">
      <c r="A1016" s="19" t="s">
        <v>3513</v>
      </c>
      <c r="B1016" s="19" t="s">
        <v>3831</v>
      </c>
      <c r="E1016" s="124"/>
    </row>
    <row r="1017" spans="1:5" ht="14.45" customHeight="1">
      <c r="A1017" s="19" t="s">
        <v>3514</v>
      </c>
      <c r="B1017" s="19" t="s">
        <v>3832</v>
      </c>
      <c r="E1017" s="124"/>
    </row>
    <row r="1018" spans="1:5" ht="14.45" customHeight="1">
      <c r="A1018" s="19" t="s">
        <v>3515</v>
      </c>
      <c r="B1018" s="19" t="s">
        <v>2383</v>
      </c>
      <c r="E1018" s="124"/>
    </row>
    <row r="1019" spans="1:5" ht="14.45" customHeight="1">
      <c r="A1019" s="19" t="s">
        <v>3640</v>
      </c>
      <c r="B1019" s="19" t="s">
        <v>3833</v>
      </c>
      <c r="E1019" s="124"/>
    </row>
    <row r="1020" spans="1:5" ht="14.45" customHeight="1">
      <c r="A1020" s="19" t="s">
        <v>3516</v>
      </c>
      <c r="B1020" s="19" t="s">
        <v>3834</v>
      </c>
      <c r="E1020" s="124"/>
    </row>
    <row r="1021" spans="1:5" ht="14.45" customHeight="1">
      <c r="A1021" s="19" t="s">
        <v>3643</v>
      </c>
      <c r="B1021" s="19" t="s">
        <v>3835</v>
      </c>
      <c r="E1021" s="124"/>
    </row>
    <row r="1022" spans="1:5" ht="14.45" customHeight="1">
      <c r="A1022" s="19" t="s">
        <v>3645</v>
      </c>
      <c r="B1022" s="19" t="s">
        <v>3836</v>
      </c>
      <c r="E1022" s="124"/>
    </row>
    <row r="1023" spans="1:5" ht="14.45" customHeight="1">
      <c r="A1023" s="19" t="s">
        <v>3517</v>
      </c>
      <c r="B1023" s="19" t="s">
        <v>3837</v>
      </c>
      <c r="E1023" s="124"/>
    </row>
    <row r="1024" spans="1:5" ht="14.45" customHeight="1">
      <c r="A1024" s="19" t="s">
        <v>3648</v>
      </c>
      <c r="B1024" s="19" t="s">
        <v>3838</v>
      </c>
      <c r="E1024" s="124"/>
    </row>
    <row r="1025" spans="1:10" ht="14.45" customHeight="1">
      <c r="A1025" s="19" t="s">
        <v>3650</v>
      </c>
      <c r="B1025" s="19" t="s">
        <v>3839</v>
      </c>
      <c r="E1025" s="124"/>
    </row>
    <row r="1026" spans="1:10" ht="14.45" customHeight="1">
      <c r="A1026" s="19" t="s">
        <v>3653</v>
      </c>
      <c r="B1026" s="19" t="s">
        <v>3840</v>
      </c>
      <c r="E1026" s="124"/>
    </row>
    <row r="1027" spans="1:10" ht="14.45" customHeight="1">
      <c r="A1027" s="19" t="s">
        <v>3655</v>
      </c>
      <c r="B1027" s="19" t="s">
        <v>3841</v>
      </c>
      <c r="E1027" s="124"/>
    </row>
    <row r="1028" spans="1:10" ht="15" customHeight="1">
      <c r="A1028" s="19" t="s">
        <v>3657</v>
      </c>
      <c r="B1028" s="19" t="s">
        <v>3842</v>
      </c>
      <c r="E1028" s="124"/>
    </row>
    <row r="1029" spans="1:10" ht="14.45" customHeight="1">
      <c r="A1029" s="19" t="s">
        <v>3661</v>
      </c>
      <c r="B1029" s="19" t="s">
        <v>3843</v>
      </c>
      <c r="E1029" s="124"/>
    </row>
    <row r="1030" spans="1:10" ht="14.45" customHeight="1">
      <c r="A1030" s="19" t="s">
        <v>3664</v>
      </c>
      <c r="B1030" s="19" t="s">
        <v>3844</v>
      </c>
      <c r="E1030" s="124"/>
    </row>
    <row r="1031" spans="1:10" ht="15" customHeight="1">
      <c r="A1031" s="19" t="s">
        <v>3666</v>
      </c>
      <c r="B1031" s="19" t="s">
        <v>3845</v>
      </c>
      <c r="E1031" s="124"/>
      <c r="J1031"/>
    </row>
    <row r="1032" spans="1:10" ht="14.45" customHeight="1">
      <c r="A1032" s="19" t="s">
        <v>3668</v>
      </c>
      <c r="B1032" s="19" t="s">
        <v>3846</v>
      </c>
      <c r="E1032" s="124"/>
      <c r="J1032"/>
    </row>
    <row r="1033" spans="1:10" ht="14.45" customHeight="1">
      <c r="A1033" s="19" t="s">
        <v>3670</v>
      </c>
      <c r="B1033" s="19" t="s">
        <v>3847</v>
      </c>
      <c r="E1033" s="124"/>
      <c r="J1033"/>
    </row>
    <row r="1034" spans="1:10" ht="15" customHeight="1">
      <c r="A1034" s="19" t="s">
        <v>3672</v>
      </c>
      <c r="B1034" s="19" t="s">
        <v>3848</v>
      </c>
      <c r="E1034" s="124"/>
      <c r="J1034"/>
    </row>
    <row r="1035" spans="1:10" ht="14.45" customHeight="1">
      <c r="A1035" s="19" t="s">
        <v>3675</v>
      </c>
      <c r="B1035" s="19" t="s">
        <v>3849</v>
      </c>
      <c r="E1035" s="124"/>
      <c r="J1035"/>
    </row>
    <row r="1036" spans="1:10" ht="14.45" customHeight="1">
      <c r="A1036" s="19" t="s">
        <v>3677</v>
      </c>
      <c r="B1036" s="19" t="s">
        <v>3850</v>
      </c>
      <c r="E1036" s="124"/>
      <c r="J1036"/>
    </row>
    <row r="1037" spans="1:10" ht="15" customHeight="1">
      <c r="A1037" s="19" t="s">
        <v>3680</v>
      </c>
      <c r="B1037" s="19" t="s">
        <v>3851</v>
      </c>
      <c r="E1037" s="124"/>
      <c r="J1037"/>
    </row>
    <row r="1038" spans="1:10" ht="15" customHeight="1">
      <c r="A1038" s="19" t="s">
        <v>2318</v>
      </c>
      <c r="B1038" s="19" t="s">
        <v>2367</v>
      </c>
      <c r="E1038" s="124"/>
      <c r="J1038"/>
    </row>
    <row r="1039" spans="1:10" ht="15" customHeight="1">
      <c r="A1039" s="19" t="s">
        <v>2319</v>
      </c>
      <c r="B1039" s="19" t="s">
        <v>2368</v>
      </c>
      <c r="E1039" s="124"/>
      <c r="J1039"/>
    </row>
    <row r="1040" spans="1:10" ht="15" customHeight="1">
      <c r="A1040" s="19" t="s">
        <v>2320</v>
      </c>
      <c r="B1040" s="19" t="s">
        <v>2369</v>
      </c>
      <c r="E1040" s="124"/>
      <c r="J1040"/>
    </row>
    <row r="1041" spans="1:10" ht="15" customHeight="1">
      <c r="A1041" s="19" t="s">
        <v>2321</v>
      </c>
      <c r="B1041" s="19" t="s">
        <v>2370</v>
      </c>
      <c r="E1041" s="124"/>
      <c r="J1041"/>
    </row>
    <row r="1042" spans="1:10" ht="15" customHeight="1">
      <c r="A1042" s="19" t="s">
        <v>2322</v>
      </c>
      <c r="B1042" s="19" t="s">
        <v>2371</v>
      </c>
      <c r="E1042" s="124"/>
      <c r="J1042"/>
    </row>
    <row r="1043" spans="1:10" ht="15" customHeight="1">
      <c r="A1043" s="19" t="s">
        <v>2323</v>
      </c>
      <c r="B1043" s="19" t="s">
        <v>2372</v>
      </c>
      <c r="E1043" s="124"/>
      <c r="J1043"/>
    </row>
    <row r="1044" spans="1:10" ht="15" customHeight="1">
      <c r="A1044" s="19" t="s">
        <v>2324</v>
      </c>
      <c r="B1044" s="19" t="s">
        <v>2373</v>
      </c>
      <c r="E1044" s="124"/>
      <c r="J1044"/>
    </row>
    <row r="1045" spans="1:10" ht="15" customHeight="1">
      <c r="A1045" s="19" t="s">
        <v>2325</v>
      </c>
      <c r="B1045" s="19" t="s">
        <v>2374</v>
      </c>
      <c r="E1045" s="124"/>
      <c r="J1045"/>
    </row>
    <row r="1046" spans="1:10" ht="15" customHeight="1">
      <c r="A1046" s="19" t="s">
        <v>2326</v>
      </c>
      <c r="B1046" s="19" t="s">
        <v>2375</v>
      </c>
      <c r="E1046" s="124"/>
      <c r="J1046"/>
    </row>
    <row r="1047" spans="1:10" ht="15" customHeight="1">
      <c r="A1047" s="19" t="s">
        <v>2327</v>
      </c>
      <c r="E1047" s="124"/>
      <c r="J1047"/>
    </row>
    <row r="1048" spans="1:10" ht="15" customHeight="1">
      <c r="A1048" s="19" t="s">
        <v>2328</v>
      </c>
      <c r="B1048" s="19" t="s">
        <v>2377</v>
      </c>
      <c r="E1048" s="124"/>
      <c r="J1048"/>
    </row>
    <row r="1049" spans="1:10" ht="15" customHeight="1">
      <c r="A1049" s="19" t="s">
        <v>2329</v>
      </c>
      <c r="B1049" s="19" t="s">
        <v>3944</v>
      </c>
      <c r="E1049" s="124"/>
      <c r="J1049"/>
    </row>
    <row r="1050" spans="1:10" ht="15" customHeight="1">
      <c r="A1050" s="19" t="s">
        <v>2330</v>
      </c>
      <c r="B1050" s="19" t="s">
        <v>2378</v>
      </c>
      <c r="E1050" s="124"/>
      <c r="J1050"/>
    </row>
    <row r="1051" spans="1:10" ht="15" customHeight="1">
      <c r="A1051" s="19" t="s">
        <v>2331</v>
      </c>
      <c r="B1051" s="19" t="s">
        <v>2379</v>
      </c>
      <c r="E1051" s="124"/>
      <c r="J1051"/>
    </row>
    <row r="1052" spans="1:10" ht="15" customHeight="1">
      <c r="A1052" s="19" t="s">
        <v>2332</v>
      </c>
      <c r="B1052" s="19" t="s">
        <v>2380</v>
      </c>
      <c r="E1052" s="124"/>
      <c r="J1052"/>
    </row>
    <row r="1053" spans="1:10" ht="15" customHeight="1">
      <c r="A1053" s="19" t="s">
        <v>2333</v>
      </c>
      <c r="B1053" s="19" t="s">
        <v>2381</v>
      </c>
      <c r="E1053" s="124"/>
      <c r="J1053"/>
    </row>
    <row r="1054" spans="1:10" ht="15" customHeight="1">
      <c r="A1054" s="19" t="s">
        <v>2334</v>
      </c>
      <c r="B1054" s="19" t="s">
        <v>2382</v>
      </c>
      <c r="E1054" s="124"/>
      <c r="J1054"/>
    </row>
    <row r="1055" spans="1:10" ht="15" customHeight="1">
      <c r="A1055" s="19" t="s">
        <v>3933</v>
      </c>
      <c r="B1055" s="19" t="s">
        <v>3945</v>
      </c>
      <c r="E1055" s="124"/>
      <c r="J1055"/>
    </row>
    <row r="1056" spans="1:10" ht="15" customHeight="1">
      <c r="A1056" s="19" t="s">
        <v>2335</v>
      </c>
      <c r="B1056" s="19" t="s">
        <v>2383</v>
      </c>
      <c r="E1056" s="124"/>
      <c r="J1056"/>
    </row>
    <row r="1057" spans="1:10" ht="15" customHeight="1">
      <c r="A1057" s="19" t="s">
        <v>2336</v>
      </c>
      <c r="B1057" s="19" t="s">
        <v>2384</v>
      </c>
      <c r="E1057" s="124"/>
      <c r="J1057"/>
    </row>
    <row r="1058" spans="1:10" ht="15" customHeight="1">
      <c r="A1058" s="19" t="s">
        <v>2337</v>
      </c>
      <c r="B1058" s="19" t="s">
        <v>2385</v>
      </c>
      <c r="E1058" s="124"/>
      <c r="J1058"/>
    </row>
    <row r="1059" spans="1:10" ht="15" customHeight="1">
      <c r="A1059" s="19" t="s">
        <v>2338</v>
      </c>
      <c r="B1059" s="19" t="s">
        <v>2386</v>
      </c>
      <c r="E1059" s="124"/>
      <c r="J1059"/>
    </row>
    <row r="1060" spans="1:10" ht="15" customHeight="1">
      <c r="A1060" s="19" t="s">
        <v>2339</v>
      </c>
      <c r="B1060" s="19" t="s">
        <v>2387</v>
      </c>
      <c r="E1060" s="124"/>
      <c r="J1060"/>
    </row>
    <row r="1061" spans="1:10" ht="15" customHeight="1">
      <c r="A1061" s="19" t="s">
        <v>2340</v>
      </c>
      <c r="B1061" s="19" t="s">
        <v>2388</v>
      </c>
      <c r="E1061" s="124"/>
      <c r="J1061"/>
    </row>
    <row r="1062" spans="1:10" ht="15" customHeight="1">
      <c r="A1062" s="19" t="s">
        <v>2341</v>
      </c>
      <c r="B1062" s="19" t="s">
        <v>2389</v>
      </c>
      <c r="E1062" s="124"/>
      <c r="J1062"/>
    </row>
    <row r="1063" spans="1:10" ht="15" customHeight="1">
      <c r="A1063" s="19" t="s">
        <v>2342</v>
      </c>
      <c r="B1063" s="19" t="s">
        <v>2390</v>
      </c>
      <c r="E1063" s="124"/>
      <c r="J1063"/>
    </row>
    <row r="1064" spans="1:10" ht="15" customHeight="1">
      <c r="A1064" s="19" t="s">
        <v>2343</v>
      </c>
      <c r="B1064" s="19" t="s">
        <v>2391</v>
      </c>
      <c r="E1064" s="124"/>
      <c r="J1064"/>
    </row>
    <row r="1065" spans="1:10" ht="15" customHeight="1">
      <c r="A1065" s="19" t="s">
        <v>3951</v>
      </c>
      <c r="B1065" s="19" t="s">
        <v>2202</v>
      </c>
      <c r="E1065" s="124"/>
      <c r="J1065"/>
    </row>
    <row r="1066" spans="1:10" ht="15" customHeight="1">
      <c r="A1066" s="19" t="s">
        <v>2344</v>
      </c>
      <c r="B1066" s="19" t="s">
        <v>3946</v>
      </c>
      <c r="E1066" s="124"/>
      <c r="J1066"/>
    </row>
    <row r="1067" spans="1:10" ht="15" customHeight="1">
      <c r="A1067" s="19" t="s">
        <v>2345</v>
      </c>
      <c r="B1067" s="19" t="s">
        <v>2393</v>
      </c>
      <c r="E1067" s="124"/>
      <c r="J1067"/>
    </row>
    <row r="1068" spans="1:10" ht="15" customHeight="1">
      <c r="A1068" s="19" t="s">
        <v>2346</v>
      </c>
      <c r="B1068" s="19" t="s">
        <v>2394</v>
      </c>
      <c r="E1068" s="124"/>
      <c r="J1068"/>
    </row>
    <row r="1069" spans="1:10" ht="15" customHeight="1">
      <c r="A1069" s="19" t="s">
        <v>2347</v>
      </c>
      <c r="B1069" s="19" t="s">
        <v>2395</v>
      </c>
      <c r="E1069" s="124"/>
      <c r="J1069"/>
    </row>
    <row r="1070" spans="1:10" ht="15" customHeight="1">
      <c r="A1070" s="19" t="s">
        <v>2348</v>
      </c>
      <c r="B1070" s="19" t="s">
        <v>2396</v>
      </c>
      <c r="E1070" s="124"/>
      <c r="J1070"/>
    </row>
    <row r="1071" spans="1:10" ht="15" customHeight="1">
      <c r="A1071" s="19" t="s">
        <v>2349</v>
      </c>
      <c r="B1071" s="19" t="s">
        <v>2397</v>
      </c>
      <c r="E1071" s="124"/>
      <c r="J1071"/>
    </row>
    <row r="1072" spans="1:10" ht="15" customHeight="1">
      <c r="A1072" s="19" t="s">
        <v>2350</v>
      </c>
      <c r="B1072" s="19" t="s">
        <v>2398</v>
      </c>
      <c r="E1072" s="124"/>
      <c r="J1072"/>
    </row>
    <row r="1073" spans="1:10" ht="15" customHeight="1">
      <c r="A1073" s="19" t="s">
        <v>2351</v>
      </c>
      <c r="B1073" s="19" t="s">
        <v>2399</v>
      </c>
      <c r="E1073" s="124"/>
      <c r="J1073"/>
    </row>
    <row r="1074" spans="1:10" ht="15" customHeight="1">
      <c r="A1074" s="19" t="s">
        <v>3934</v>
      </c>
      <c r="B1074" s="19" t="s">
        <v>3947</v>
      </c>
      <c r="E1074" s="124"/>
      <c r="J1074"/>
    </row>
    <row r="1075" spans="1:10" ht="15" customHeight="1">
      <c r="A1075" s="19" t="s">
        <v>2189</v>
      </c>
      <c r="B1075" s="19" t="s">
        <v>2191</v>
      </c>
      <c r="E1075" s="124"/>
      <c r="J1075"/>
    </row>
    <row r="1076" spans="1:10" ht="15" customHeight="1">
      <c r="A1076" s="19" t="s">
        <v>3935</v>
      </c>
      <c r="B1076" s="19" t="s">
        <v>3948</v>
      </c>
      <c r="E1076" s="124"/>
      <c r="J1076"/>
    </row>
    <row r="1077" spans="1:10" ht="15" customHeight="1">
      <c r="A1077" s="19" t="s">
        <v>3936</v>
      </c>
      <c r="B1077" s="19" t="s">
        <v>3949</v>
      </c>
      <c r="E1077" s="124"/>
      <c r="J1077"/>
    </row>
    <row r="1078" spans="1:10" ht="15" customHeight="1">
      <c r="A1078" s="19" t="s">
        <v>3937</v>
      </c>
      <c r="B1078" s="19" t="s">
        <v>3950</v>
      </c>
      <c r="E1078" s="124"/>
      <c r="J1078"/>
    </row>
    <row r="1079" spans="1:10" ht="15" customHeight="1">
      <c r="A1079" s="19" t="s">
        <v>2355</v>
      </c>
      <c r="B1079" s="19" t="s">
        <v>2402</v>
      </c>
      <c r="E1079" s="124"/>
      <c r="J1079"/>
    </row>
    <row r="1080" spans="1:10" ht="15" customHeight="1">
      <c r="A1080" s="19" t="s">
        <v>2356</v>
      </c>
      <c r="B1080" s="19" t="s">
        <v>2403</v>
      </c>
      <c r="E1080" s="124"/>
      <c r="J1080"/>
    </row>
    <row r="1081" spans="1:10" ht="15" customHeight="1">
      <c r="A1081" s="19" t="s">
        <v>2357</v>
      </c>
      <c r="B1081" s="19" t="s">
        <v>2404</v>
      </c>
      <c r="E1081" s="124"/>
      <c r="J1081"/>
    </row>
    <row r="1082" spans="1:10" ht="15" customHeight="1">
      <c r="A1082" s="19" t="s">
        <v>2358</v>
      </c>
      <c r="B1082" s="19" t="s">
        <v>2405</v>
      </c>
      <c r="E1082" s="124"/>
      <c r="J1082"/>
    </row>
    <row r="1083" spans="1:10" ht="15" customHeight="1">
      <c r="A1083" s="19" t="s">
        <v>2205</v>
      </c>
      <c r="B1083" s="19" t="s">
        <v>2211</v>
      </c>
      <c r="E1083" s="124"/>
      <c r="J1083"/>
    </row>
    <row r="1084" spans="1:10" ht="15" customHeight="1">
      <c r="A1084" s="19" t="s">
        <v>2359</v>
      </c>
      <c r="B1084" s="19" t="s">
        <v>2406</v>
      </c>
      <c r="E1084" s="124"/>
      <c r="J1084"/>
    </row>
    <row r="1085" spans="1:10" ht="15" customHeight="1">
      <c r="A1085" s="19" t="s">
        <v>2360</v>
      </c>
      <c r="B1085" s="19" t="s">
        <v>2407</v>
      </c>
      <c r="E1085" s="124"/>
      <c r="J1085"/>
    </row>
    <row r="1086" spans="1:10" ht="15" customHeight="1">
      <c r="A1086" s="19" t="s">
        <v>2361</v>
      </c>
      <c r="B1086" s="19" t="s">
        <v>2408</v>
      </c>
      <c r="E1086" s="124"/>
      <c r="J1086"/>
    </row>
    <row r="1087" spans="1:10" ht="15" customHeight="1">
      <c r="A1087" s="19" t="s">
        <v>2362</v>
      </c>
      <c r="B1087" s="19" t="s">
        <v>2409</v>
      </c>
      <c r="E1087" s="124"/>
      <c r="J1087"/>
    </row>
    <row r="1088" spans="1:10" ht="15" customHeight="1">
      <c r="A1088" s="19" t="s">
        <v>2363</v>
      </c>
      <c r="B1088" s="19" t="s">
        <v>2410</v>
      </c>
      <c r="E1088" s="124"/>
      <c r="J1088"/>
    </row>
    <row r="1089" spans="1:10" ht="15" customHeight="1">
      <c r="A1089" s="19" t="s">
        <v>2364</v>
      </c>
      <c r="B1089" s="19" t="s">
        <v>2411</v>
      </c>
      <c r="E1089" s="124"/>
      <c r="J1089"/>
    </row>
    <row r="1090" spans="1:10" ht="15" customHeight="1">
      <c r="A1090" s="19" t="s">
        <v>2365</v>
      </c>
      <c r="B1090" s="19" t="s">
        <v>2412</v>
      </c>
      <c r="E1090" s="124"/>
      <c r="J1090"/>
    </row>
    <row r="1091" spans="1:10" ht="15" customHeight="1">
      <c r="A1091" s="19" t="s">
        <v>2366</v>
      </c>
      <c r="B1091" s="19" t="s">
        <v>2413</v>
      </c>
      <c r="E1091" s="124"/>
      <c r="J1091"/>
    </row>
    <row r="1092" spans="1:10" ht="15" customHeight="1">
      <c r="A1092" s="19" t="s">
        <v>2366</v>
      </c>
      <c r="B1092" s="19" t="s">
        <v>2413</v>
      </c>
      <c r="E1092" s="124"/>
      <c r="J1092"/>
    </row>
    <row r="1093" spans="1:10" ht="15" customHeight="1">
      <c r="A1093" s="19" t="s">
        <v>4032</v>
      </c>
      <c r="B1093" s="19" t="s">
        <v>4141</v>
      </c>
      <c r="E1093" s="124"/>
      <c r="J1093"/>
    </row>
    <row r="1094" spans="1:10" ht="15" customHeight="1">
      <c r="A1094" s="19" t="s">
        <v>4045</v>
      </c>
      <c r="B1094" s="19" t="s">
        <v>4142</v>
      </c>
      <c r="E1094" s="124"/>
      <c r="J1094"/>
    </row>
    <row r="1095" spans="1:10" ht="15" customHeight="1">
      <c r="A1095" s="19" t="s">
        <v>4047</v>
      </c>
      <c r="B1095" s="19" t="s">
        <v>4143</v>
      </c>
      <c r="E1095" s="124"/>
      <c r="J1095"/>
    </row>
    <row r="1096" spans="1:10" ht="15" customHeight="1">
      <c r="A1096" s="19" t="s">
        <v>4049</v>
      </c>
      <c r="B1096" s="19" t="s">
        <v>4144</v>
      </c>
      <c r="E1096" s="124"/>
      <c r="J1096"/>
    </row>
    <row r="1097" spans="1:10" ht="15" customHeight="1">
      <c r="A1097" s="19" t="s">
        <v>4050</v>
      </c>
      <c r="B1097" s="19" t="s">
        <v>4145</v>
      </c>
      <c r="E1097" s="124"/>
      <c r="J1097"/>
    </row>
    <row r="1098" spans="1:10" ht="15" customHeight="1">
      <c r="A1098" s="19" t="s">
        <v>4051</v>
      </c>
      <c r="B1098" s="19" t="s">
        <v>4146</v>
      </c>
      <c r="E1098" s="124"/>
      <c r="J1098"/>
    </row>
    <row r="1099" spans="1:10" ht="15" customHeight="1">
      <c r="A1099" s="19" t="s">
        <v>4052</v>
      </c>
      <c r="B1099" s="19" t="s">
        <v>4147</v>
      </c>
      <c r="E1099" s="124"/>
      <c r="J1099"/>
    </row>
    <row r="1100" spans="1:10" ht="15" customHeight="1">
      <c r="A1100" s="19" t="s">
        <v>4053</v>
      </c>
      <c r="B1100" s="19" t="s">
        <v>4148</v>
      </c>
      <c r="E1100" s="124"/>
      <c r="J1100"/>
    </row>
    <row r="1101" spans="1:10" ht="15" customHeight="1">
      <c r="A1101" s="19" t="s">
        <v>4054</v>
      </c>
      <c r="B1101" s="19" t="s">
        <v>4149</v>
      </c>
      <c r="E1101" s="124"/>
      <c r="J1101"/>
    </row>
    <row r="1102" spans="1:10" ht="15" customHeight="1">
      <c r="A1102" s="19" t="s">
        <v>4055</v>
      </c>
      <c r="B1102" s="19" t="s">
        <v>4150</v>
      </c>
      <c r="E1102" s="124"/>
      <c r="J1102"/>
    </row>
    <row r="1103" spans="1:10" ht="15" customHeight="1">
      <c r="A1103" s="19" t="s">
        <v>4056</v>
      </c>
      <c r="B1103" s="19" t="s">
        <v>4151</v>
      </c>
      <c r="E1103" s="124"/>
      <c r="J1103"/>
    </row>
    <row r="1104" spans="1:10" ht="15" customHeight="1">
      <c r="A1104" s="19" t="s">
        <v>4031</v>
      </c>
      <c r="B1104" s="19" t="s">
        <v>4152</v>
      </c>
      <c r="E1104" s="124"/>
      <c r="J1104"/>
    </row>
    <row r="1105" spans="1:10" ht="15" customHeight="1">
      <c r="A1105" s="19" t="s">
        <v>4068</v>
      </c>
      <c r="B1105" s="19" t="s">
        <v>4153</v>
      </c>
      <c r="E1105" s="124"/>
      <c r="J1105"/>
    </row>
    <row r="1106" spans="1:10" ht="15" customHeight="1">
      <c r="A1106" s="19" t="s">
        <v>4071</v>
      </c>
      <c r="B1106" s="19" t="s">
        <v>4154</v>
      </c>
      <c r="E1106" s="124"/>
      <c r="J1106"/>
    </row>
    <row r="1107" spans="1:10" ht="15" customHeight="1">
      <c r="A1107" s="19" t="s">
        <v>4074</v>
      </c>
      <c r="B1107" s="19" t="s">
        <v>4155</v>
      </c>
      <c r="E1107" s="124"/>
      <c r="J1107"/>
    </row>
    <row r="1108" spans="1:10" ht="15" customHeight="1">
      <c r="A1108" s="19" t="s">
        <v>4057</v>
      </c>
      <c r="B1108" s="19" t="s">
        <v>4156</v>
      </c>
      <c r="E1108" s="124"/>
      <c r="J1108"/>
    </row>
    <row r="1109" spans="1:10" ht="15" customHeight="1">
      <c r="A1109" s="19" t="s">
        <v>4058</v>
      </c>
      <c r="B1109" s="19" t="s">
        <v>4157</v>
      </c>
      <c r="E1109" s="124"/>
      <c r="J1109"/>
    </row>
    <row r="1110" spans="1:10" ht="15" customHeight="1">
      <c r="A1110" s="19" t="s">
        <v>4079</v>
      </c>
      <c r="B1110" s="19" t="s">
        <v>4158</v>
      </c>
      <c r="E1110" s="124"/>
      <c r="J1110"/>
    </row>
    <row r="1111" spans="1:10" ht="15" customHeight="1">
      <c r="A1111" s="19" t="s">
        <v>4081</v>
      </c>
      <c r="B1111" s="19" t="s">
        <v>4159</v>
      </c>
      <c r="E1111" s="124"/>
      <c r="J1111"/>
    </row>
    <row r="1112" spans="1:10" ht="15" customHeight="1">
      <c r="A1112" s="19" t="s">
        <v>4059</v>
      </c>
      <c r="B1112" s="19" t="s">
        <v>4160</v>
      </c>
      <c r="E1112" s="124"/>
      <c r="J1112"/>
    </row>
    <row r="1113" spans="1:10" ht="15" customHeight="1">
      <c r="A1113" s="19" t="s">
        <v>4084</v>
      </c>
      <c r="B1113" s="19" t="s">
        <v>4161</v>
      </c>
      <c r="E1113" s="124"/>
      <c r="J1113"/>
    </row>
    <row r="1114" spans="1:10" ht="15" customHeight="1">
      <c r="A1114" s="19" t="s">
        <v>4060</v>
      </c>
      <c r="B1114" s="19" t="s">
        <v>4162</v>
      </c>
      <c r="E1114" s="124"/>
      <c r="J1114"/>
    </row>
    <row r="1115" spans="1:10" ht="15" customHeight="1">
      <c r="A1115" s="19" t="s">
        <v>4090</v>
      </c>
      <c r="B1115" s="19" t="s">
        <v>4163</v>
      </c>
      <c r="E1115" s="124"/>
      <c r="J1115"/>
    </row>
    <row r="1116" spans="1:10" ht="15" customHeight="1">
      <c r="A1116" s="19" t="s">
        <v>4164</v>
      </c>
      <c r="B1116" s="19" t="s">
        <v>4177</v>
      </c>
      <c r="E1116" s="124"/>
      <c r="J1116"/>
    </row>
    <row r="1117" spans="1:10" ht="15" customHeight="1">
      <c r="A1117" s="19" t="s">
        <v>4165</v>
      </c>
      <c r="B1117" s="19" t="s">
        <v>4178</v>
      </c>
      <c r="E1117" s="124"/>
      <c r="J1117"/>
    </row>
    <row r="1118" spans="1:10" ht="15" customHeight="1">
      <c r="A1118" s="19" t="s">
        <v>4166</v>
      </c>
      <c r="B1118" s="19" t="s">
        <v>4179</v>
      </c>
      <c r="E1118" s="124"/>
      <c r="J1118"/>
    </row>
    <row r="1119" spans="1:10" ht="15" customHeight="1">
      <c r="A1119" s="19" t="s">
        <v>4167</v>
      </c>
      <c r="B1119" s="19" t="s">
        <v>4180</v>
      </c>
      <c r="E1119" s="124"/>
      <c r="J1119"/>
    </row>
    <row r="1120" spans="1:10" ht="15" customHeight="1">
      <c r="A1120" s="19" t="s">
        <v>4168</v>
      </c>
      <c r="B1120" s="19" t="s">
        <v>4181</v>
      </c>
      <c r="E1120" s="124"/>
      <c r="J1120"/>
    </row>
    <row r="1121" spans="1:10" ht="15" customHeight="1">
      <c r="A1121" s="19" t="s">
        <v>4169</v>
      </c>
      <c r="B1121" s="19" t="s">
        <v>4182</v>
      </c>
      <c r="E1121" s="124"/>
      <c r="J1121"/>
    </row>
    <row r="1122" spans="1:10" ht="15" customHeight="1">
      <c r="A1122" s="19" t="s">
        <v>4170</v>
      </c>
      <c r="B1122" s="19" t="s">
        <v>4183</v>
      </c>
      <c r="E1122" s="124"/>
      <c r="J1122"/>
    </row>
    <row r="1123" spans="1:10" ht="15" customHeight="1">
      <c r="A1123" s="19" t="s">
        <v>4171</v>
      </c>
      <c r="B1123" s="19" t="s">
        <v>4184</v>
      </c>
      <c r="E1123" s="124"/>
      <c r="J1123"/>
    </row>
    <row r="1124" spans="1:10" ht="15" customHeight="1">
      <c r="A1124" s="19" t="s">
        <v>4172</v>
      </c>
      <c r="B1124" s="19" t="s">
        <v>4185</v>
      </c>
      <c r="E1124" s="124"/>
      <c r="J1124"/>
    </row>
    <row r="1125" spans="1:10" ht="15" customHeight="1">
      <c r="A1125" s="19" t="s">
        <v>4173</v>
      </c>
      <c r="B1125" s="19" t="s">
        <v>4186</v>
      </c>
      <c r="E1125" s="124"/>
      <c r="J1125"/>
    </row>
    <row r="1126" spans="1:10" ht="15" customHeight="1">
      <c r="A1126" s="19" t="s">
        <v>4174</v>
      </c>
      <c r="B1126" s="19" t="s">
        <v>4187</v>
      </c>
      <c r="E1126" s="124"/>
      <c r="J1126"/>
    </row>
    <row r="1127" spans="1:10" ht="15" customHeight="1">
      <c r="A1127" s="19" t="s">
        <v>4175</v>
      </c>
      <c r="B1127" s="19" t="s">
        <v>4188</v>
      </c>
      <c r="E1127" s="124"/>
      <c r="J1127"/>
    </row>
    <row r="1128" spans="1:10" ht="15" customHeight="1">
      <c r="A1128" s="19" t="s">
        <v>4176</v>
      </c>
      <c r="B1128" s="19" t="s">
        <v>4189</v>
      </c>
      <c r="E1128" s="124"/>
      <c r="J1128"/>
    </row>
    <row r="1129" spans="1:10" ht="15" customHeight="1">
      <c r="A1129" s="19" t="s">
        <v>4335</v>
      </c>
      <c r="B1129" s="19" t="s">
        <v>4336</v>
      </c>
      <c r="E1129" s="124"/>
      <c r="J1129"/>
    </row>
    <row r="1130" spans="1:10" ht="15" customHeight="1">
      <c r="A1130" s="19" t="s">
        <v>4192</v>
      </c>
      <c r="B1130" s="19" t="s">
        <v>4288</v>
      </c>
      <c r="E1130" s="124"/>
      <c r="J1130"/>
    </row>
    <row r="1131" spans="1:10" ht="15" customHeight="1">
      <c r="A1131" s="19" t="s">
        <v>4195</v>
      </c>
      <c r="B1131" s="19" t="s">
        <v>4289</v>
      </c>
      <c r="E1131" s="124"/>
      <c r="J1131"/>
    </row>
    <row r="1132" spans="1:10" ht="15" customHeight="1">
      <c r="A1132" s="19" t="s">
        <v>4197</v>
      </c>
      <c r="B1132" s="19" t="s">
        <v>4290</v>
      </c>
      <c r="E1132" s="124"/>
      <c r="J1132"/>
    </row>
    <row r="1133" spans="1:10" ht="15" customHeight="1">
      <c r="A1133" s="19" t="s">
        <v>4200</v>
      </c>
      <c r="B1133" s="19" t="s">
        <v>4291</v>
      </c>
      <c r="E1133" s="124"/>
      <c r="J1133"/>
    </row>
    <row r="1134" spans="1:10" ht="15" customHeight="1">
      <c r="A1134" s="19" t="s">
        <v>4203</v>
      </c>
      <c r="B1134" s="19" t="s">
        <v>4292</v>
      </c>
      <c r="E1134" s="124"/>
      <c r="J1134"/>
    </row>
    <row r="1135" spans="1:10" ht="15" customHeight="1">
      <c r="A1135" s="19" t="s">
        <v>4206</v>
      </c>
      <c r="B1135" s="19" t="s">
        <v>4293</v>
      </c>
      <c r="E1135" s="124"/>
      <c r="J1135"/>
    </row>
    <row r="1136" spans="1:10" ht="15" customHeight="1">
      <c r="A1136" s="19" t="s">
        <v>4209</v>
      </c>
      <c r="B1136" s="19" t="s">
        <v>4294</v>
      </c>
      <c r="E1136" s="124"/>
      <c r="J1136"/>
    </row>
    <row r="1137" spans="1:10" ht="15" customHeight="1">
      <c r="A1137" s="19" t="s">
        <v>4212</v>
      </c>
      <c r="B1137" s="19" t="s">
        <v>4295</v>
      </c>
      <c r="E1137" s="124"/>
      <c r="J1137"/>
    </row>
    <row r="1138" spans="1:10" ht="15" customHeight="1">
      <c r="A1138" s="19" t="s">
        <v>4215</v>
      </c>
      <c r="B1138" s="19" t="s">
        <v>4296</v>
      </c>
      <c r="E1138" s="124"/>
      <c r="J1138"/>
    </row>
    <row r="1139" spans="1:10" ht="15" customHeight="1">
      <c r="A1139" s="19" t="s">
        <v>4217</v>
      </c>
      <c r="B1139" s="19" t="s">
        <v>4297</v>
      </c>
      <c r="E1139" s="124"/>
      <c r="J1139"/>
    </row>
    <row r="1140" spans="1:10" ht="15" customHeight="1">
      <c r="A1140" s="19" t="s">
        <v>4220</v>
      </c>
      <c r="B1140" s="19" t="s">
        <v>4298</v>
      </c>
      <c r="E1140" s="124"/>
      <c r="J1140"/>
    </row>
    <row r="1141" spans="1:10" ht="15" customHeight="1">
      <c r="A1141" s="19" t="s">
        <v>4223</v>
      </c>
      <c r="B1141" s="19" t="s">
        <v>4299</v>
      </c>
      <c r="E1141" s="124"/>
      <c r="J1141"/>
    </row>
    <row r="1142" spans="1:10" ht="15" customHeight="1">
      <c r="A1142" s="19" t="s">
        <v>4226</v>
      </c>
      <c r="B1142" s="19" t="s">
        <v>4300</v>
      </c>
      <c r="E1142" s="124"/>
      <c r="J1142"/>
    </row>
    <row r="1143" spans="1:10" ht="15" customHeight="1">
      <c r="A1143" s="19" t="s">
        <v>4229</v>
      </c>
      <c r="B1143" s="19" t="s">
        <v>4301</v>
      </c>
      <c r="E1143" s="124"/>
      <c r="J1143"/>
    </row>
    <row r="1144" spans="1:10" ht="15" customHeight="1">
      <c r="A1144" s="19" t="s">
        <v>4231</v>
      </c>
      <c r="B1144" s="19" t="s">
        <v>4302</v>
      </c>
      <c r="E1144" s="124"/>
      <c r="J1144"/>
    </row>
    <row r="1145" spans="1:10" ht="15" customHeight="1">
      <c r="A1145" s="19" t="s">
        <v>4234</v>
      </c>
      <c r="B1145" s="19" t="s">
        <v>4303</v>
      </c>
      <c r="E1145" s="124"/>
      <c r="J1145"/>
    </row>
    <row r="1146" spans="1:10" ht="15" customHeight="1">
      <c r="A1146" s="19" t="s">
        <v>4237</v>
      </c>
      <c r="B1146" s="19" t="s">
        <v>4304</v>
      </c>
      <c r="E1146" s="124"/>
      <c r="J1146"/>
    </row>
    <row r="1147" spans="1:10" ht="15" customHeight="1">
      <c r="A1147" s="19" t="s">
        <v>4240</v>
      </c>
      <c r="B1147" s="19" t="s">
        <v>4305</v>
      </c>
      <c r="E1147" s="124"/>
      <c r="J1147"/>
    </row>
    <row r="1148" spans="1:10" ht="15" customHeight="1">
      <c r="A1148" s="19" t="s">
        <v>4243</v>
      </c>
      <c r="B1148" s="19" t="s">
        <v>4306</v>
      </c>
      <c r="E1148" s="124"/>
      <c r="J1148"/>
    </row>
    <row r="1149" spans="1:10" ht="15" customHeight="1">
      <c r="A1149" s="19" t="s">
        <v>4246</v>
      </c>
      <c r="B1149" s="19" t="s">
        <v>4307</v>
      </c>
      <c r="E1149" s="124"/>
      <c r="J1149"/>
    </row>
    <row r="1150" spans="1:10" ht="15" customHeight="1">
      <c r="A1150" s="19" t="s">
        <v>4249</v>
      </c>
      <c r="B1150" s="19" t="s">
        <v>4308</v>
      </c>
      <c r="E1150" s="124"/>
      <c r="J1150"/>
    </row>
    <row r="1151" spans="1:10" ht="15" customHeight="1">
      <c r="A1151" s="19" t="s">
        <v>4252</v>
      </c>
      <c r="B1151" s="19" t="s">
        <v>4309</v>
      </c>
      <c r="E1151" s="124"/>
      <c r="J1151"/>
    </row>
    <row r="1152" spans="1:10" ht="15" customHeight="1">
      <c r="A1152" s="19" t="s">
        <v>4255</v>
      </c>
      <c r="B1152" s="19" t="s">
        <v>4310</v>
      </c>
      <c r="E1152" s="124"/>
      <c r="J1152"/>
    </row>
    <row r="1153" spans="1:10" ht="15" customHeight="1">
      <c r="A1153" s="19" t="s">
        <v>4258</v>
      </c>
      <c r="B1153" s="19" t="s">
        <v>4311</v>
      </c>
      <c r="E1153" s="124"/>
      <c r="J1153"/>
    </row>
    <row r="1154" spans="1:10" ht="15" customHeight="1">
      <c r="A1154" s="19" t="s">
        <v>4261</v>
      </c>
      <c r="B1154" s="19" t="s">
        <v>4312</v>
      </c>
      <c r="E1154" s="124"/>
      <c r="J1154"/>
    </row>
    <row r="1155" spans="1:10" ht="15" customHeight="1">
      <c r="A1155" s="19" t="s">
        <v>4338</v>
      </c>
      <c r="B1155" s="19" t="s">
        <v>4375</v>
      </c>
      <c r="E1155" s="124"/>
      <c r="J1155"/>
    </row>
    <row r="1156" spans="1:10" ht="15" customHeight="1">
      <c r="A1156" s="19" t="s">
        <v>4341</v>
      </c>
      <c r="B1156" s="19" t="s">
        <v>4376</v>
      </c>
      <c r="E1156" s="124"/>
      <c r="J1156"/>
    </row>
    <row r="1157" spans="1:10" ht="15" customHeight="1">
      <c r="A1157" s="19" t="s">
        <v>4344</v>
      </c>
      <c r="B1157" s="19" t="s">
        <v>4377</v>
      </c>
      <c r="E1157" s="124"/>
      <c r="J1157"/>
    </row>
    <row r="1158" spans="1:10" ht="15" customHeight="1">
      <c r="A1158" s="19" t="s">
        <v>4346</v>
      </c>
      <c r="B1158" s="19" t="s">
        <v>4378</v>
      </c>
      <c r="E1158" s="124"/>
      <c r="J1158"/>
    </row>
    <row r="1159" spans="1:10" ht="15" customHeight="1">
      <c r="A1159" s="19" t="s">
        <v>4349</v>
      </c>
      <c r="B1159" s="19" t="s">
        <v>4379</v>
      </c>
      <c r="E1159" s="124"/>
      <c r="J1159"/>
    </row>
    <row r="1160" spans="1:10" ht="15" customHeight="1">
      <c r="A1160" s="19" t="s">
        <v>4352</v>
      </c>
      <c r="B1160" s="19" t="s">
        <v>4380</v>
      </c>
      <c r="E1160" s="124"/>
      <c r="J1160"/>
    </row>
    <row r="1161" spans="1:10" ht="15" customHeight="1">
      <c r="A1161" s="19" t="s">
        <v>4355</v>
      </c>
      <c r="B1161" s="19" t="s">
        <v>4381</v>
      </c>
      <c r="E1161" s="124"/>
      <c r="J1161"/>
    </row>
    <row r="1162" spans="1:10" ht="15" customHeight="1">
      <c r="A1162" s="19" t="s">
        <v>4358</v>
      </c>
      <c r="B1162" s="19" t="s">
        <v>4382</v>
      </c>
      <c r="E1162" s="124"/>
      <c r="J1162"/>
    </row>
    <row r="1163" spans="1:10" ht="15" customHeight="1">
      <c r="A1163" s="19" t="s">
        <v>4360</v>
      </c>
      <c r="B1163" s="19" t="s">
        <v>4383</v>
      </c>
      <c r="E1163" s="124"/>
      <c r="J1163"/>
    </row>
    <row r="1164" spans="1:10" ht="15" customHeight="1">
      <c r="A1164" s="19" t="s">
        <v>4362</v>
      </c>
      <c r="B1164" s="19" t="s">
        <v>4384</v>
      </c>
      <c r="E1164" s="124"/>
      <c r="J1164"/>
    </row>
    <row r="1165" spans="1:10" ht="15" customHeight="1">
      <c r="A1165" s="19" t="s">
        <v>4394</v>
      </c>
      <c r="B1165" s="19" t="s">
        <v>4410</v>
      </c>
      <c r="E1165" s="124"/>
      <c r="J1165"/>
    </row>
    <row r="1166" spans="1:10" ht="15" customHeight="1">
      <c r="A1166" s="19" t="s">
        <v>4396</v>
      </c>
      <c r="B1166" s="19" t="s">
        <v>4411</v>
      </c>
      <c r="E1166" s="124"/>
      <c r="J1166"/>
    </row>
    <row r="1167" spans="1:10" ht="15" customHeight="1">
      <c r="A1167" s="19" t="s">
        <v>4398</v>
      </c>
      <c r="B1167" s="19" t="s">
        <v>4412</v>
      </c>
      <c r="E1167" s="124"/>
      <c r="J1167"/>
    </row>
    <row r="1168" spans="1:10" ht="15" customHeight="1">
      <c r="A1168" s="19" t="s">
        <v>4401</v>
      </c>
      <c r="B1168" s="19" t="s">
        <v>4413</v>
      </c>
      <c r="E1168" s="124"/>
      <c r="J1168"/>
    </row>
    <row r="1169" spans="1:10" ht="15" customHeight="1">
      <c r="A1169" s="19" t="s">
        <v>4403</v>
      </c>
      <c r="B1169" s="19" t="s">
        <v>4414</v>
      </c>
      <c r="E1169" s="124"/>
      <c r="J1169"/>
    </row>
    <row r="1170" spans="1:10" ht="15" customHeight="1">
      <c r="A1170" s="19" t="s">
        <v>4417</v>
      </c>
      <c r="B1170" s="19" t="s">
        <v>4591</v>
      </c>
      <c r="E1170" s="124"/>
      <c r="J1170"/>
    </row>
    <row r="1171" spans="1:10" ht="15" customHeight="1">
      <c r="A1171" s="19" t="s">
        <v>4418</v>
      </c>
      <c r="B1171" s="19" t="s">
        <v>4592</v>
      </c>
      <c r="E1171" s="124"/>
      <c r="J1171"/>
    </row>
    <row r="1172" spans="1:10" ht="15" customHeight="1">
      <c r="A1172" s="19" t="s">
        <v>4419</v>
      </c>
      <c r="B1172" s="19" t="s">
        <v>4593</v>
      </c>
      <c r="E1172" s="124"/>
      <c r="J1172"/>
    </row>
    <row r="1173" spans="1:10" ht="15" customHeight="1">
      <c r="A1173" s="19" t="s">
        <v>4451</v>
      </c>
      <c r="B1173" s="19" t="s">
        <v>4594</v>
      </c>
      <c r="E1173" s="124"/>
      <c r="J1173"/>
    </row>
    <row r="1174" spans="1:10" ht="15" customHeight="1">
      <c r="A1174" s="19" t="s">
        <v>4420</v>
      </c>
      <c r="B1174" s="19" t="s">
        <v>4595</v>
      </c>
      <c r="E1174" s="124"/>
      <c r="J1174"/>
    </row>
    <row r="1175" spans="1:10" ht="15" customHeight="1">
      <c r="A1175" s="19" t="s">
        <v>4649</v>
      </c>
      <c r="B1175" s="19" t="s">
        <v>4596</v>
      </c>
      <c r="E1175" s="124"/>
      <c r="J1175"/>
    </row>
    <row r="1176" spans="1:10" ht="15" customHeight="1">
      <c r="A1176" s="19" t="s">
        <v>4452</v>
      </c>
      <c r="B1176" s="19" t="s">
        <v>4597</v>
      </c>
      <c r="E1176" s="124"/>
      <c r="J1176"/>
    </row>
    <row r="1177" spans="1:10" ht="15" customHeight="1">
      <c r="A1177" s="19" t="s">
        <v>4421</v>
      </c>
      <c r="B1177" s="19" t="s">
        <v>4598</v>
      </c>
      <c r="E1177" s="124"/>
      <c r="J1177"/>
    </row>
    <row r="1178" spans="1:10" ht="15" customHeight="1">
      <c r="A1178" s="19" t="s">
        <v>4453</v>
      </c>
      <c r="B1178" s="19" t="s">
        <v>4599</v>
      </c>
      <c r="E1178" s="124"/>
      <c r="J1178"/>
    </row>
    <row r="1179" spans="1:10" ht="15" customHeight="1">
      <c r="A1179" s="19" t="s">
        <v>4422</v>
      </c>
      <c r="B1179" s="19" t="s">
        <v>4600</v>
      </c>
      <c r="E1179" s="124"/>
      <c r="J1179"/>
    </row>
    <row r="1180" spans="1:10" ht="15" customHeight="1">
      <c r="A1180" s="19" t="s">
        <v>4454</v>
      </c>
      <c r="B1180" s="19" t="s">
        <v>4601</v>
      </c>
      <c r="E1180" s="124"/>
      <c r="J1180"/>
    </row>
    <row r="1181" spans="1:10" ht="15" customHeight="1">
      <c r="A1181" s="19" t="s">
        <v>2576</v>
      </c>
      <c r="B1181" s="19" t="s">
        <v>3221</v>
      </c>
      <c r="E1181" s="124"/>
      <c r="J1181"/>
    </row>
    <row r="1182" spans="1:10" ht="15" customHeight="1">
      <c r="A1182" s="19" t="s">
        <v>4423</v>
      </c>
      <c r="B1182" s="19" t="s">
        <v>4602</v>
      </c>
      <c r="E1182" s="124"/>
      <c r="J1182"/>
    </row>
    <row r="1183" spans="1:10" ht="15" customHeight="1">
      <c r="A1183" s="19" t="s">
        <v>4455</v>
      </c>
      <c r="B1183" s="19" t="s">
        <v>4603</v>
      </c>
      <c r="E1183" s="124"/>
      <c r="J1183"/>
    </row>
    <row r="1184" spans="1:10" ht="15" customHeight="1">
      <c r="A1184" s="19" t="s">
        <v>4424</v>
      </c>
      <c r="B1184" s="19" t="s">
        <v>4604</v>
      </c>
      <c r="E1184" s="124"/>
      <c r="J1184"/>
    </row>
    <row r="1185" spans="1:10" ht="15" customHeight="1">
      <c r="A1185" s="19" t="s">
        <v>4425</v>
      </c>
      <c r="B1185" s="19" t="s">
        <v>4605</v>
      </c>
      <c r="E1185" s="124"/>
      <c r="J1185"/>
    </row>
    <row r="1186" spans="1:10" ht="15" customHeight="1">
      <c r="A1186" s="19" t="s">
        <v>3073</v>
      </c>
      <c r="B1186" s="19" t="s">
        <v>3223</v>
      </c>
      <c r="E1186" s="124"/>
      <c r="J1186"/>
    </row>
    <row r="1187" spans="1:10" ht="15" customHeight="1">
      <c r="A1187" s="19" t="s">
        <v>4426</v>
      </c>
      <c r="B1187" s="19" t="s">
        <v>4606</v>
      </c>
      <c r="E1187" s="124"/>
      <c r="J1187"/>
    </row>
    <row r="1188" spans="1:10" ht="15" customHeight="1">
      <c r="A1188" s="19" t="s">
        <v>3094</v>
      </c>
      <c r="B1188" s="19" t="s">
        <v>4607</v>
      </c>
      <c r="E1188" s="124"/>
      <c r="J1188"/>
    </row>
    <row r="1189" spans="1:10" ht="15" customHeight="1">
      <c r="A1189" s="19" t="s">
        <v>4427</v>
      </c>
      <c r="B1189" s="19" t="s">
        <v>4608</v>
      </c>
      <c r="E1189" s="124"/>
      <c r="J1189"/>
    </row>
    <row r="1190" spans="1:10" ht="15" customHeight="1">
      <c r="A1190" s="19" t="s">
        <v>4428</v>
      </c>
      <c r="B1190" s="19" t="s">
        <v>4609</v>
      </c>
      <c r="E1190" s="124"/>
      <c r="J1190"/>
    </row>
    <row r="1191" spans="1:10" ht="15" customHeight="1">
      <c r="A1191" s="19" t="s">
        <v>4429</v>
      </c>
      <c r="B1191" s="19" t="s">
        <v>4610</v>
      </c>
      <c r="E1191" s="124"/>
      <c r="J1191"/>
    </row>
    <row r="1192" spans="1:10" ht="15" customHeight="1">
      <c r="A1192" s="19" t="s">
        <v>4456</v>
      </c>
      <c r="B1192" s="19" t="s">
        <v>4611</v>
      </c>
      <c r="E1192" s="124"/>
      <c r="J1192"/>
    </row>
    <row r="1193" spans="1:10" ht="15" customHeight="1">
      <c r="A1193" s="19" t="s">
        <v>4430</v>
      </c>
      <c r="B1193" s="19" t="s">
        <v>4612</v>
      </c>
      <c r="E1193" s="124"/>
      <c r="J1193"/>
    </row>
    <row r="1194" spans="1:10" ht="15" customHeight="1">
      <c r="A1194" s="19" t="s">
        <v>4431</v>
      </c>
      <c r="B1194" s="19" t="s">
        <v>4613</v>
      </c>
      <c r="E1194" s="124"/>
      <c r="J1194"/>
    </row>
    <row r="1195" spans="1:10" ht="15" customHeight="1">
      <c r="A1195" s="19" t="s">
        <v>4432</v>
      </c>
      <c r="B1195" s="19" t="s">
        <v>4614</v>
      </c>
      <c r="E1195" s="124"/>
      <c r="J1195"/>
    </row>
    <row r="1196" spans="1:10" ht="15" customHeight="1">
      <c r="A1196" s="19" t="s">
        <v>4433</v>
      </c>
      <c r="B1196" s="19" t="s">
        <v>4615</v>
      </c>
      <c r="E1196" s="124"/>
      <c r="J1196"/>
    </row>
    <row r="1197" spans="1:10" ht="15" customHeight="1">
      <c r="A1197" s="19" t="s">
        <v>4457</v>
      </c>
      <c r="B1197" s="19" t="s">
        <v>4616</v>
      </c>
      <c r="E1197" s="124"/>
      <c r="J1197"/>
    </row>
    <row r="1198" spans="1:10" ht="15" customHeight="1">
      <c r="A1198" s="19" t="s">
        <v>4434</v>
      </c>
      <c r="B1198" s="19" t="s">
        <v>4617</v>
      </c>
      <c r="E1198" s="124"/>
      <c r="J1198"/>
    </row>
    <row r="1199" spans="1:10" ht="15" customHeight="1">
      <c r="A1199" s="19" t="s">
        <v>4435</v>
      </c>
      <c r="B1199" s="19" t="s">
        <v>4618</v>
      </c>
      <c r="E1199" s="124"/>
      <c r="J1199"/>
    </row>
    <row r="1200" spans="1:10" ht="15" customHeight="1">
      <c r="A1200" s="19" t="s">
        <v>4458</v>
      </c>
      <c r="B1200" s="19" t="s">
        <v>4619</v>
      </c>
      <c r="E1200" s="124"/>
      <c r="J1200"/>
    </row>
    <row r="1201" spans="1:10" ht="15" customHeight="1">
      <c r="A1201" s="19" t="s">
        <v>4436</v>
      </c>
      <c r="B1201" s="19" t="s">
        <v>4620</v>
      </c>
      <c r="E1201" s="124"/>
      <c r="J1201"/>
    </row>
    <row r="1202" spans="1:10" ht="15" customHeight="1">
      <c r="A1202" s="19" t="s">
        <v>4459</v>
      </c>
      <c r="B1202" s="19" t="s">
        <v>4621</v>
      </c>
      <c r="E1202" s="124"/>
      <c r="J1202"/>
    </row>
    <row r="1203" spans="1:10" ht="15" customHeight="1">
      <c r="A1203" s="19" t="s">
        <v>4437</v>
      </c>
      <c r="B1203" s="19" t="s">
        <v>4622</v>
      </c>
      <c r="E1203" s="124"/>
      <c r="J1203"/>
    </row>
    <row r="1204" spans="1:10" ht="15" customHeight="1">
      <c r="A1204" s="19" t="s">
        <v>4438</v>
      </c>
      <c r="B1204" s="19" t="s">
        <v>4623</v>
      </c>
      <c r="E1204" s="124"/>
      <c r="J1204"/>
    </row>
    <row r="1205" spans="1:10" ht="15" customHeight="1">
      <c r="A1205" s="19" t="s">
        <v>4439</v>
      </c>
      <c r="B1205" s="19" t="s">
        <v>4624</v>
      </c>
      <c r="E1205" s="124"/>
      <c r="J1205"/>
    </row>
    <row r="1206" spans="1:10" ht="15" customHeight="1">
      <c r="A1206" s="19" t="s">
        <v>4440</v>
      </c>
      <c r="B1206" s="19" t="s">
        <v>4625</v>
      </c>
      <c r="E1206" s="124"/>
      <c r="J1206"/>
    </row>
    <row r="1207" spans="1:10" ht="15" customHeight="1">
      <c r="A1207" s="19" t="s">
        <v>4692</v>
      </c>
      <c r="B1207" s="19" t="s">
        <v>4693</v>
      </c>
      <c r="E1207" s="124"/>
      <c r="J1207"/>
    </row>
    <row r="1208" spans="1:10" ht="15" customHeight="1">
      <c r="A1208" s="19" t="s">
        <v>4441</v>
      </c>
      <c r="B1208" s="19" t="s">
        <v>4626</v>
      </c>
      <c r="E1208" s="124"/>
      <c r="J1208"/>
    </row>
    <row r="1209" spans="1:10" ht="15" customHeight="1">
      <c r="A1209" s="19" t="s">
        <v>4442</v>
      </c>
      <c r="B1209" s="19" t="s">
        <v>4627</v>
      </c>
      <c r="E1209" s="124"/>
      <c r="J1209"/>
    </row>
    <row r="1210" spans="1:10" ht="15" customHeight="1">
      <c r="A1210" s="19" t="s">
        <v>4460</v>
      </c>
      <c r="B1210" s="19" t="s">
        <v>4628</v>
      </c>
      <c r="E1210" s="124"/>
      <c r="J1210"/>
    </row>
    <row r="1211" spans="1:10" ht="15" customHeight="1">
      <c r="A1211" s="19" t="s">
        <v>4461</v>
      </c>
      <c r="B1211" s="19" t="s">
        <v>4629</v>
      </c>
      <c r="E1211" s="124"/>
      <c r="J1211"/>
    </row>
    <row r="1212" spans="1:10" ht="15" customHeight="1">
      <c r="A1212" s="19" t="s">
        <v>4443</v>
      </c>
      <c r="B1212" s="19" t="s">
        <v>4630</v>
      </c>
      <c r="E1212" s="124"/>
      <c r="J1212"/>
    </row>
    <row r="1213" spans="1:10" ht="15" customHeight="1">
      <c r="A1213" s="19" t="s">
        <v>4444</v>
      </c>
      <c r="B1213" s="19" t="s">
        <v>4631</v>
      </c>
      <c r="E1213" s="124"/>
      <c r="J1213"/>
    </row>
    <row r="1214" spans="1:10" ht="15" customHeight="1">
      <c r="A1214" s="19" t="s">
        <v>4462</v>
      </c>
      <c r="B1214" s="19" t="s">
        <v>4632</v>
      </c>
      <c r="E1214" s="124"/>
      <c r="J1214"/>
    </row>
    <row r="1215" spans="1:10" ht="15" customHeight="1">
      <c r="A1215" s="19" t="s">
        <v>4445</v>
      </c>
      <c r="B1215" s="19" t="s">
        <v>4633</v>
      </c>
      <c r="E1215" s="124"/>
      <c r="J1215"/>
    </row>
    <row r="1216" spans="1:10" ht="15" customHeight="1">
      <c r="A1216" s="19" t="s">
        <v>4446</v>
      </c>
      <c r="B1216" s="19" t="s">
        <v>4634</v>
      </c>
      <c r="E1216" s="124"/>
      <c r="J1216"/>
    </row>
    <row r="1217" spans="1:10" ht="15" customHeight="1">
      <c r="A1217" s="19" t="s">
        <v>4447</v>
      </c>
      <c r="B1217" s="19" t="s">
        <v>4635</v>
      </c>
      <c r="E1217" s="124"/>
      <c r="J1217"/>
    </row>
    <row r="1218" spans="1:10" ht="15" customHeight="1">
      <c r="A1218" s="19" t="s">
        <v>4463</v>
      </c>
      <c r="B1218" s="19" t="s">
        <v>4636</v>
      </c>
      <c r="E1218" s="124"/>
      <c r="J1218"/>
    </row>
    <row r="1219" spans="1:10" ht="15" customHeight="1">
      <c r="A1219" s="19" t="s">
        <v>4464</v>
      </c>
      <c r="B1219" s="19" t="s">
        <v>4637</v>
      </c>
      <c r="E1219" s="124"/>
      <c r="J1219"/>
    </row>
    <row r="1220" spans="1:10" ht="15" customHeight="1">
      <c r="A1220" s="19" t="s">
        <v>4465</v>
      </c>
      <c r="B1220" s="19" t="s">
        <v>4638</v>
      </c>
      <c r="E1220" s="124"/>
      <c r="J1220"/>
    </row>
    <row r="1221" spans="1:10" ht="15" customHeight="1">
      <c r="A1221" s="19" t="s">
        <v>4466</v>
      </c>
      <c r="B1221" s="19" t="s">
        <v>4639</v>
      </c>
      <c r="E1221" s="124"/>
      <c r="J1221"/>
    </row>
    <row r="1222" spans="1:10" ht="15" customHeight="1">
      <c r="A1222" s="19" t="s">
        <v>4467</v>
      </c>
      <c r="B1222" s="19" t="s">
        <v>4640</v>
      </c>
      <c r="E1222" s="124"/>
      <c r="J1222"/>
    </row>
    <row r="1223" spans="1:10" ht="15" customHeight="1">
      <c r="A1223" s="19" t="s">
        <v>4468</v>
      </c>
      <c r="B1223" s="19" t="s">
        <v>4641</v>
      </c>
      <c r="E1223" s="124"/>
      <c r="J1223"/>
    </row>
    <row r="1224" spans="1:10" ht="15" customHeight="1">
      <c r="A1224" s="19" t="s">
        <v>4469</v>
      </c>
      <c r="B1224" s="19" t="s">
        <v>4642</v>
      </c>
      <c r="E1224" s="124"/>
      <c r="J1224"/>
    </row>
    <row r="1225" spans="1:10" ht="15" customHeight="1">
      <c r="A1225" s="19" t="s">
        <v>4470</v>
      </c>
      <c r="B1225" s="19" t="s">
        <v>4643</v>
      </c>
      <c r="E1225" s="124"/>
      <c r="J1225"/>
    </row>
    <row r="1226" spans="1:10" ht="15" customHeight="1">
      <c r="A1226" s="19" t="s">
        <v>4362</v>
      </c>
      <c r="B1226" s="19" t="s">
        <v>4384</v>
      </c>
      <c r="E1226" s="124"/>
      <c r="J1226"/>
    </row>
    <row r="1227" spans="1:10" ht="15" customHeight="1">
      <c r="A1227" s="19" t="s">
        <v>2976</v>
      </c>
      <c r="B1227" s="19" t="s">
        <v>3123</v>
      </c>
      <c r="E1227" s="124"/>
      <c r="J1227"/>
    </row>
    <row r="1228" spans="1:10" ht="15" customHeight="1">
      <c r="A1228" s="19" t="s">
        <v>4472</v>
      </c>
      <c r="B1228" s="19" t="s">
        <v>4644</v>
      </c>
      <c r="E1228" s="124"/>
      <c r="J1228"/>
    </row>
    <row r="1229" spans="1:10" ht="15" customHeight="1">
      <c r="A1229" s="19" t="s">
        <v>4473</v>
      </c>
      <c r="B1229" s="19" t="s">
        <v>4645</v>
      </c>
      <c r="E1229" s="124"/>
      <c r="J1229"/>
    </row>
    <row r="1230" spans="1:10" ht="15" customHeight="1">
      <c r="A1230" s="19" t="s">
        <v>4475</v>
      </c>
      <c r="B1230" s="19" t="s">
        <v>4646</v>
      </c>
      <c r="E1230" s="124"/>
      <c r="J1230"/>
    </row>
    <row r="1231" spans="1:10" ht="15" customHeight="1">
      <c r="A1231" s="19" t="s">
        <v>4477</v>
      </c>
      <c r="B1231" s="19" t="s">
        <v>4647</v>
      </c>
      <c r="E1231" s="124"/>
      <c r="J1231"/>
    </row>
    <row r="1232" spans="1:10" ht="15" customHeight="1">
      <c r="A1232" s="19" t="s">
        <v>4212</v>
      </c>
      <c r="B1232" s="19" t="s">
        <v>4648</v>
      </c>
      <c r="E1232" s="124"/>
      <c r="J1232"/>
    </row>
    <row r="1233" spans="1:10" ht="15" customHeight="1">
      <c r="A1233" s="19" t="s">
        <v>4651</v>
      </c>
      <c r="B1233" s="19" t="s">
        <v>4653</v>
      </c>
      <c r="E1233" s="124"/>
      <c r="J1233"/>
    </row>
    <row r="1234" spans="1:10" ht="15" customHeight="1">
      <c r="A1234" t="s">
        <v>4759</v>
      </c>
      <c r="B1234" t="s">
        <v>4787</v>
      </c>
      <c r="E1234" s="124"/>
      <c r="J1234"/>
    </row>
    <row r="1235" spans="1:10" ht="15" customHeight="1">
      <c r="A1235" t="s">
        <v>4760</v>
      </c>
      <c r="B1235" t="s">
        <v>4788</v>
      </c>
      <c r="E1235" s="124"/>
      <c r="J1235"/>
    </row>
    <row r="1236" spans="1:10" ht="15" customHeight="1">
      <c r="A1236" t="s">
        <v>4761</v>
      </c>
      <c r="B1236" t="s">
        <v>4789</v>
      </c>
      <c r="E1236" s="124"/>
      <c r="J1236"/>
    </row>
    <row r="1237" spans="1:10" ht="15" customHeight="1">
      <c r="A1237" t="s">
        <v>4762</v>
      </c>
      <c r="B1237" t="s">
        <v>4790</v>
      </c>
      <c r="E1237" s="124"/>
      <c r="J1237"/>
    </row>
    <row r="1238" spans="1:10" ht="15" customHeight="1">
      <c r="A1238" t="s">
        <v>4763</v>
      </c>
      <c r="B1238" t="s">
        <v>4791</v>
      </c>
      <c r="E1238" s="124"/>
      <c r="J1238"/>
    </row>
    <row r="1239" spans="1:10" ht="15" customHeight="1">
      <c r="A1239" t="s">
        <v>4764</v>
      </c>
      <c r="B1239" t="s">
        <v>4792</v>
      </c>
      <c r="E1239" s="124"/>
      <c r="J1239"/>
    </row>
    <row r="1240" spans="1:10" ht="15" customHeight="1">
      <c r="A1240" t="s">
        <v>4765</v>
      </c>
      <c r="B1240" t="s">
        <v>4793</v>
      </c>
      <c r="E1240" s="124"/>
      <c r="J1240"/>
    </row>
    <row r="1241" spans="1:10" ht="15" customHeight="1">
      <c r="A1241" t="s">
        <v>4766</v>
      </c>
      <c r="B1241" t="s">
        <v>4794</v>
      </c>
      <c r="E1241" s="124"/>
      <c r="J1241"/>
    </row>
    <row r="1242" spans="1:10" ht="15" customHeight="1">
      <c r="A1242" t="s">
        <v>4767</v>
      </c>
      <c r="B1242" t="s">
        <v>4795</v>
      </c>
      <c r="E1242" s="124"/>
      <c r="J1242"/>
    </row>
    <row r="1243" spans="1:10" ht="15" customHeight="1">
      <c r="A1243" t="s">
        <v>4768</v>
      </c>
      <c r="B1243" t="s">
        <v>4796</v>
      </c>
      <c r="E1243" s="124"/>
      <c r="J1243"/>
    </row>
    <row r="1244" spans="1:10" ht="15" customHeight="1">
      <c r="A1244" t="s">
        <v>4769</v>
      </c>
      <c r="B1244" t="s">
        <v>4797</v>
      </c>
      <c r="E1244" s="124"/>
      <c r="J1244"/>
    </row>
    <row r="1245" spans="1:10" ht="15" customHeight="1">
      <c r="A1245" t="s">
        <v>4770</v>
      </c>
      <c r="B1245" t="s">
        <v>4798</v>
      </c>
      <c r="E1245" s="124"/>
      <c r="J1245"/>
    </row>
    <row r="1246" spans="1:10" ht="15" customHeight="1">
      <c r="A1246" t="s">
        <v>4771</v>
      </c>
      <c r="B1246" t="s">
        <v>4799</v>
      </c>
      <c r="E1246" s="124"/>
      <c r="J1246"/>
    </row>
    <row r="1247" spans="1:10" ht="15" customHeight="1">
      <c r="A1247" t="s">
        <v>4772</v>
      </c>
      <c r="B1247" t="s">
        <v>4800</v>
      </c>
      <c r="E1247" s="124"/>
      <c r="J1247"/>
    </row>
    <row r="1248" spans="1:10" ht="15" customHeight="1">
      <c r="A1248" t="s">
        <v>4773</v>
      </c>
      <c r="B1248" t="s">
        <v>4801</v>
      </c>
      <c r="E1248" s="124"/>
      <c r="J1248"/>
    </row>
    <row r="1249" spans="1:10" ht="15" customHeight="1">
      <c r="A1249" t="s">
        <v>4774</v>
      </c>
      <c r="B1249" t="s">
        <v>4802</v>
      </c>
      <c r="E1249" s="124"/>
      <c r="J1249"/>
    </row>
    <row r="1250" spans="1:10" ht="15" customHeight="1">
      <c r="A1250" t="s">
        <v>4811</v>
      </c>
      <c r="B1250" t="s">
        <v>4828</v>
      </c>
      <c r="E1250" s="124"/>
      <c r="J1250"/>
    </row>
    <row r="1251" spans="1:10" ht="15" customHeight="1">
      <c r="A1251" t="s">
        <v>4812</v>
      </c>
      <c r="B1251" t="s">
        <v>4829</v>
      </c>
      <c r="E1251" s="124"/>
      <c r="J1251"/>
    </row>
    <row r="1252" spans="1:10" ht="15" customHeight="1">
      <c r="A1252" t="s">
        <v>4813</v>
      </c>
      <c r="B1252" t="s">
        <v>4830</v>
      </c>
      <c r="E1252" s="124"/>
      <c r="J1252"/>
    </row>
    <row r="1253" spans="1:10" ht="15" customHeight="1">
      <c r="A1253" t="s">
        <v>4815</v>
      </c>
      <c r="B1253" t="s">
        <v>4831</v>
      </c>
      <c r="E1253" s="124"/>
      <c r="J1253"/>
    </row>
    <row r="1254" spans="1:10" ht="15" customHeight="1">
      <c r="A1254" t="s">
        <v>3611</v>
      </c>
      <c r="B1254" t="s">
        <v>3705</v>
      </c>
      <c r="E1254" s="124"/>
      <c r="J1254"/>
    </row>
    <row r="1255" spans="1:10" ht="15" customHeight="1">
      <c r="A1255" t="s">
        <v>4818</v>
      </c>
      <c r="B1255" t="s">
        <v>4832</v>
      </c>
      <c r="E1255" s="124"/>
      <c r="J1255"/>
    </row>
    <row r="1256" spans="1:10" ht="15" customHeight="1">
      <c r="A1256" t="s">
        <v>4836</v>
      </c>
      <c r="B1256" t="s">
        <v>4838</v>
      </c>
      <c r="E1256" s="124"/>
      <c r="J1256"/>
    </row>
    <row r="1257" spans="1:10" ht="15" customHeight="1">
      <c r="A1257" t="s">
        <v>4909</v>
      </c>
      <c r="B1257" t="s">
        <v>4926</v>
      </c>
      <c r="E1257" s="124"/>
      <c r="J1257"/>
    </row>
    <row r="1258" spans="1:10" ht="15" customHeight="1">
      <c r="A1258" t="s">
        <v>5064</v>
      </c>
      <c r="B1258" t="s">
        <v>5065</v>
      </c>
      <c r="E1258" s="124"/>
      <c r="J1258"/>
    </row>
    <row r="1259" spans="1:10" ht="15" customHeight="1">
      <c r="A1259" t="s">
        <v>4947</v>
      </c>
      <c r="B1259" t="s">
        <v>4982</v>
      </c>
      <c r="E1259" s="124"/>
      <c r="J1259"/>
    </row>
    <row r="1260" spans="1:10" ht="15" customHeight="1">
      <c r="A1260" t="s">
        <v>4948</v>
      </c>
      <c r="B1260" t="s">
        <v>4983</v>
      </c>
      <c r="E1260" s="124"/>
      <c r="J1260"/>
    </row>
    <row r="1261" spans="1:10" ht="15" customHeight="1">
      <c r="A1261" t="s">
        <v>4949</v>
      </c>
      <c r="B1261" t="s">
        <v>4984</v>
      </c>
      <c r="E1261" s="124"/>
      <c r="J1261"/>
    </row>
    <row r="1262" spans="1:10" ht="15" customHeight="1">
      <c r="A1262" t="s">
        <v>4950</v>
      </c>
      <c r="B1262" t="s">
        <v>4985</v>
      </c>
      <c r="E1262" s="124"/>
      <c r="J1262"/>
    </row>
    <row r="1263" spans="1:10" ht="15" customHeight="1">
      <c r="A1263" t="s">
        <v>4951</v>
      </c>
      <c r="B1263" t="s">
        <v>4986</v>
      </c>
      <c r="E1263" s="124"/>
      <c r="J1263"/>
    </row>
    <row r="1264" spans="1:10" ht="15" customHeight="1">
      <c r="A1264" t="s">
        <v>4952</v>
      </c>
      <c r="B1264" t="s">
        <v>4987</v>
      </c>
      <c r="E1264" s="124"/>
      <c r="J1264"/>
    </row>
    <row r="1265" spans="1:10" ht="15" customHeight="1">
      <c r="A1265" t="s">
        <v>4953</v>
      </c>
      <c r="B1265" t="s">
        <v>4988</v>
      </c>
      <c r="E1265" s="124"/>
      <c r="J1265"/>
    </row>
    <row r="1266" spans="1:10" ht="15" customHeight="1">
      <c r="A1266" s="19" t="s">
        <v>4954</v>
      </c>
      <c r="B1266" s="19" t="s">
        <v>4989</v>
      </c>
      <c r="E1266" s="124"/>
      <c r="J1266"/>
    </row>
    <row r="1267" spans="1:10" ht="15" customHeight="1">
      <c r="A1267" s="19" t="s">
        <v>4955</v>
      </c>
      <c r="B1267" s="19" t="s">
        <v>4990</v>
      </c>
      <c r="E1267" s="124"/>
      <c r="J1267"/>
    </row>
    <row r="1268" spans="1:10" ht="15" customHeight="1">
      <c r="A1268" s="19" t="s">
        <v>4956</v>
      </c>
      <c r="B1268" s="19" t="s">
        <v>4991</v>
      </c>
      <c r="E1268" s="124"/>
      <c r="J1268"/>
    </row>
    <row r="1269" spans="1:10" ht="15" customHeight="1">
      <c r="A1269" s="19" t="s">
        <v>4957</v>
      </c>
      <c r="B1269" s="19" t="s">
        <v>4992</v>
      </c>
      <c r="E1269" s="124"/>
      <c r="J1269"/>
    </row>
    <row r="1270" spans="1:10" ht="15" customHeight="1">
      <c r="A1270" s="19" t="s">
        <v>4958</v>
      </c>
      <c r="B1270" s="19" t="s">
        <v>4993</v>
      </c>
      <c r="E1270" s="124"/>
      <c r="J1270"/>
    </row>
    <row r="1271" spans="1:10" ht="15" customHeight="1">
      <c r="A1271" s="19" t="s">
        <v>4959</v>
      </c>
      <c r="B1271" s="19" t="s">
        <v>4999</v>
      </c>
      <c r="E1271" s="124"/>
      <c r="J1271"/>
    </row>
    <row r="1272" spans="1:10" ht="15" customHeight="1">
      <c r="A1272" s="19" t="s">
        <v>4960</v>
      </c>
      <c r="B1272" s="19" t="s">
        <v>4994</v>
      </c>
      <c r="E1272" s="124"/>
      <c r="J1272"/>
    </row>
    <row r="1273" spans="1:10" ht="15" customHeight="1">
      <c r="A1273" s="19" t="s">
        <v>4961</v>
      </c>
      <c r="B1273" s="19" t="s">
        <v>4995</v>
      </c>
      <c r="E1273" s="124"/>
      <c r="J1273"/>
    </row>
    <row r="1274" spans="1:10" ht="15" customHeight="1">
      <c r="A1274" s="19" t="s">
        <v>4962</v>
      </c>
      <c r="B1274" s="19" t="s">
        <v>4996</v>
      </c>
      <c r="E1274" s="124"/>
      <c r="J1274"/>
    </row>
    <row r="1275" spans="1:10" ht="15" customHeight="1">
      <c r="A1275" s="19" t="s">
        <v>4963</v>
      </c>
      <c r="B1275" s="19" t="s">
        <v>4997</v>
      </c>
      <c r="E1275" s="124"/>
      <c r="J1275"/>
    </row>
    <row r="1276" spans="1:10" ht="15" customHeight="1">
      <c r="A1276" s="19" t="s">
        <v>4964</v>
      </c>
      <c r="B1276" s="19" t="s">
        <v>4998</v>
      </c>
      <c r="E1276" s="124"/>
      <c r="J1276"/>
    </row>
    <row r="1277" spans="1:10" ht="15" customHeight="1">
      <c r="A1277" s="106" t="s">
        <v>5162</v>
      </c>
      <c r="B1277" s="19" t="s">
        <v>5183</v>
      </c>
      <c r="E1277" s="124"/>
      <c r="J1277"/>
    </row>
    <row r="1278" spans="1:10" ht="15" customHeight="1">
      <c r="A1278" s="106" t="s">
        <v>5165</v>
      </c>
      <c r="B1278" s="19" t="s">
        <v>5184</v>
      </c>
      <c r="E1278" s="124"/>
      <c r="J1278"/>
    </row>
    <row r="1279" spans="1:10" ht="15" customHeight="1">
      <c r="A1279" s="106" t="s">
        <v>5169</v>
      </c>
      <c r="B1279" s="19" t="s">
        <v>5185</v>
      </c>
      <c r="E1279" s="124"/>
      <c r="J1279"/>
    </row>
    <row r="1280" spans="1:10" ht="15" customHeight="1">
      <c r="A1280" s="106" t="s">
        <v>5171</v>
      </c>
      <c r="B1280" s="19" t="s">
        <v>5186</v>
      </c>
      <c r="E1280" s="124"/>
      <c r="J1280"/>
    </row>
    <row r="1281" spans="1:10" ht="15" customHeight="1">
      <c r="A1281" s="106" t="s">
        <v>5174</v>
      </c>
      <c r="B1281" s="19" t="s">
        <v>5187</v>
      </c>
      <c r="E1281" s="124"/>
      <c r="J1281"/>
    </row>
    <row r="1282" spans="1:10" ht="15" customHeight="1">
      <c r="A1282" s="106" t="s">
        <v>5176</v>
      </c>
      <c r="B1282" s="19" t="s">
        <v>5188</v>
      </c>
      <c r="E1282" s="124"/>
      <c r="J1282"/>
    </row>
    <row r="1283" spans="1:10" ht="15" customHeight="1">
      <c r="A1283" s="106" t="s">
        <v>5178</v>
      </c>
      <c r="B1283" s="19" t="s">
        <v>5189</v>
      </c>
      <c r="E1283" s="124"/>
      <c r="J1283"/>
    </row>
    <row r="1284" spans="1:10" ht="15" customHeight="1">
      <c r="A1284" s="106" t="s">
        <v>5180</v>
      </c>
      <c r="B1284" s="19" t="s">
        <v>5190</v>
      </c>
      <c r="E1284" s="124"/>
      <c r="J1284"/>
    </row>
    <row r="1285" spans="1:10" ht="15" customHeight="1">
      <c r="A1285" s="106"/>
      <c r="E1285" s="124"/>
      <c r="J1285"/>
    </row>
    <row r="1286" spans="1:10" ht="15" customHeight="1">
      <c r="A1286" s="106"/>
      <c r="E1286" s="124"/>
      <c r="J1286"/>
    </row>
    <row r="1287" spans="1:10" ht="15" customHeight="1">
      <c r="A1287" s="106"/>
      <c r="E1287" s="124"/>
      <c r="J1287"/>
    </row>
    <row r="1288" spans="1:10" ht="15" customHeight="1">
      <c r="A1288" s="106"/>
      <c r="E1288" s="124"/>
      <c r="J1288"/>
    </row>
    <row r="1289" spans="1:10" ht="15" customHeight="1">
      <c r="E1289" s="124"/>
      <c r="J1289"/>
    </row>
    <row r="1290" spans="1:10" ht="15" customHeight="1">
      <c r="E1290" s="124"/>
      <c r="J1290"/>
    </row>
    <row r="1291" spans="1:10" ht="15" customHeight="1">
      <c r="E1291" s="124"/>
      <c r="J1291"/>
    </row>
    <row r="1292" spans="1:10" ht="15" customHeight="1">
      <c r="E1292" s="124"/>
      <c r="J1292"/>
    </row>
    <row r="1293" spans="1:10" ht="15" customHeight="1">
      <c r="E1293" s="124"/>
      <c r="J1293"/>
    </row>
    <row r="1294" spans="1:10" ht="15" customHeight="1">
      <c r="E1294" s="124"/>
      <c r="J1294"/>
    </row>
    <row r="1295" spans="1:10" ht="15" customHeight="1">
      <c r="E1295" s="124"/>
      <c r="J1295"/>
    </row>
    <row r="1296" spans="1:10" ht="15" customHeight="1">
      <c r="E1296" s="124"/>
      <c r="J1296"/>
    </row>
    <row r="1297" spans="5:10" ht="15" customHeight="1">
      <c r="E1297" s="124"/>
      <c r="J1297"/>
    </row>
    <row r="1298" spans="5:10" ht="15" customHeight="1">
      <c r="E1298" s="124"/>
      <c r="J1298"/>
    </row>
    <row r="1299" spans="5:10" ht="15" customHeight="1">
      <c r="E1299" s="124"/>
      <c r="J1299"/>
    </row>
    <row r="1300" spans="5:10" ht="15" customHeight="1">
      <c r="E1300" s="124"/>
      <c r="J1300"/>
    </row>
    <row r="1301" spans="5:10" ht="15" customHeight="1">
      <c r="E1301" s="124"/>
      <c r="J1301"/>
    </row>
    <row r="1302" spans="5:10" ht="15" customHeight="1">
      <c r="E1302" s="124"/>
      <c r="J1302"/>
    </row>
    <row r="1303" spans="5:10" ht="15" customHeight="1">
      <c r="E1303" s="124"/>
      <c r="J1303"/>
    </row>
    <row r="1304" spans="5:10" ht="15" customHeight="1">
      <c r="E1304" s="124"/>
      <c r="J1304"/>
    </row>
    <row r="1305" spans="5:10" ht="15" customHeight="1">
      <c r="E1305" s="124"/>
      <c r="J1305"/>
    </row>
    <row r="1306" spans="5:10" ht="15" customHeight="1">
      <c r="E1306" s="124"/>
      <c r="J1306"/>
    </row>
    <row r="1307" spans="5:10" ht="15" customHeight="1">
      <c r="E1307" s="124"/>
      <c r="J1307"/>
    </row>
    <row r="1308" spans="5:10" ht="15" customHeight="1">
      <c r="E1308" s="124"/>
      <c r="J1308"/>
    </row>
    <row r="1309" spans="5:10" ht="15" customHeight="1">
      <c r="E1309" s="124"/>
      <c r="J1309"/>
    </row>
    <row r="1310" spans="5:10" ht="15" customHeight="1">
      <c r="E1310" s="124"/>
      <c r="J1310"/>
    </row>
    <row r="1311" spans="5:10" ht="15" customHeight="1">
      <c r="E1311" s="124"/>
      <c r="J1311"/>
    </row>
    <row r="1312" spans="5:10" ht="15" customHeight="1">
      <c r="E1312" s="124"/>
      <c r="J1312"/>
    </row>
    <row r="1313" spans="5:10" ht="15" customHeight="1">
      <c r="E1313" s="124"/>
      <c r="J1313"/>
    </row>
    <row r="1314" spans="5:10" ht="15" customHeight="1">
      <c r="E1314" s="124"/>
      <c r="J1314"/>
    </row>
    <row r="1315" spans="5:10" ht="15" customHeight="1">
      <c r="E1315" s="124"/>
      <c r="J1315"/>
    </row>
    <row r="1316" spans="5:10" ht="14.45" customHeight="1">
      <c r="E1316" s="124"/>
      <c r="J1316"/>
    </row>
    <row r="1317" spans="5:10" ht="14.45" customHeight="1">
      <c r="E1317" s="124"/>
      <c r="J1317" s="139"/>
    </row>
    <row r="1318" spans="5:10" ht="15" customHeight="1">
      <c r="E1318" s="124"/>
      <c r="J1318"/>
    </row>
    <row r="1319" spans="5:10" ht="14.45" customHeight="1">
      <c r="E1319" s="124"/>
      <c r="J1319"/>
    </row>
    <row r="1320" spans="5:10" ht="14.45" customHeight="1">
      <c r="E1320" s="124"/>
      <c r="J1320" s="139"/>
    </row>
    <row r="1321" spans="5:10" ht="15" customHeight="1">
      <c r="E1321" s="124"/>
      <c r="J1321"/>
    </row>
    <row r="1322" spans="5:10" ht="14.45" customHeight="1">
      <c r="E1322" s="124"/>
      <c r="J1322"/>
    </row>
    <row r="1323" spans="5:10" ht="14.45" customHeight="1">
      <c r="E1323" s="124"/>
      <c r="J1323"/>
    </row>
    <row r="1324" spans="5:10" ht="15" customHeight="1">
      <c r="E1324" s="124"/>
      <c r="J1324"/>
    </row>
    <row r="1325" spans="5:10" ht="14.45" customHeight="1">
      <c r="E1325" s="124"/>
      <c r="J1325"/>
    </row>
    <row r="1326" spans="5:10" ht="14.45" customHeight="1">
      <c r="E1326" s="124"/>
      <c r="J1326"/>
    </row>
    <row r="1327" spans="5:10" ht="15" customHeight="1">
      <c r="E1327" s="124"/>
      <c r="J1327"/>
    </row>
    <row r="1328" spans="5:10" ht="14.45" customHeight="1">
      <c r="E1328" s="124"/>
      <c r="J1328"/>
    </row>
    <row r="1329" spans="5:10" ht="14.45" customHeight="1">
      <c r="E1329" s="124"/>
      <c r="J1329"/>
    </row>
    <row r="1330" spans="5:10" ht="15" customHeight="1">
      <c r="E1330" s="124"/>
      <c r="J1330"/>
    </row>
    <row r="1331" spans="5:10" ht="14.45" customHeight="1">
      <c r="E1331" s="124"/>
      <c r="J1331"/>
    </row>
    <row r="1332" spans="5:10" ht="14.45" customHeight="1">
      <c r="E1332" s="124"/>
      <c r="J1332"/>
    </row>
    <row r="1333" spans="5:10" ht="15" customHeight="1">
      <c r="E1333" s="124"/>
      <c r="J1333"/>
    </row>
    <row r="1334" spans="5:10" ht="14.45" customHeight="1">
      <c r="E1334" s="124"/>
      <c r="J1334"/>
    </row>
    <row r="1335" spans="5:10" ht="14.45" customHeight="1">
      <c r="E1335" s="124"/>
      <c r="J1335"/>
    </row>
    <row r="1336" spans="5:10" ht="15" customHeight="1">
      <c r="E1336" s="124"/>
      <c r="J1336"/>
    </row>
    <row r="1337" spans="5:10" ht="14.45" customHeight="1">
      <c r="E1337" s="124"/>
      <c r="J1337"/>
    </row>
    <row r="1338" spans="5:10" ht="14.45" customHeight="1">
      <c r="E1338" s="124"/>
      <c r="J1338"/>
    </row>
    <row r="1339" spans="5:10" ht="15" customHeight="1">
      <c r="E1339" s="124"/>
      <c r="J1339"/>
    </row>
    <row r="1340" spans="5:10" ht="14.45" customHeight="1">
      <c r="E1340" s="124"/>
      <c r="J1340"/>
    </row>
    <row r="1341" spans="5:10" ht="14.45" customHeight="1">
      <c r="E1341" s="124"/>
      <c r="J1341"/>
    </row>
    <row r="1342" spans="5:10" ht="15" customHeight="1">
      <c r="E1342" s="124"/>
      <c r="J1342"/>
    </row>
    <row r="1343" spans="5:10" ht="14.45" customHeight="1">
      <c r="E1343" s="124"/>
      <c r="J1343"/>
    </row>
    <row r="1344" spans="5:10" ht="14.45" customHeight="1">
      <c r="E1344" s="124"/>
      <c r="J1344"/>
    </row>
    <row r="1345" spans="1:10" ht="15" customHeight="1">
      <c r="E1345" s="124"/>
      <c r="J1345"/>
    </row>
    <row r="1346" spans="1:10" ht="14.45" customHeight="1">
      <c r="A1346" s="19" t="s">
        <v>1709</v>
      </c>
      <c r="B1346" s="19" t="s">
        <v>1735</v>
      </c>
      <c r="E1346" s="124"/>
      <c r="J1346"/>
    </row>
    <row r="1347" spans="1:10" ht="14.45" customHeight="1">
      <c r="A1347" s="123"/>
      <c r="D1347" s="124"/>
      <c r="E1347" s="130"/>
      <c r="J1347"/>
    </row>
    <row r="1348" spans="1:10" ht="15" customHeight="1">
      <c r="D1348" s="130"/>
      <c r="J1348"/>
    </row>
    <row r="1349" spans="1:10" ht="14.45" customHeight="1">
      <c r="D1349" s="128"/>
      <c r="J1349"/>
    </row>
    <row r="1350" spans="1:10" ht="15">
      <c r="J1350"/>
    </row>
    <row r="1351" spans="1:10" ht="13.5" customHeight="1">
      <c r="C1351" s="19" t="s">
        <v>2072</v>
      </c>
      <c r="J1351"/>
    </row>
    <row r="1352" spans="1:10" ht="15">
      <c r="J1352"/>
    </row>
    <row r="1353" spans="1:10" ht="15">
      <c r="J1353"/>
    </row>
    <row r="1354" spans="1:10" ht="15">
      <c r="J1354"/>
    </row>
    <row r="1355" spans="1:10" ht="15">
      <c r="J1355"/>
    </row>
    <row r="1356" spans="1:10" ht="15">
      <c r="J1356"/>
    </row>
    <row r="1357" spans="1:10" ht="15">
      <c r="J1357"/>
    </row>
    <row r="1358" spans="1:10" ht="15">
      <c r="J1358"/>
    </row>
    <row r="1359" spans="1:10" ht="15">
      <c r="J1359"/>
    </row>
    <row r="1360" spans="1:10" ht="15">
      <c r="J1360"/>
    </row>
    <row r="1361" spans="10:10" ht="15">
      <c r="J1361"/>
    </row>
    <row r="1362" spans="10:10" ht="15">
      <c r="J1362"/>
    </row>
    <row r="1363" spans="10:10" ht="15">
      <c r="J1363"/>
    </row>
    <row r="1364" spans="10:10" ht="15">
      <c r="J1364"/>
    </row>
    <row r="1365" spans="10:10" ht="15">
      <c r="J1365"/>
    </row>
    <row r="1366" spans="10:10" ht="15">
      <c r="J1366"/>
    </row>
    <row r="1367" spans="10:10" ht="15">
      <c r="J1367"/>
    </row>
    <row r="1368" spans="10:10" ht="15">
      <c r="J1368"/>
    </row>
    <row r="1369" spans="10:10" ht="15">
      <c r="J1369"/>
    </row>
    <row r="1370" spans="10:10" ht="15">
      <c r="J1370"/>
    </row>
    <row r="1371" spans="10:10" ht="15">
      <c r="J1371"/>
    </row>
    <row r="1372" spans="10:10" ht="15">
      <c r="J1372"/>
    </row>
    <row r="1373" spans="10:10" ht="15">
      <c r="J1373"/>
    </row>
    <row r="1374" spans="10:10" ht="15">
      <c r="J1374"/>
    </row>
    <row r="1375" spans="10:10" ht="15">
      <c r="J1375"/>
    </row>
    <row r="1376" spans="10:10" ht="15">
      <c r="J1376"/>
    </row>
    <row r="1377" spans="10:10" ht="15">
      <c r="J1377"/>
    </row>
    <row r="1378" spans="10:10" ht="15">
      <c r="J1378"/>
    </row>
    <row r="1379" spans="10:10" ht="15">
      <c r="J1379"/>
    </row>
    <row r="1380" spans="10:10" ht="15">
      <c r="J1380"/>
    </row>
    <row r="1381" spans="10:10" ht="15">
      <c r="J1381"/>
    </row>
    <row r="1382" spans="10:10" ht="15">
      <c r="J1382"/>
    </row>
    <row r="1383" spans="10:10" ht="15">
      <c r="J1383"/>
    </row>
    <row r="1384" spans="10:10" ht="15">
      <c r="J1384"/>
    </row>
    <row r="1385" spans="10:10" ht="15">
      <c r="J1385"/>
    </row>
    <row r="1386" spans="10:10" ht="15">
      <c r="J1386"/>
    </row>
    <row r="1387" spans="10:10" ht="15">
      <c r="J1387"/>
    </row>
    <row r="1388" spans="10:10" ht="15">
      <c r="J1388"/>
    </row>
    <row r="1389" spans="10:10" ht="15">
      <c r="J1389"/>
    </row>
    <row r="1390" spans="10:10" ht="15">
      <c r="J1390"/>
    </row>
    <row r="1391" spans="10:10" ht="15">
      <c r="J1391"/>
    </row>
    <row r="1392" spans="10:10" ht="15">
      <c r="J1392"/>
    </row>
    <row r="1393" spans="10:10" ht="15">
      <c r="J1393"/>
    </row>
    <row r="1394" spans="10:10" ht="15">
      <c r="J1394"/>
    </row>
    <row r="1395" spans="10:10" ht="15">
      <c r="J1395"/>
    </row>
    <row r="1396" spans="10:10" ht="15">
      <c r="J1396"/>
    </row>
    <row r="1397" spans="10:10" ht="15">
      <c r="J1397"/>
    </row>
    <row r="1398" spans="10:10" ht="15">
      <c r="J1398"/>
    </row>
    <row r="1399" spans="10:10" ht="15">
      <c r="J1399"/>
    </row>
    <row r="1400" spans="10:10" ht="15">
      <c r="J1400"/>
    </row>
    <row r="1401" spans="10:10" ht="15">
      <c r="J1401"/>
    </row>
    <row r="1402" spans="10:10" ht="15">
      <c r="J1402"/>
    </row>
    <row r="1403" spans="10:10" ht="15">
      <c r="J1403"/>
    </row>
    <row r="1404" spans="10:10" ht="15">
      <c r="J1404"/>
    </row>
    <row r="1405" spans="10:10" ht="15">
      <c r="J1405"/>
    </row>
    <row r="1406" spans="10:10" ht="15">
      <c r="J1406"/>
    </row>
    <row r="1407" spans="10:10" ht="15">
      <c r="J1407"/>
    </row>
    <row r="1408" spans="10:10" ht="15">
      <c r="J1408"/>
    </row>
    <row r="1409" spans="10:10" ht="15">
      <c r="J1409"/>
    </row>
    <row r="1410" spans="10:10" ht="15">
      <c r="J1410"/>
    </row>
    <row r="1411" spans="10:10" ht="15">
      <c r="J1411"/>
    </row>
    <row r="1412" spans="10:10" ht="15">
      <c r="J1412" s="60"/>
    </row>
    <row r="1413" spans="10:10" ht="15">
      <c r="J1413"/>
    </row>
    <row r="1414" spans="10:10" ht="15">
      <c r="J1414"/>
    </row>
    <row r="1415" spans="10:10" ht="15">
      <c r="J1415" s="60"/>
    </row>
    <row r="1416" spans="10:10" ht="15">
      <c r="J1416"/>
    </row>
    <row r="1417" spans="10:10" ht="15">
      <c r="J1417"/>
    </row>
    <row r="1418" spans="10:10" ht="15">
      <c r="J1418"/>
    </row>
    <row r="1419" spans="10:10" ht="15">
      <c r="J1419"/>
    </row>
    <row r="1420" spans="10:10" ht="15">
      <c r="J1420"/>
    </row>
    <row r="1421" spans="10:10" ht="15">
      <c r="J1421"/>
    </row>
    <row r="1422" spans="10:10" ht="15">
      <c r="J1422"/>
    </row>
    <row r="1423" spans="10:10" ht="15">
      <c r="J1423"/>
    </row>
    <row r="1424" spans="10:10" ht="15">
      <c r="J1424"/>
    </row>
    <row r="1425" spans="10:10" ht="15">
      <c r="J1425"/>
    </row>
    <row r="1426" spans="10:10" ht="15">
      <c r="J1426"/>
    </row>
    <row r="1427" spans="10:10" ht="15">
      <c r="J1427"/>
    </row>
    <row r="1428" spans="10:10" ht="15">
      <c r="J1428"/>
    </row>
    <row r="1429" spans="10:10" ht="15">
      <c r="J1429"/>
    </row>
    <row r="1430" spans="10:10" ht="15">
      <c r="J1430"/>
    </row>
    <row r="1431" spans="10:10" ht="15">
      <c r="J1431"/>
    </row>
    <row r="1432" spans="10:10" ht="15">
      <c r="J1432"/>
    </row>
    <row r="1433" spans="10:10" ht="15">
      <c r="J1433"/>
    </row>
    <row r="1434" spans="10:10" ht="15">
      <c r="J1434" s="60"/>
    </row>
    <row r="1435" spans="10:10" ht="15">
      <c r="J1435"/>
    </row>
    <row r="1436" spans="10:10" ht="15">
      <c r="J1436"/>
    </row>
    <row r="1437" spans="10:10" ht="15">
      <c r="J1437"/>
    </row>
    <row r="1438" spans="10:10" ht="15">
      <c r="J1438"/>
    </row>
    <row r="1439" spans="10:10" ht="15">
      <c r="J1439"/>
    </row>
    <row r="1440" spans="10:10" ht="15">
      <c r="J1440"/>
    </row>
    <row r="1441" spans="10:10" ht="15">
      <c r="J1441" s="60"/>
    </row>
    <row r="1442" spans="10:10" ht="15">
      <c r="J1442"/>
    </row>
    <row r="1443" spans="10:10" ht="15">
      <c r="J1443"/>
    </row>
    <row r="1444" spans="10:10" ht="15">
      <c r="J1444"/>
    </row>
    <row r="1445" spans="10:10" ht="15">
      <c r="J1445"/>
    </row>
    <row r="1446" spans="10:10" ht="15">
      <c r="J1446"/>
    </row>
    <row r="1447" spans="10:10" ht="15">
      <c r="J1447"/>
    </row>
    <row r="1448" spans="10:10" ht="15">
      <c r="J1448"/>
    </row>
    <row r="1449" spans="10:10" ht="15">
      <c r="J1449"/>
    </row>
    <row r="1450" spans="10:10" ht="15">
      <c r="J1450"/>
    </row>
    <row r="1451" spans="10:10" ht="15">
      <c r="J1451"/>
    </row>
    <row r="1452" spans="10:10" ht="15">
      <c r="J1452"/>
    </row>
    <row r="1453" spans="10:10" ht="15">
      <c r="J1453"/>
    </row>
    <row r="1454" spans="10:10" ht="15">
      <c r="J1454"/>
    </row>
    <row r="1455" spans="10:10" ht="15">
      <c r="J1455"/>
    </row>
    <row r="1456" spans="10:10" ht="15">
      <c r="J1456"/>
    </row>
    <row r="1457" spans="10:10" ht="15">
      <c r="J1457" s="60"/>
    </row>
    <row r="1458" spans="10:10" ht="15">
      <c r="J1458"/>
    </row>
    <row r="1459" spans="10:10" ht="15">
      <c r="J1459"/>
    </row>
    <row r="1460" spans="10:10" ht="15">
      <c r="J1460"/>
    </row>
    <row r="1461" spans="10:10" ht="15">
      <c r="J1461"/>
    </row>
    <row r="1462" spans="10:10" ht="15">
      <c r="J1462"/>
    </row>
    <row r="1463" spans="10:10" ht="15">
      <c r="J1463"/>
    </row>
    <row r="1464" spans="10:10" ht="15">
      <c r="J1464"/>
    </row>
    <row r="1465" spans="10:10" ht="15">
      <c r="J1465"/>
    </row>
    <row r="1466" spans="10:10" ht="15">
      <c r="J1466"/>
    </row>
    <row r="1467" spans="10:10" ht="15">
      <c r="J1467"/>
    </row>
    <row r="1468" spans="10:10" ht="15">
      <c r="J1468"/>
    </row>
  </sheetData>
  <conditionalFormatting sqref="A3:A173 A175:A384">
    <cfRule type="duplicateValues" dxfId="12" priority="32"/>
  </conditionalFormatting>
  <conditionalFormatting sqref="A531">
    <cfRule type="duplicateValues" dxfId="11" priority="10" stopIfTrue="1"/>
  </conditionalFormatting>
  <conditionalFormatting sqref="A532:A535">
    <cfRule type="duplicateValues" dxfId="10" priority="9" stopIfTrue="1"/>
  </conditionalFormatting>
  <conditionalFormatting sqref="A536">
    <cfRule type="duplicateValues" dxfId="9" priority="8" stopIfTrue="1"/>
  </conditionalFormatting>
  <conditionalFormatting sqref="A537">
    <cfRule type="duplicateValues" dxfId="8" priority="7" stopIfTrue="1"/>
  </conditionalFormatting>
  <conditionalFormatting sqref="A538">
    <cfRule type="duplicateValues" dxfId="7" priority="6" stopIfTrue="1"/>
  </conditionalFormatting>
  <conditionalFormatting sqref="A539:A542 A583:A641">
    <cfRule type="duplicateValues" dxfId="6" priority="68" stopIfTrue="1"/>
  </conditionalFormatting>
  <conditionalFormatting sqref="A543:A550">
    <cfRule type="duplicateValues" dxfId="5" priority="4" stopIfTrue="1"/>
  </conditionalFormatting>
  <conditionalFormatting sqref="A551:A554">
    <cfRule type="duplicateValues" dxfId="4" priority="3" stopIfTrue="1"/>
  </conditionalFormatting>
  <conditionalFormatting sqref="A555">
    <cfRule type="duplicateValues" dxfId="3" priority="2" stopIfTrue="1"/>
  </conditionalFormatting>
  <conditionalFormatting sqref="A556:A582">
    <cfRule type="duplicateValues" dxfId="2" priority="1" stopIfTrue="1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3:E651"/>
  <sheetViews>
    <sheetView workbookViewId="0">
      <selection activeCell="B1" sqref="B1"/>
    </sheetView>
  </sheetViews>
  <sheetFormatPr defaultRowHeight="15"/>
  <cols>
    <col min="1" max="1" width="15.140625" customWidth="1"/>
    <col min="2" max="2" width="12.85546875" customWidth="1"/>
  </cols>
  <sheetData>
    <row r="3" spans="1:4">
      <c r="A3" s="23" t="s">
        <v>126</v>
      </c>
      <c r="B3" s="23" t="s">
        <v>106</v>
      </c>
      <c r="C3" s="19"/>
    </row>
    <row r="4" spans="1:4">
      <c r="A4" s="23" t="s">
        <v>130</v>
      </c>
      <c r="B4" s="23" t="s">
        <v>132</v>
      </c>
      <c r="C4" s="19"/>
    </row>
    <row r="5" spans="1:4">
      <c r="A5" s="23" t="s">
        <v>124</v>
      </c>
      <c r="B5" s="23" t="s">
        <v>133</v>
      </c>
      <c r="C5" s="19"/>
    </row>
    <row r="6" spans="1:4">
      <c r="A6" s="23" t="s">
        <v>125</v>
      </c>
      <c r="B6" s="23" t="s">
        <v>134</v>
      </c>
      <c r="C6" s="19"/>
    </row>
    <row r="7" spans="1:4">
      <c r="A7" s="23" t="s">
        <v>131</v>
      </c>
      <c r="B7" s="23" t="s">
        <v>135</v>
      </c>
      <c r="C7" s="19"/>
    </row>
    <row r="8" spans="1:4">
      <c r="A8" s="23" t="s">
        <v>127</v>
      </c>
      <c r="B8" s="23" t="s">
        <v>136</v>
      </c>
      <c r="C8" s="19"/>
    </row>
    <row r="9" spans="1:4">
      <c r="A9" s="23" t="s">
        <v>128</v>
      </c>
      <c r="B9" s="23" t="s">
        <v>105</v>
      </c>
      <c r="C9" s="19"/>
    </row>
    <row r="10" spans="1:4">
      <c r="A10" s="23" t="s">
        <v>129</v>
      </c>
      <c r="B10" s="23" t="s">
        <v>137</v>
      </c>
      <c r="C10" s="19"/>
    </row>
    <row r="11" spans="1:4">
      <c r="A11" s="16" t="s">
        <v>138</v>
      </c>
      <c r="B11" s="16" t="s">
        <v>107</v>
      </c>
      <c r="C11" s="15"/>
      <c r="D11" s="16"/>
    </row>
    <row r="12" spans="1:4">
      <c r="A12" s="18" t="s">
        <v>152</v>
      </c>
      <c r="B12" s="16" t="s">
        <v>166</v>
      </c>
      <c r="C12" s="15"/>
      <c r="D12" s="16"/>
    </row>
    <row r="13" spans="1:4">
      <c r="A13" s="18" t="s">
        <v>153</v>
      </c>
      <c r="B13" s="16" t="s">
        <v>167</v>
      </c>
      <c r="C13" s="15"/>
      <c r="D13" s="16"/>
    </row>
    <row r="14" spans="1:4">
      <c r="A14" s="24" t="s">
        <v>266</v>
      </c>
      <c r="B14" s="16" t="s">
        <v>980</v>
      </c>
      <c r="C14" s="15"/>
      <c r="D14" s="16"/>
    </row>
    <row r="15" spans="1:4">
      <c r="A15" s="24" t="s">
        <v>267</v>
      </c>
      <c r="B15" s="23" t="s">
        <v>981</v>
      </c>
      <c r="C15" s="15"/>
      <c r="D15" s="16"/>
    </row>
    <row r="16" spans="1:4">
      <c r="A16" s="24" t="s">
        <v>268</v>
      </c>
      <c r="B16" s="23" t="s">
        <v>982</v>
      </c>
      <c r="C16" s="16"/>
      <c r="D16" s="16"/>
    </row>
    <row r="17" spans="1:2">
      <c r="A17" s="24" t="s">
        <v>269</v>
      </c>
      <c r="B17" s="23" t="s">
        <v>983</v>
      </c>
    </row>
    <row r="18" spans="1:2">
      <c r="A18" s="18" t="s">
        <v>270</v>
      </c>
      <c r="B18" s="23" t="s">
        <v>984</v>
      </c>
    </row>
    <row r="19" spans="1:2">
      <c r="A19" s="25" t="s">
        <v>271</v>
      </c>
      <c r="B19" s="23" t="s">
        <v>1036</v>
      </c>
    </row>
    <row r="20" spans="1:2">
      <c r="A20" t="s">
        <v>1883</v>
      </c>
      <c r="B20" s="23" t="s">
        <v>1885</v>
      </c>
    </row>
    <row r="21" spans="1:2">
      <c r="A21" s="17" t="s">
        <v>272</v>
      </c>
      <c r="B21" s="23" t="s">
        <v>1037</v>
      </c>
    </row>
    <row r="22" spans="1:2">
      <c r="A22" s="17" t="s">
        <v>1882</v>
      </c>
      <c r="B22" s="23" t="s">
        <v>1884</v>
      </c>
    </row>
    <row r="23" spans="1:2">
      <c r="A23" s="25" t="s">
        <v>273</v>
      </c>
      <c r="B23" s="23" t="s">
        <v>985</v>
      </c>
    </row>
    <row r="24" spans="1:2">
      <c r="A24" s="25" t="s">
        <v>987</v>
      </c>
      <c r="B24" s="23" t="s">
        <v>986</v>
      </c>
    </row>
    <row r="25" spans="1:2">
      <c r="A25" s="47" t="s">
        <v>1034</v>
      </c>
      <c r="B25" s="23" t="s">
        <v>1038</v>
      </c>
    </row>
    <row r="26" spans="1:2">
      <c r="A26" s="47" t="s">
        <v>1035</v>
      </c>
      <c r="B26" s="23" t="s">
        <v>1039</v>
      </c>
    </row>
    <row r="27" spans="1:2">
      <c r="A27" s="120" t="s">
        <v>2056</v>
      </c>
      <c r="B27" s="23" t="s">
        <v>2089</v>
      </c>
    </row>
    <row r="28" spans="1:2">
      <c r="A28" s="120" t="s">
        <v>1243</v>
      </c>
      <c r="B28" s="23" t="s">
        <v>1638</v>
      </c>
    </row>
    <row r="29" spans="1:2">
      <c r="A29" t="s">
        <v>1066</v>
      </c>
      <c r="B29" t="s">
        <v>1067</v>
      </c>
    </row>
    <row r="30" spans="1:2">
      <c r="A30" t="s">
        <v>1100</v>
      </c>
      <c r="B30" t="s">
        <v>1101</v>
      </c>
    </row>
    <row r="33" spans="1:2">
      <c r="A33" t="s">
        <v>2195</v>
      </c>
      <c r="B33" s="15" t="s">
        <v>2196</v>
      </c>
    </row>
    <row r="34" spans="1:2">
      <c r="A34" t="s">
        <v>2199</v>
      </c>
      <c r="B34" t="s">
        <v>2201</v>
      </c>
    </row>
    <row r="35" spans="1:2">
      <c r="A35" t="s">
        <v>2207</v>
      </c>
      <c r="B35" t="s">
        <v>2208</v>
      </c>
    </row>
    <row r="36" spans="1:2">
      <c r="A36" t="s">
        <v>2206</v>
      </c>
      <c r="B36" t="s">
        <v>2209</v>
      </c>
    </row>
    <row r="37" spans="1:2">
      <c r="A37" t="s">
        <v>2200</v>
      </c>
      <c r="B37" t="s">
        <v>2212</v>
      </c>
    </row>
    <row r="38" spans="1:2">
      <c r="A38" t="s">
        <v>2215</v>
      </c>
      <c r="B38" t="s">
        <v>2216</v>
      </c>
    </row>
    <row r="39" spans="1:2">
      <c r="A39" t="s">
        <v>2416</v>
      </c>
      <c r="B39" t="s">
        <v>2417</v>
      </c>
    </row>
    <row r="40" spans="1:2">
      <c r="A40" t="s">
        <v>2418</v>
      </c>
      <c r="B40" t="s">
        <v>2419</v>
      </c>
    </row>
    <row r="41" spans="1:2">
      <c r="A41" t="s">
        <v>2421</v>
      </c>
      <c r="B41" t="s">
        <v>2422</v>
      </c>
    </row>
    <row r="42" spans="1:2">
      <c r="A42" t="s">
        <v>2423</v>
      </c>
      <c r="B42" t="s">
        <v>2424</v>
      </c>
    </row>
    <row r="43" spans="1:2">
      <c r="A43" t="s">
        <v>2579</v>
      </c>
      <c r="B43" t="s">
        <v>2586</v>
      </c>
    </row>
    <row r="44" spans="1:2">
      <c r="A44" t="s">
        <v>2580</v>
      </c>
      <c r="B44" t="s">
        <v>2587</v>
      </c>
    </row>
    <row r="45" spans="1:2">
      <c r="A45" t="s">
        <v>2581</v>
      </c>
      <c r="B45" t="s">
        <v>2588</v>
      </c>
    </row>
    <row r="46" spans="1:2">
      <c r="A46" t="s">
        <v>2582</v>
      </c>
      <c r="B46" t="s">
        <v>2589</v>
      </c>
    </row>
    <row r="47" spans="1:2">
      <c r="A47" t="s">
        <v>2583</v>
      </c>
      <c r="B47" t="s">
        <v>2590</v>
      </c>
    </row>
    <row r="48" spans="1:2">
      <c r="A48" t="s">
        <v>2584</v>
      </c>
      <c r="B48" t="s">
        <v>2591</v>
      </c>
    </row>
    <row r="49" spans="1:2">
      <c r="A49" t="s">
        <v>2585</v>
      </c>
      <c r="B49" t="s">
        <v>2592</v>
      </c>
    </row>
    <row r="50" spans="1:2">
      <c r="A50" t="s">
        <v>2200</v>
      </c>
      <c r="B50" t="s">
        <v>2212</v>
      </c>
    </row>
    <row r="51" spans="1:2">
      <c r="A51" t="s">
        <v>2593</v>
      </c>
      <c r="B51" t="s">
        <v>2594</v>
      </c>
    </row>
    <row r="52" spans="1:2">
      <c r="A52" t="s">
        <v>2595</v>
      </c>
      <c r="B52" t="s">
        <v>2596</v>
      </c>
    </row>
    <row r="53" spans="1:2">
      <c r="A53" t="s">
        <v>2597</v>
      </c>
      <c r="B53" t="s">
        <v>2598</v>
      </c>
    </row>
    <row r="54" spans="1:2">
      <c r="A54" t="s">
        <v>2916</v>
      </c>
      <c r="B54" t="s">
        <v>3270</v>
      </c>
    </row>
    <row r="55" spans="1:2">
      <c r="A55" t="s">
        <v>2915</v>
      </c>
      <c r="B55" t="s">
        <v>3271</v>
      </c>
    </row>
    <row r="56" spans="1:2">
      <c r="A56" t="s">
        <v>2790</v>
      </c>
      <c r="B56" t="s">
        <v>3272</v>
      </c>
    </row>
    <row r="57" spans="1:2">
      <c r="A57" t="s">
        <v>2784</v>
      </c>
      <c r="B57" t="s">
        <v>3273</v>
      </c>
    </row>
    <row r="58" spans="1:2">
      <c r="A58" t="s">
        <v>2766</v>
      </c>
      <c r="B58" t="s">
        <v>3274</v>
      </c>
    </row>
    <row r="59" spans="1:2">
      <c r="A59" t="s">
        <v>2801</v>
      </c>
      <c r="B59" t="s">
        <v>3275</v>
      </c>
    </row>
    <row r="60" spans="1:2">
      <c r="A60" t="s">
        <v>2896</v>
      </c>
      <c r="B60" t="s">
        <v>3276</v>
      </c>
    </row>
    <row r="61" spans="1:2">
      <c r="A61" t="s">
        <v>2893</v>
      </c>
      <c r="B61" t="s">
        <v>3277</v>
      </c>
    </row>
    <row r="62" spans="1:2">
      <c r="A62" t="s">
        <v>2904</v>
      </c>
      <c r="B62" t="s">
        <v>3278</v>
      </c>
    </row>
    <row r="63" spans="1:2">
      <c r="A63" t="s">
        <v>2907</v>
      </c>
      <c r="B63" t="s">
        <v>3279</v>
      </c>
    </row>
    <row r="64" spans="1:2">
      <c r="A64" t="s">
        <v>2899</v>
      </c>
      <c r="B64" t="s">
        <v>3280</v>
      </c>
    </row>
    <row r="65" spans="1:2">
      <c r="A65" t="s">
        <v>2895</v>
      </c>
      <c r="B65" t="s">
        <v>3281</v>
      </c>
    </row>
    <row r="66" spans="1:2">
      <c r="A66" t="s">
        <v>2906</v>
      </c>
      <c r="B66" t="s">
        <v>3282</v>
      </c>
    </row>
    <row r="67" spans="1:2">
      <c r="A67" t="s">
        <v>2913</v>
      </c>
      <c r="B67" t="s">
        <v>3283</v>
      </c>
    </row>
    <row r="68" spans="1:2">
      <c r="A68" t="s">
        <v>2917</v>
      </c>
      <c r="B68" t="s">
        <v>2589</v>
      </c>
    </row>
    <row r="69" spans="1:2">
      <c r="A69" t="s">
        <v>2799</v>
      </c>
      <c r="B69" t="s">
        <v>3284</v>
      </c>
    </row>
    <row r="70" spans="1:2">
      <c r="A70" t="s">
        <v>2886</v>
      </c>
      <c r="B70" t="s">
        <v>3285</v>
      </c>
    </row>
    <row r="71" spans="1:2">
      <c r="A71" t="s">
        <v>2909</v>
      </c>
      <c r="B71" t="s">
        <v>3286</v>
      </c>
    </row>
    <row r="72" spans="1:2">
      <c r="A72" t="s">
        <v>2752</v>
      </c>
      <c r="B72" t="s">
        <v>3287</v>
      </c>
    </row>
    <row r="73" spans="1:2">
      <c r="A73" t="s">
        <v>2766</v>
      </c>
      <c r="B73" t="s">
        <v>3274</v>
      </c>
    </row>
    <row r="74" spans="1:2">
      <c r="A74" t="s">
        <v>2901</v>
      </c>
      <c r="B74" t="s">
        <v>3288</v>
      </c>
    </row>
    <row r="75" spans="1:2">
      <c r="A75" t="s">
        <v>2799</v>
      </c>
      <c r="B75" t="s">
        <v>3284</v>
      </c>
    </row>
    <row r="76" spans="1:2">
      <c r="A76" t="s">
        <v>2751</v>
      </c>
      <c r="B76" t="s">
        <v>3289</v>
      </c>
    </row>
    <row r="77" spans="1:2">
      <c r="A77" t="s">
        <v>2771</v>
      </c>
      <c r="B77" t="s">
        <v>3290</v>
      </c>
    </row>
    <row r="78" spans="1:2">
      <c r="A78" t="s">
        <v>2780</v>
      </c>
      <c r="B78" t="s">
        <v>2577</v>
      </c>
    </row>
    <row r="79" spans="1:2">
      <c r="A79" t="s">
        <v>2801</v>
      </c>
      <c r="B79" t="s">
        <v>3275</v>
      </c>
    </row>
    <row r="80" spans="1:2">
      <c r="A80" t="s">
        <v>2748</v>
      </c>
      <c r="B80" t="s">
        <v>3291</v>
      </c>
    </row>
    <row r="81" spans="1:2">
      <c r="A81" t="s">
        <v>2748</v>
      </c>
      <c r="B81" t="s">
        <v>3291</v>
      </c>
    </row>
    <row r="82" spans="1:2">
      <c r="A82" t="s">
        <v>2788</v>
      </c>
      <c r="B82" t="s">
        <v>3292</v>
      </c>
    </row>
    <row r="83" spans="1:2">
      <c r="A83" t="s">
        <v>2781</v>
      </c>
      <c r="B83" s="140" t="s">
        <v>3293</v>
      </c>
    </row>
    <row r="84" spans="1:2">
      <c r="A84" t="s">
        <v>2773</v>
      </c>
      <c r="B84" t="s">
        <v>3294</v>
      </c>
    </row>
    <row r="85" spans="1:2">
      <c r="A85" t="s">
        <v>2763</v>
      </c>
      <c r="B85" s="140" t="s">
        <v>3295</v>
      </c>
    </row>
    <row r="86" spans="1:2">
      <c r="A86" t="s">
        <v>2770</v>
      </c>
      <c r="B86" t="s">
        <v>3296</v>
      </c>
    </row>
    <row r="87" spans="1:2">
      <c r="A87" t="s">
        <v>2782</v>
      </c>
      <c r="B87" t="s">
        <v>3297</v>
      </c>
    </row>
    <row r="88" spans="1:2">
      <c r="A88" t="s">
        <v>2744</v>
      </c>
      <c r="B88" t="s">
        <v>2578</v>
      </c>
    </row>
    <row r="89" spans="1:2">
      <c r="A89" t="s">
        <v>2749</v>
      </c>
      <c r="B89" t="s">
        <v>3298</v>
      </c>
    </row>
    <row r="90" spans="1:2">
      <c r="A90" t="s">
        <v>2744</v>
      </c>
      <c r="B90" t="s">
        <v>2578</v>
      </c>
    </row>
    <row r="91" spans="1:2">
      <c r="A91" t="s">
        <v>2807</v>
      </c>
      <c r="B91" t="s">
        <v>3299</v>
      </c>
    </row>
    <row r="92" spans="1:2">
      <c r="A92" t="s">
        <v>2776</v>
      </c>
      <c r="B92" t="s">
        <v>3300</v>
      </c>
    </row>
    <row r="93" spans="1:2">
      <c r="A93" t="s">
        <v>2755</v>
      </c>
      <c r="B93" t="s">
        <v>3301</v>
      </c>
    </row>
    <row r="94" spans="1:2">
      <c r="A94" t="s">
        <v>2797</v>
      </c>
      <c r="B94" t="s">
        <v>3302</v>
      </c>
    </row>
    <row r="95" spans="1:2">
      <c r="A95" t="s">
        <v>2761</v>
      </c>
      <c r="B95" t="s">
        <v>3303</v>
      </c>
    </row>
    <row r="96" spans="1:2">
      <c r="A96" t="s">
        <v>2775</v>
      </c>
      <c r="B96" t="s">
        <v>3304</v>
      </c>
    </row>
    <row r="97" spans="1:2">
      <c r="A97" t="s">
        <v>2801</v>
      </c>
      <c r="B97" t="s">
        <v>3275</v>
      </c>
    </row>
    <row r="98" spans="1:2">
      <c r="A98" t="s">
        <v>2802</v>
      </c>
      <c r="B98" t="s">
        <v>3305</v>
      </c>
    </row>
    <row r="99" spans="1:2">
      <c r="A99" t="s">
        <v>2786</v>
      </c>
      <c r="B99" t="s">
        <v>3306</v>
      </c>
    </row>
    <row r="100" spans="1:2">
      <c r="A100" t="s">
        <v>2778</v>
      </c>
      <c r="B100" t="s">
        <v>3307</v>
      </c>
    </row>
    <row r="101" spans="1:2">
      <c r="A101" t="s">
        <v>2760</v>
      </c>
      <c r="B101" t="s">
        <v>3308</v>
      </c>
    </row>
    <row r="102" spans="1:2">
      <c r="A102" t="s">
        <v>2777</v>
      </c>
      <c r="B102" t="s">
        <v>3309</v>
      </c>
    </row>
    <row r="103" spans="1:2">
      <c r="A103" t="s">
        <v>2794</v>
      </c>
      <c r="B103" t="s">
        <v>3310</v>
      </c>
    </row>
    <row r="104" spans="1:2">
      <c r="A104" t="s">
        <v>2744</v>
      </c>
      <c r="B104" t="s">
        <v>2578</v>
      </c>
    </row>
    <row r="105" spans="1:2">
      <c r="A105" t="s">
        <v>2762</v>
      </c>
      <c r="B105" t="s">
        <v>3311</v>
      </c>
    </row>
    <row r="106" spans="1:2">
      <c r="A106" t="s">
        <v>2744</v>
      </c>
      <c r="B106" t="s">
        <v>2578</v>
      </c>
    </row>
    <row r="107" spans="1:2">
      <c r="A107" t="s">
        <v>2744</v>
      </c>
      <c r="B107" t="s">
        <v>2578</v>
      </c>
    </row>
    <row r="108" spans="1:2">
      <c r="A108" t="s">
        <v>2754</v>
      </c>
      <c r="B108" t="s">
        <v>3312</v>
      </c>
    </row>
    <row r="109" spans="1:2">
      <c r="A109" t="s">
        <v>2764</v>
      </c>
      <c r="B109" t="s">
        <v>3313</v>
      </c>
    </row>
    <row r="110" spans="1:2">
      <c r="A110" t="s">
        <v>2744</v>
      </c>
      <c r="B110" t="s">
        <v>2578</v>
      </c>
    </row>
    <row r="111" spans="1:2">
      <c r="A111" t="s">
        <v>2796</v>
      </c>
      <c r="B111" t="s">
        <v>3314</v>
      </c>
    </row>
    <row r="112" spans="1:2">
      <c r="A112" t="s">
        <v>2768</v>
      </c>
      <c r="B112" t="s">
        <v>3315</v>
      </c>
    </row>
    <row r="113" spans="1:2">
      <c r="A113" t="s">
        <v>2768</v>
      </c>
      <c r="B113" t="s">
        <v>3316</v>
      </c>
    </row>
    <row r="114" spans="1:2">
      <c r="A114" t="s">
        <v>2790</v>
      </c>
      <c r="B114" t="s">
        <v>3272</v>
      </c>
    </row>
    <row r="115" spans="1:2">
      <c r="A115" t="s">
        <v>2757</v>
      </c>
      <c r="B115" t="s">
        <v>3317</v>
      </c>
    </row>
    <row r="116" spans="1:2">
      <c r="A116" t="s">
        <v>2767</v>
      </c>
      <c r="B116" t="s">
        <v>3318</v>
      </c>
    </row>
    <row r="117" spans="1:2">
      <c r="A117" t="s">
        <v>2747</v>
      </c>
      <c r="B117" t="s">
        <v>3319</v>
      </c>
    </row>
    <row r="118" spans="1:2">
      <c r="A118" t="s">
        <v>2793</v>
      </c>
      <c r="B118" t="s">
        <v>3320</v>
      </c>
    </row>
    <row r="119" spans="1:2">
      <c r="A119" t="s">
        <v>2792</v>
      </c>
      <c r="B119" t="s">
        <v>3321</v>
      </c>
    </row>
    <row r="120" spans="1:2">
      <c r="A120" t="s">
        <v>2758</v>
      </c>
      <c r="B120" t="s">
        <v>3322</v>
      </c>
    </row>
    <row r="121" spans="1:2">
      <c r="A121" t="s">
        <v>2800</v>
      </c>
      <c r="B121" t="s">
        <v>3323</v>
      </c>
    </row>
    <row r="122" spans="1:2">
      <c r="A122" t="s">
        <v>2799</v>
      </c>
      <c r="B122" t="s">
        <v>3284</v>
      </c>
    </row>
    <row r="123" spans="1:2">
      <c r="A123" t="s">
        <v>2825</v>
      </c>
      <c r="B123" t="s">
        <v>3324</v>
      </c>
    </row>
    <row r="124" spans="1:2">
      <c r="A124" t="s">
        <v>2748</v>
      </c>
      <c r="B124" t="s">
        <v>3291</v>
      </c>
    </row>
    <row r="125" spans="1:2">
      <c r="A125" t="s">
        <v>2836</v>
      </c>
      <c r="B125" t="s">
        <v>3325</v>
      </c>
    </row>
    <row r="126" spans="1:2">
      <c r="A126" t="s">
        <v>2824</v>
      </c>
      <c r="B126" t="s">
        <v>3326</v>
      </c>
    </row>
    <row r="127" spans="1:2">
      <c r="A127" t="s">
        <v>2744</v>
      </c>
      <c r="B127" t="s">
        <v>2578</v>
      </c>
    </row>
    <row r="128" spans="1:2">
      <c r="A128" t="s">
        <v>2822</v>
      </c>
      <c r="B128" t="s">
        <v>3327</v>
      </c>
    </row>
    <row r="129" spans="1:2">
      <c r="A129" t="s">
        <v>2843</v>
      </c>
      <c r="B129" t="s">
        <v>3328</v>
      </c>
    </row>
    <row r="130" spans="1:2">
      <c r="A130" t="s">
        <v>2848</v>
      </c>
      <c r="B130" t="s">
        <v>3329</v>
      </c>
    </row>
    <row r="131" spans="1:2">
      <c r="A131" s="141" t="s">
        <v>2844</v>
      </c>
      <c r="B131" s="141" t="s">
        <v>3330</v>
      </c>
    </row>
    <row r="132" spans="1:2">
      <c r="A132" t="s">
        <v>2744</v>
      </c>
      <c r="B132" t="s">
        <v>2578</v>
      </c>
    </row>
    <row r="133" spans="1:2">
      <c r="A133" t="s">
        <v>2811</v>
      </c>
      <c r="B133" t="s">
        <v>3331</v>
      </c>
    </row>
    <row r="134" spans="1:2">
      <c r="A134" t="s">
        <v>2842</v>
      </c>
      <c r="B134" t="s">
        <v>3332</v>
      </c>
    </row>
    <row r="135" spans="1:2">
      <c r="A135" t="s">
        <v>2812</v>
      </c>
      <c r="B135" t="s">
        <v>3333</v>
      </c>
    </row>
    <row r="136" spans="1:2">
      <c r="A136" t="s">
        <v>2834</v>
      </c>
      <c r="B136" t="s">
        <v>3334</v>
      </c>
    </row>
    <row r="137" spans="1:2">
      <c r="A137" t="s">
        <v>2833</v>
      </c>
      <c r="B137" t="s">
        <v>3335</v>
      </c>
    </row>
    <row r="138" spans="1:2">
      <c r="A138" t="s">
        <v>2748</v>
      </c>
      <c r="B138" t="s">
        <v>3291</v>
      </c>
    </row>
    <row r="139" spans="1:2">
      <c r="A139" t="s">
        <v>2846</v>
      </c>
      <c r="B139" t="s">
        <v>3336</v>
      </c>
    </row>
    <row r="140" spans="1:2">
      <c r="A140" t="s">
        <v>2830</v>
      </c>
      <c r="B140" t="s">
        <v>3337</v>
      </c>
    </row>
    <row r="141" spans="1:2">
      <c r="A141" t="s">
        <v>2810</v>
      </c>
      <c r="B141" t="s">
        <v>3338</v>
      </c>
    </row>
    <row r="142" spans="1:2">
      <c r="A142" t="s">
        <v>2821</v>
      </c>
      <c r="B142" t="s">
        <v>3339</v>
      </c>
    </row>
    <row r="143" spans="1:2">
      <c r="A143" t="s">
        <v>2809</v>
      </c>
      <c r="B143" t="s">
        <v>3340</v>
      </c>
    </row>
    <row r="144" spans="1:2">
      <c r="A144" t="s">
        <v>2817</v>
      </c>
      <c r="B144" t="s">
        <v>3341</v>
      </c>
    </row>
    <row r="145" spans="1:2">
      <c r="A145" t="s">
        <v>2832</v>
      </c>
      <c r="B145" t="s">
        <v>3342</v>
      </c>
    </row>
    <row r="146" spans="1:2">
      <c r="A146" t="s">
        <v>2814</v>
      </c>
      <c r="B146" t="s">
        <v>3343</v>
      </c>
    </row>
    <row r="147" spans="1:2">
      <c r="A147" t="s">
        <v>2819</v>
      </c>
      <c r="B147" t="s">
        <v>3344</v>
      </c>
    </row>
    <row r="148" spans="1:2">
      <c r="A148" t="s">
        <v>2815</v>
      </c>
      <c r="B148" t="s">
        <v>3345</v>
      </c>
    </row>
    <row r="149" spans="1:2">
      <c r="A149" t="s">
        <v>2829</v>
      </c>
      <c r="B149" t="s">
        <v>3346</v>
      </c>
    </row>
    <row r="150" spans="1:2">
      <c r="A150" t="s">
        <v>2816</v>
      </c>
      <c r="B150" t="s">
        <v>3347</v>
      </c>
    </row>
    <row r="151" spans="1:2">
      <c r="A151" t="s">
        <v>2831</v>
      </c>
      <c r="B151" t="s">
        <v>3348</v>
      </c>
    </row>
    <row r="152" spans="1:2">
      <c r="A152" t="s">
        <v>2792</v>
      </c>
      <c r="B152" t="s">
        <v>3321</v>
      </c>
    </row>
    <row r="153" spans="1:2">
      <c r="A153" t="s">
        <v>2818</v>
      </c>
      <c r="B153" t="s">
        <v>3349</v>
      </c>
    </row>
    <row r="154" spans="1:2">
      <c r="A154" t="s">
        <v>2827</v>
      </c>
      <c r="B154" t="s">
        <v>3350</v>
      </c>
    </row>
    <row r="155" spans="1:2">
      <c r="A155" t="s">
        <v>2840</v>
      </c>
      <c r="B155" t="s">
        <v>3351</v>
      </c>
    </row>
    <row r="156" spans="1:2">
      <c r="A156" t="s">
        <v>2838</v>
      </c>
      <c r="B156" t="s">
        <v>3352</v>
      </c>
    </row>
    <row r="157" spans="1:2">
      <c r="A157" t="s">
        <v>2847</v>
      </c>
      <c r="B157" t="s">
        <v>3353</v>
      </c>
    </row>
    <row r="158" spans="1:2">
      <c r="A158" t="s">
        <v>2744</v>
      </c>
      <c r="B158" t="s">
        <v>2578</v>
      </c>
    </row>
    <row r="159" spans="1:2">
      <c r="A159" t="s">
        <v>2784</v>
      </c>
      <c r="B159" t="s">
        <v>3273</v>
      </c>
    </row>
    <row r="160" spans="1:2">
      <c r="A160" t="s">
        <v>2852</v>
      </c>
      <c r="B160" t="s">
        <v>3354</v>
      </c>
    </row>
    <row r="161" spans="1:2">
      <c r="A161" t="s">
        <v>2798</v>
      </c>
      <c r="B161" t="s">
        <v>2586</v>
      </c>
    </row>
    <row r="162" spans="1:2">
      <c r="A162" t="s">
        <v>2744</v>
      </c>
      <c r="B162" t="s">
        <v>2578</v>
      </c>
    </row>
    <row r="163" spans="1:2">
      <c r="A163" t="s">
        <v>2851</v>
      </c>
      <c r="B163" t="s">
        <v>3355</v>
      </c>
    </row>
    <row r="164" spans="1:2">
      <c r="A164" t="s">
        <v>2744</v>
      </c>
      <c r="B164" t="s">
        <v>2578</v>
      </c>
    </row>
    <row r="165" spans="1:2">
      <c r="A165" t="s">
        <v>2825</v>
      </c>
      <c r="B165" t="s">
        <v>3324</v>
      </c>
    </row>
    <row r="166" spans="1:2">
      <c r="A166" t="s">
        <v>2876</v>
      </c>
      <c r="B166" t="s">
        <v>3356</v>
      </c>
    </row>
    <row r="167" spans="1:2">
      <c r="A167" t="s">
        <v>2837</v>
      </c>
      <c r="B167" t="s">
        <v>3357</v>
      </c>
    </row>
    <row r="168" spans="1:2">
      <c r="A168" t="s">
        <v>2881</v>
      </c>
      <c r="B168" t="s">
        <v>3358</v>
      </c>
    </row>
    <row r="169" spans="1:2">
      <c r="A169" t="s">
        <v>2860</v>
      </c>
      <c r="B169" t="s">
        <v>3359</v>
      </c>
    </row>
    <row r="170" spans="1:2">
      <c r="A170" t="s">
        <v>2892</v>
      </c>
      <c r="B170" t="s">
        <v>3360</v>
      </c>
    </row>
    <row r="171" spans="1:2">
      <c r="A171" t="s">
        <v>2888</v>
      </c>
      <c r="B171" t="s">
        <v>3361</v>
      </c>
    </row>
    <row r="172" spans="1:2">
      <c r="A172" t="s">
        <v>2825</v>
      </c>
      <c r="B172" t="s">
        <v>3324</v>
      </c>
    </row>
    <row r="173" spans="1:2">
      <c r="A173" t="s">
        <v>2855</v>
      </c>
      <c r="B173" t="s">
        <v>3362</v>
      </c>
    </row>
    <row r="174" spans="1:2">
      <c r="A174" t="s">
        <v>2886</v>
      </c>
      <c r="B174" t="s">
        <v>3285</v>
      </c>
    </row>
    <row r="175" spans="1:2">
      <c r="A175" t="s">
        <v>2877</v>
      </c>
      <c r="B175" t="s">
        <v>3363</v>
      </c>
    </row>
    <row r="176" spans="1:2">
      <c r="A176" t="s">
        <v>2891</v>
      </c>
      <c r="B176" t="s">
        <v>3364</v>
      </c>
    </row>
    <row r="177" spans="1:2">
      <c r="A177" t="s">
        <v>2874</v>
      </c>
      <c r="B177" t="s">
        <v>3365</v>
      </c>
    </row>
    <row r="178" spans="1:2">
      <c r="A178" t="s">
        <v>2744</v>
      </c>
      <c r="B178" t="s">
        <v>2578</v>
      </c>
    </row>
    <row r="179" spans="1:2">
      <c r="A179" t="s">
        <v>2867</v>
      </c>
      <c r="B179" t="s">
        <v>3366</v>
      </c>
    </row>
    <row r="180" spans="1:2">
      <c r="A180" t="s">
        <v>2858</v>
      </c>
      <c r="B180" t="s">
        <v>3367</v>
      </c>
    </row>
    <row r="181" spans="1:2">
      <c r="A181" s="139" t="s">
        <v>2751</v>
      </c>
      <c r="B181" s="139" t="s">
        <v>3289</v>
      </c>
    </row>
    <row r="182" spans="1:2">
      <c r="A182" t="s">
        <v>2771</v>
      </c>
      <c r="B182" t="s">
        <v>3290</v>
      </c>
    </row>
    <row r="183" spans="1:2">
      <c r="A183" t="s">
        <v>2866</v>
      </c>
      <c r="B183" t="s">
        <v>3368</v>
      </c>
    </row>
    <row r="184" spans="1:2">
      <c r="A184" s="139" t="s">
        <v>2849</v>
      </c>
      <c r="B184" s="139" t="s">
        <v>2849</v>
      </c>
    </row>
    <row r="185" spans="1:2">
      <c r="A185" t="s">
        <v>2805</v>
      </c>
      <c r="B185" t="s">
        <v>3369</v>
      </c>
    </row>
    <row r="186" spans="1:2">
      <c r="A186" t="s">
        <v>2862</v>
      </c>
      <c r="B186" t="s">
        <v>3370</v>
      </c>
    </row>
    <row r="187" spans="1:2">
      <c r="A187" t="s">
        <v>2889</v>
      </c>
      <c r="B187" t="s">
        <v>3371</v>
      </c>
    </row>
    <row r="188" spans="1:2">
      <c r="A188" t="s">
        <v>2879</v>
      </c>
      <c r="B188" t="s">
        <v>3372</v>
      </c>
    </row>
    <row r="189" spans="1:2">
      <c r="A189" t="s">
        <v>2867</v>
      </c>
      <c r="B189" t="s">
        <v>3366</v>
      </c>
    </row>
    <row r="190" spans="1:2">
      <c r="A190" t="s">
        <v>2837</v>
      </c>
      <c r="B190" t="s">
        <v>3357</v>
      </c>
    </row>
    <row r="191" spans="1:2">
      <c r="A191" t="s">
        <v>2850</v>
      </c>
      <c r="B191" t="s">
        <v>3373</v>
      </c>
    </row>
    <row r="192" spans="1:2">
      <c r="A192" t="s">
        <v>2873</v>
      </c>
      <c r="B192" t="s">
        <v>3374</v>
      </c>
    </row>
    <row r="193" spans="1:2">
      <c r="A193" t="s">
        <v>2864</v>
      </c>
      <c r="B193" t="s">
        <v>3375</v>
      </c>
    </row>
    <row r="194" spans="1:2">
      <c r="A194" t="s">
        <v>2885</v>
      </c>
      <c r="B194" t="s">
        <v>3376</v>
      </c>
    </row>
    <row r="195" spans="1:2">
      <c r="A195" t="s">
        <v>2868</v>
      </c>
      <c r="B195" t="s">
        <v>3377</v>
      </c>
    </row>
    <row r="196" spans="1:2">
      <c r="A196" t="s">
        <v>2865</v>
      </c>
      <c r="B196" t="s">
        <v>3378</v>
      </c>
    </row>
    <row r="197" spans="1:2">
      <c r="A197" t="s">
        <v>2883</v>
      </c>
      <c r="B197" t="s">
        <v>3379</v>
      </c>
    </row>
    <row r="198" spans="1:2">
      <c r="A198" t="s">
        <v>2870</v>
      </c>
      <c r="B198" t="s">
        <v>3380</v>
      </c>
    </row>
    <row r="199" spans="1:2">
      <c r="A199" t="s">
        <v>2920</v>
      </c>
      <c r="B199" t="s">
        <v>3381</v>
      </c>
    </row>
    <row r="200" spans="1:2">
      <c r="A200" t="s">
        <v>2925</v>
      </c>
      <c r="B200" t="s">
        <v>3382</v>
      </c>
    </row>
    <row r="201" spans="1:2">
      <c r="A201" t="s">
        <v>2928</v>
      </c>
      <c r="B201" t="s">
        <v>3383</v>
      </c>
    </row>
    <row r="202" spans="1:2">
      <c r="A202" t="s">
        <v>2931</v>
      </c>
      <c r="B202" t="s">
        <v>2588</v>
      </c>
    </row>
    <row r="203" spans="1:2">
      <c r="A203" t="s">
        <v>2837</v>
      </c>
      <c r="B203" t="s">
        <v>3357</v>
      </c>
    </row>
    <row r="204" spans="1:2">
      <c r="A204" t="s">
        <v>2938</v>
      </c>
      <c r="B204" t="s">
        <v>3384</v>
      </c>
    </row>
    <row r="205" spans="1:2">
      <c r="A205" t="s">
        <v>2935</v>
      </c>
      <c r="B205" t="s">
        <v>3385</v>
      </c>
    </row>
    <row r="206" spans="1:2">
      <c r="A206" t="s">
        <v>2759</v>
      </c>
      <c r="B206" t="s">
        <v>3386</v>
      </c>
    </row>
    <row r="207" spans="1:2">
      <c r="A207" t="s">
        <v>2808</v>
      </c>
      <c r="B207" t="s">
        <v>3387</v>
      </c>
    </row>
    <row r="208" spans="1:2">
      <c r="A208" t="s">
        <v>2826</v>
      </c>
      <c r="B208" t="s">
        <v>3388</v>
      </c>
    </row>
    <row r="209" spans="1:2">
      <c r="A209" t="s">
        <v>2823</v>
      </c>
      <c r="B209" t="s">
        <v>3389</v>
      </c>
    </row>
    <row r="210" spans="1:2">
      <c r="A210" t="s">
        <v>2845</v>
      </c>
      <c r="B210" t="s">
        <v>3390</v>
      </c>
    </row>
    <row r="211" spans="1:2">
      <c r="A211" t="s">
        <v>2813</v>
      </c>
      <c r="B211" t="s">
        <v>3391</v>
      </c>
    </row>
    <row r="212" spans="1:2">
      <c r="A212" t="s">
        <v>2835</v>
      </c>
      <c r="B212" t="s">
        <v>3392</v>
      </c>
    </row>
    <row r="213" spans="1:2">
      <c r="A213" t="s">
        <v>2820</v>
      </c>
      <c r="B213" t="s">
        <v>3393</v>
      </c>
    </row>
    <row r="214" spans="1:2">
      <c r="A214" t="s">
        <v>2828</v>
      </c>
      <c r="B214" t="s">
        <v>3394</v>
      </c>
    </row>
    <row r="215" spans="1:2">
      <c r="A215" t="s">
        <v>2841</v>
      </c>
      <c r="B215" t="s">
        <v>3395</v>
      </c>
    </row>
    <row r="216" spans="1:2">
      <c r="A216" t="s">
        <v>2856</v>
      </c>
      <c r="B216" t="s">
        <v>3396</v>
      </c>
    </row>
    <row r="217" spans="1:2">
      <c r="A217" t="s">
        <v>2853</v>
      </c>
      <c r="B217" t="s">
        <v>3397</v>
      </c>
    </row>
    <row r="218" spans="1:2">
      <c r="A218" t="s">
        <v>2861</v>
      </c>
      <c r="B218" t="s">
        <v>3398</v>
      </c>
    </row>
    <row r="219" spans="1:2">
      <c r="A219" t="s">
        <v>2882</v>
      </c>
      <c r="B219" t="s">
        <v>3399</v>
      </c>
    </row>
    <row r="220" spans="1:2">
      <c r="A220" t="s">
        <v>2887</v>
      </c>
      <c r="B220" t="s">
        <v>3400</v>
      </c>
    </row>
    <row r="221" spans="1:2">
      <c r="A221" t="s">
        <v>2875</v>
      </c>
      <c r="B221" t="s">
        <v>3401</v>
      </c>
    </row>
    <row r="222" spans="1:2">
      <c r="A222" t="s">
        <v>2863</v>
      </c>
      <c r="B222" t="s">
        <v>3402</v>
      </c>
    </row>
    <row r="223" spans="1:2">
      <c r="A223" t="s">
        <v>2890</v>
      </c>
      <c r="B223" t="s">
        <v>3403</v>
      </c>
    </row>
    <row r="224" spans="1:2">
      <c r="A224" t="s">
        <v>2872</v>
      </c>
      <c r="B224" t="s">
        <v>3404</v>
      </c>
    </row>
    <row r="225" spans="1:2">
      <c r="A225" t="s">
        <v>2871</v>
      </c>
      <c r="B225" t="s">
        <v>3405</v>
      </c>
    </row>
    <row r="226" spans="1:2">
      <c r="A226" t="s">
        <v>2869</v>
      </c>
      <c r="B226" t="s">
        <v>3406</v>
      </c>
    </row>
    <row r="227" spans="1:2">
      <c r="A227" t="s">
        <v>2785</v>
      </c>
      <c r="B227" t="s">
        <v>3407</v>
      </c>
    </row>
    <row r="228" spans="1:2">
      <c r="A228" t="s">
        <v>2910</v>
      </c>
      <c r="B228" t="s">
        <v>3408</v>
      </c>
    </row>
    <row r="229" spans="1:2">
      <c r="A229" t="s">
        <v>2878</v>
      </c>
      <c r="B229" t="s">
        <v>3409</v>
      </c>
    </row>
    <row r="230" spans="1:2">
      <c r="A230" t="s">
        <v>2905</v>
      </c>
      <c r="B230" t="s">
        <v>3410</v>
      </c>
    </row>
    <row r="231" spans="1:2">
      <c r="A231" t="s">
        <v>2908</v>
      </c>
      <c r="B231" t="s">
        <v>3411</v>
      </c>
    </row>
    <row r="232" spans="1:2">
      <c r="A232" t="s">
        <v>2880</v>
      </c>
      <c r="B232" t="s">
        <v>3412</v>
      </c>
    </row>
    <row r="233" spans="1:2">
      <c r="A233" t="s">
        <v>2914</v>
      </c>
      <c r="B233" t="s">
        <v>3413</v>
      </c>
    </row>
    <row r="234" spans="1:2">
      <c r="A234" t="s">
        <v>2753</v>
      </c>
      <c r="B234" t="s">
        <v>3414</v>
      </c>
    </row>
    <row r="235" spans="1:2">
      <c r="A235" t="s">
        <v>2894</v>
      </c>
      <c r="B235" t="s">
        <v>3415</v>
      </c>
    </row>
    <row r="236" spans="1:2">
      <c r="A236" t="s">
        <v>2772</v>
      </c>
      <c r="B236" t="s">
        <v>3416</v>
      </c>
    </row>
    <row r="237" spans="1:2">
      <c r="A237" t="s">
        <v>2789</v>
      </c>
      <c r="B237" t="s">
        <v>3417</v>
      </c>
    </row>
    <row r="238" spans="1:2">
      <c r="A238" t="s">
        <v>2774</v>
      </c>
      <c r="B238" t="s">
        <v>3418</v>
      </c>
    </row>
    <row r="239" spans="1:2">
      <c r="A239" t="s">
        <v>2745</v>
      </c>
      <c r="B239" t="s">
        <v>3419</v>
      </c>
    </row>
    <row r="240" spans="1:2">
      <c r="A240" t="s">
        <v>2750</v>
      </c>
      <c r="B240" t="s">
        <v>3420</v>
      </c>
    </row>
    <row r="241" spans="1:2">
      <c r="A241" t="s">
        <v>2746</v>
      </c>
      <c r="B241" t="s">
        <v>3421</v>
      </c>
    </row>
    <row r="242" spans="1:2">
      <c r="A242" t="s">
        <v>2425</v>
      </c>
      <c r="B242" t="s">
        <v>3422</v>
      </c>
    </row>
    <row r="243" spans="1:2">
      <c r="A243" t="s">
        <v>2756</v>
      </c>
      <c r="B243" t="s">
        <v>3423</v>
      </c>
    </row>
    <row r="244" spans="1:2">
      <c r="A244" t="s">
        <v>2803</v>
      </c>
      <c r="B244" t="s">
        <v>3424</v>
      </c>
    </row>
    <row r="245" spans="1:2">
      <c r="A245" t="s">
        <v>2787</v>
      </c>
      <c r="B245" t="s">
        <v>3425</v>
      </c>
    </row>
    <row r="246" spans="1:2">
      <c r="A246" t="s">
        <v>2779</v>
      </c>
      <c r="B246" t="s">
        <v>3426</v>
      </c>
    </row>
    <row r="247" spans="1:2">
      <c r="A247" t="s">
        <v>2769</v>
      </c>
      <c r="B247" t="s">
        <v>3427</v>
      </c>
    </row>
    <row r="248" spans="1:2">
      <c r="A248" t="s">
        <v>3428</v>
      </c>
      <c r="B248" t="s">
        <v>3429</v>
      </c>
    </row>
    <row r="249" spans="1:2">
      <c r="A249" t="s">
        <v>3518</v>
      </c>
      <c r="B249" t="s">
        <v>3852</v>
      </c>
    </row>
    <row r="250" spans="1:2">
      <c r="A250" t="s">
        <v>3519</v>
      </c>
      <c r="B250" t="s">
        <v>3853</v>
      </c>
    </row>
    <row r="251" spans="1:2">
      <c r="A251" t="s">
        <v>3521</v>
      </c>
      <c r="B251" t="s">
        <v>3854</v>
      </c>
    </row>
    <row r="252" spans="1:2">
      <c r="A252" t="s">
        <v>3523</v>
      </c>
      <c r="B252" t="s">
        <v>3855</v>
      </c>
    </row>
    <row r="253" spans="1:2">
      <c r="A253" t="s">
        <v>3525</v>
      </c>
      <c r="B253" t="s">
        <v>3856</v>
      </c>
    </row>
    <row r="254" spans="1:2">
      <c r="A254" t="s">
        <v>3526</v>
      </c>
      <c r="B254" t="s">
        <v>3857</v>
      </c>
    </row>
    <row r="255" spans="1:2">
      <c r="A255" t="s">
        <v>3528</v>
      </c>
      <c r="B255" t="s">
        <v>3858</v>
      </c>
    </row>
    <row r="256" spans="1:2">
      <c r="A256" t="s">
        <v>3529</v>
      </c>
      <c r="B256" t="s">
        <v>3859</v>
      </c>
    </row>
    <row r="257" spans="1:2">
      <c r="A257" t="s">
        <v>3531</v>
      </c>
      <c r="B257" t="s">
        <v>3860</v>
      </c>
    </row>
    <row r="258" spans="1:2">
      <c r="A258" t="s">
        <v>3539</v>
      </c>
      <c r="B258" t="s">
        <v>3861</v>
      </c>
    </row>
    <row r="259" spans="1:2">
      <c r="A259" t="s">
        <v>3532</v>
      </c>
      <c r="B259" t="s">
        <v>3862</v>
      </c>
    </row>
    <row r="260" spans="1:2">
      <c r="A260" t="s">
        <v>3536</v>
      </c>
      <c r="B260" t="s">
        <v>3863</v>
      </c>
    </row>
    <row r="261" spans="1:2">
      <c r="A261" t="s">
        <v>3541</v>
      </c>
      <c r="B261" t="s">
        <v>3864</v>
      </c>
    </row>
    <row r="262" spans="1:2">
      <c r="A262" t="s">
        <v>2929</v>
      </c>
      <c r="B262" t="s">
        <v>3865</v>
      </c>
    </row>
    <row r="263" spans="1:2">
      <c r="A263" t="s">
        <v>3546</v>
      </c>
      <c r="B263" t="s">
        <v>3866</v>
      </c>
    </row>
    <row r="264" spans="1:2">
      <c r="A264" t="s">
        <v>3548</v>
      </c>
      <c r="B264" t="s">
        <v>3890</v>
      </c>
    </row>
    <row r="265" spans="1:2">
      <c r="A265" t="s">
        <v>3549</v>
      </c>
      <c r="B265" t="s">
        <v>3867</v>
      </c>
    </row>
    <row r="266" spans="1:2">
      <c r="A266" t="s">
        <v>3553</v>
      </c>
      <c r="B266" t="s">
        <v>3868</v>
      </c>
    </row>
    <row r="267" spans="1:2">
      <c r="A267" t="s">
        <v>3554</v>
      </c>
      <c r="B267" t="s">
        <v>3869</v>
      </c>
    </row>
    <row r="268" spans="1:2">
      <c r="A268" t="s">
        <v>3556</v>
      </c>
      <c r="B268" t="s">
        <v>3870</v>
      </c>
    </row>
    <row r="269" spans="1:2">
      <c r="A269" t="s">
        <v>3559</v>
      </c>
      <c r="B269" t="s">
        <v>3871</v>
      </c>
    </row>
    <row r="270" spans="1:2">
      <c r="A270" t="s">
        <v>3562</v>
      </c>
      <c r="B270" t="s">
        <v>3872</v>
      </c>
    </row>
    <row r="271" spans="1:2">
      <c r="A271" t="s">
        <v>3893</v>
      </c>
      <c r="B271" t="s">
        <v>3894</v>
      </c>
    </row>
    <row r="272" spans="1:2">
      <c r="A272" t="s">
        <v>3565</v>
      </c>
      <c r="B272" t="s">
        <v>3873</v>
      </c>
    </row>
    <row r="273" spans="1:2">
      <c r="A273" t="s">
        <v>3568</v>
      </c>
      <c r="B273" t="s">
        <v>3891</v>
      </c>
    </row>
    <row r="274" spans="1:2">
      <c r="A274" t="s">
        <v>3571</v>
      </c>
      <c r="B274" t="s">
        <v>3874</v>
      </c>
    </row>
    <row r="275" spans="1:2">
      <c r="A275" t="s">
        <v>3572</v>
      </c>
      <c r="B275" t="s">
        <v>3875</v>
      </c>
    </row>
    <row r="276" spans="1:2">
      <c r="A276" t="s">
        <v>3571</v>
      </c>
      <c r="B276" t="s">
        <v>3874</v>
      </c>
    </row>
    <row r="277" spans="1:2">
      <c r="A277" t="s">
        <v>3577</v>
      </c>
      <c r="B277" t="s">
        <v>3876</v>
      </c>
    </row>
    <row r="278" spans="1:2">
      <c r="A278" t="s">
        <v>3582</v>
      </c>
      <c r="B278" t="s">
        <v>3877</v>
      </c>
    </row>
    <row r="279" spans="1:2">
      <c r="A279" t="s">
        <v>3587</v>
      </c>
      <c r="B279" t="s">
        <v>3878</v>
      </c>
    </row>
    <row r="280" spans="1:2">
      <c r="A280" t="s">
        <v>3590</v>
      </c>
      <c r="B280" t="s">
        <v>3879</v>
      </c>
    </row>
    <row r="281" spans="1:2">
      <c r="A281" t="s">
        <v>3600</v>
      </c>
      <c r="B281" t="s">
        <v>3880</v>
      </c>
    </row>
    <row r="282" spans="1:2">
      <c r="A282" t="s">
        <v>3601</v>
      </c>
      <c r="B282" t="s">
        <v>3881</v>
      </c>
    </row>
    <row r="283" spans="1:2">
      <c r="A283" t="s">
        <v>3602</v>
      </c>
      <c r="B283" t="s">
        <v>3882</v>
      </c>
    </row>
    <row r="284" spans="1:2">
      <c r="A284" t="s">
        <v>3603</v>
      </c>
      <c r="B284" t="s">
        <v>3892</v>
      </c>
    </row>
    <row r="285" spans="1:2">
      <c r="A285" t="s">
        <v>3606</v>
      </c>
      <c r="B285" t="s">
        <v>3883</v>
      </c>
    </row>
    <row r="286" spans="1:2">
      <c r="A286" t="s">
        <v>3607</v>
      </c>
      <c r="B286" t="s">
        <v>3884</v>
      </c>
    </row>
    <row r="287" spans="1:2">
      <c r="A287" t="s">
        <v>3608</v>
      </c>
      <c r="B287" t="s">
        <v>3885</v>
      </c>
    </row>
    <row r="288" spans="1:2">
      <c r="A288" t="s">
        <v>3610</v>
      </c>
      <c r="B288" t="s">
        <v>3886</v>
      </c>
    </row>
    <row r="289" spans="1:2">
      <c r="A289" t="s">
        <v>3613</v>
      </c>
      <c r="B289" t="s">
        <v>3887</v>
      </c>
    </row>
    <row r="290" spans="1:2">
      <c r="A290" t="s">
        <v>3617</v>
      </c>
      <c r="B290" t="s">
        <v>3888</v>
      </c>
    </row>
    <row r="291" spans="1:2">
      <c r="A291" t="s">
        <v>3620</v>
      </c>
      <c r="B291" t="s">
        <v>3889</v>
      </c>
    </row>
    <row r="292" spans="1:2">
      <c r="A292" t="s">
        <v>3621</v>
      </c>
      <c r="B292" t="s">
        <v>3895</v>
      </c>
    </row>
    <row r="293" spans="1:2">
      <c r="A293" t="s">
        <v>3625</v>
      </c>
      <c r="B293" t="s">
        <v>3896</v>
      </c>
    </row>
    <row r="294" spans="1:2">
      <c r="A294" t="s">
        <v>3626</v>
      </c>
      <c r="B294" t="s">
        <v>3897</v>
      </c>
    </row>
    <row r="295" spans="1:2">
      <c r="A295" t="s">
        <v>3628</v>
      </c>
      <c r="B295" t="s">
        <v>3898</v>
      </c>
    </row>
    <row r="296" spans="1:2">
      <c r="A296" t="s">
        <v>3630</v>
      </c>
      <c r="B296" t="s">
        <v>3899</v>
      </c>
    </row>
    <row r="297" spans="1:2">
      <c r="A297" t="s">
        <v>3631</v>
      </c>
      <c r="B297" t="s">
        <v>3900</v>
      </c>
    </row>
    <row r="298" spans="1:2">
      <c r="A298" t="s">
        <v>3632</v>
      </c>
      <c r="B298" t="s">
        <v>3901</v>
      </c>
    </row>
    <row r="299" spans="1:2">
      <c r="A299" t="s">
        <v>3634</v>
      </c>
      <c r="B299" t="s">
        <v>3902</v>
      </c>
    </row>
    <row r="300" spans="1:2">
      <c r="A300" t="s">
        <v>3635</v>
      </c>
      <c r="B300" t="s">
        <v>3903</v>
      </c>
    </row>
    <row r="301" spans="1:2">
      <c r="A301" t="s">
        <v>3636</v>
      </c>
      <c r="B301" t="s">
        <v>3904</v>
      </c>
    </row>
    <row r="302" spans="1:2">
      <c r="A302" t="s">
        <v>3637</v>
      </c>
      <c r="B302" t="s">
        <v>3905</v>
      </c>
    </row>
    <row r="303" spans="1:2">
      <c r="A303" t="s">
        <v>3638</v>
      </c>
      <c r="B303" t="s">
        <v>3906</v>
      </c>
    </row>
    <row r="304" spans="1:2">
      <c r="A304" t="s">
        <v>3639</v>
      </c>
      <c r="B304" t="s">
        <v>3907</v>
      </c>
    </row>
    <row r="305" spans="1:2">
      <c r="A305" t="s">
        <v>3641</v>
      </c>
      <c r="B305" t="s">
        <v>3908</v>
      </c>
    </row>
    <row r="306" spans="1:2">
      <c r="A306" t="s">
        <v>3642</v>
      </c>
      <c r="B306" t="s">
        <v>3909</v>
      </c>
    </row>
    <row r="307" spans="1:2">
      <c r="A307" t="s">
        <v>3644</v>
      </c>
      <c r="B307" t="s">
        <v>3910</v>
      </c>
    </row>
    <row r="308" spans="1:2">
      <c r="A308" t="s">
        <v>3646</v>
      </c>
      <c r="B308" t="s">
        <v>3911</v>
      </c>
    </row>
    <row r="309" spans="1:2">
      <c r="A309" t="s">
        <v>3651</v>
      </c>
      <c r="B309" t="s">
        <v>3912</v>
      </c>
    </row>
    <row r="310" spans="1:2">
      <c r="A310" t="s">
        <v>3658</v>
      </c>
      <c r="B310" t="s">
        <v>3913</v>
      </c>
    </row>
    <row r="311" spans="1:2">
      <c r="A311" t="s">
        <v>3662</v>
      </c>
      <c r="B311" t="s">
        <v>3914</v>
      </c>
    </row>
    <row r="312" spans="1:2">
      <c r="A312" t="s">
        <v>3673</v>
      </c>
      <c r="B312" t="s">
        <v>3915</v>
      </c>
    </row>
    <row r="313" spans="1:2">
      <c r="A313" t="s">
        <v>3678</v>
      </c>
      <c r="B313" t="s">
        <v>3916</v>
      </c>
    </row>
    <row r="314" spans="1:2">
      <c r="A314" t="s">
        <v>3681</v>
      </c>
      <c r="B314" t="s">
        <v>3917</v>
      </c>
    </row>
    <row r="315" spans="1:2">
      <c r="A315" t="s">
        <v>3522</v>
      </c>
      <c r="B315" t="s">
        <v>3918</v>
      </c>
    </row>
    <row r="316" spans="1:2">
      <c r="A316" t="s">
        <v>3524</v>
      </c>
      <c r="B316" t="s">
        <v>3919</v>
      </c>
    </row>
    <row r="317" spans="1:2">
      <c r="A317" t="s">
        <v>3530</v>
      </c>
      <c r="B317" t="s">
        <v>3920</v>
      </c>
    </row>
    <row r="318" spans="1:2">
      <c r="A318" t="s">
        <v>3534</v>
      </c>
      <c r="B318" t="s">
        <v>3533</v>
      </c>
    </row>
    <row r="319" spans="1:2">
      <c r="A319" t="s">
        <v>3550</v>
      </c>
      <c r="B319" t="s">
        <v>3921</v>
      </c>
    </row>
    <row r="320" spans="1:2">
      <c r="A320" t="s">
        <v>3604</v>
      </c>
      <c r="B320" t="s">
        <v>3922</v>
      </c>
    </row>
    <row r="321" spans="1:2">
      <c r="A321" t="s">
        <v>3609</v>
      </c>
      <c r="B321" t="s">
        <v>3923</v>
      </c>
    </row>
    <row r="322" spans="1:2">
      <c r="A322" t="s">
        <v>3614</v>
      </c>
      <c r="B322" t="s">
        <v>3924</v>
      </c>
    </row>
    <row r="323" spans="1:2">
      <c r="A323" t="s">
        <v>3629</v>
      </c>
      <c r="B323" t="s">
        <v>3925</v>
      </c>
    </row>
    <row r="324" spans="1:2">
      <c r="A324" t="s">
        <v>3659</v>
      </c>
      <c r="B324" t="s">
        <v>3926</v>
      </c>
    </row>
    <row r="325" spans="1:2">
      <c r="A325" t="s">
        <v>3555</v>
      </c>
      <c r="B325" t="s">
        <v>3927</v>
      </c>
    </row>
    <row r="326" spans="1:2">
      <c r="A326" t="s">
        <v>3952</v>
      </c>
      <c r="B326" t="s">
        <v>3976</v>
      </c>
    </row>
    <row r="327" spans="1:2">
      <c r="A327" t="s">
        <v>3954</v>
      </c>
      <c r="B327" t="s">
        <v>3977</v>
      </c>
    </row>
    <row r="328" spans="1:2">
      <c r="A328" t="s">
        <v>2425</v>
      </c>
      <c r="B328" t="s">
        <v>3422</v>
      </c>
    </row>
    <row r="329" spans="1:2">
      <c r="A329" t="s">
        <v>3955</v>
      </c>
      <c r="B329" t="s">
        <v>3978</v>
      </c>
    </row>
    <row r="330" spans="1:2">
      <c r="A330" t="s">
        <v>3956</v>
      </c>
      <c r="B330" t="s">
        <v>3979</v>
      </c>
    </row>
    <row r="331" spans="1:2">
      <c r="A331" t="s">
        <v>3957</v>
      </c>
      <c r="B331" t="s">
        <v>3980</v>
      </c>
    </row>
    <row r="332" spans="1:2">
      <c r="A332" t="s">
        <v>3958</v>
      </c>
      <c r="B332" t="s">
        <v>3981</v>
      </c>
    </row>
    <row r="333" spans="1:2">
      <c r="A333" t="s">
        <v>3960</v>
      </c>
      <c r="B333" t="s">
        <v>3982</v>
      </c>
    </row>
    <row r="334" spans="1:2">
      <c r="A334" t="s">
        <v>3959</v>
      </c>
      <c r="B334" t="s">
        <v>3983</v>
      </c>
    </row>
    <row r="335" spans="1:2">
      <c r="A335" t="s">
        <v>2418</v>
      </c>
      <c r="B335" t="s">
        <v>2419</v>
      </c>
    </row>
    <row r="336" spans="1:2">
      <c r="A336" t="s">
        <v>2416</v>
      </c>
      <c r="B336" t="s">
        <v>2417</v>
      </c>
    </row>
    <row r="337" spans="1:2">
      <c r="A337" t="s">
        <v>2423</v>
      </c>
      <c r="B337" t="s">
        <v>2424</v>
      </c>
    </row>
    <row r="338" spans="1:2">
      <c r="A338" t="s">
        <v>3961</v>
      </c>
      <c r="B338" t="s">
        <v>3984</v>
      </c>
    </row>
    <row r="339" spans="1:2">
      <c r="A339" t="s">
        <v>3962</v>
      </c>
      <c r="B339" t="s">
        <v>3985</v>
      </c>
    </row>
    <row r="340" spans="1:2">
      <c r="A340" t="s">
        <v>4010</v>
      </c>
      <c r="B340" t="s">
        <v>3986</v>
      </c>
    </row>
    <row r="341" spans="1:2">
      <c r="A341" t="s">
        <v>3963</v>
      </c>
      <c r="B341" t="s">
        <v>3987</v>
      </c>
    </row>
    <row r="342" spans="1:2">
      <c r="A342" t="s">
        <v>3964</v>
      </c>
      <c r="B342" t="s">
        <v>3988</v>
      </c>
    </row>
    <row r="343" spans="1:2">
      <c r="A343" t="s">
        <v>3965</v>
      </c>
      <c r="B343" t="s">
        <v>3989</v>
      </c>
    </row>
    <row r="344" spans="1:2">
      <c r="A344" t="s">
        <v>3953</v>
      </c>
      <c r="B344" t="s">
        <v>3990</v>
      </c>
    </row>
    <row r="345" spans="1:2">
      <c r="A345" t="s">
        <v>2199</v>
      </c>
      <c r="B345" t="s">
        <v>2201</v>
      </c>
    </row>
    <row r="346" spans="1:2">
      <c r="A346" t="s">
        <v>3966</v>
      </c>
      <c r="B346" t="s">
        <v>3991</v>
      </c>
    </row>
    <row r="347" spans="1:2">
      <c r="A347" t="s">
        <v>3967</v>
      </c>
      <c r="B347" t="s">
        <v>3992</v>
      </c>
    </row>
    <row r="348" spans="1:2">
      <c r="A348" t="s">
        <v>4011</v>
      </c>
      <c r="B348" t="s">
        <v>3993</v>
      </c>
    </row>
    <row r="349" spans="1:2">
      <c r="A349" t="s">
        <v>3968</v>
      </c>
      <c r="B349" t="s">
        <v>3994</v>
      </c>
    </row>
    <row r="350" spans="1:2">
      <c r="A350" t="s">
        <v>2206</v>
      </c>
      <c r="B350" t="s">
        <v>2209</v>
      </c>
    </row>
    <row r="351" spans="1:2">
      <c r="A351" t="s">
        <v>3969</v>
      </c>
      <c r="B351" t="s">
        <v>3995</v>
      </c>
    </row>
    <row r="352" spans="1:2">
      <c r="A352" t="s">
        <v>2421</v>
      </c>
      <c r="B352" t="s">
        <v>2422</v>
      </c>
    </row>
    <row r="353" spans="1:2">
      <c r="A353" t="s">
        <v>3970</v>
      </c>
      <c r="B353" t="s">
        <v>3996</v>
      </c>
    </row>
    <row r="354" spans="1:2">
      <c r="A354" t="s">
        <v>2206</v>
      </c>
      <c r="B354" t="s">
        <v>2209</v>
      </c>
    </row>
    <row r="355" spans="1:2">
      <c r="A355" t="s">
        <v>3971</v>
      </c>
      <c r="B355" t="s">
        <v>3997</v>
      </c>
    </row>
    <row r="356" spans="1:2">
      <c r="A356" t="s">
        <v>3972</v>
      </c>
      <c r="B356" t="s">
        <v>3998</v>
      </c>
    </row>
    <row r="357" spans="1:2">
      <c r="A357" t="s">
        <v>3973</v>
      </c>
      <c r="B357" t="s">
        <v>3999</v>
      </c>
    </row>
    <row r="358" spans="1:2">
      <c r="A358" t="s">
        <v>2425</v>
      </c>
      <c r="B358" t="s">
        <v>3422</v>
      </c>
    </row>
    <row r="359" spans="1:2">
      <c r="A359" t="s">
        <v>3974</v>
      </c>
      <c r="B359" t="s">
        <v>4000</v>
      </c>
    </row>
    <row r="360" spans="1:2">
      <c r="A360" t="s">
        <v>3975</v>
      </c>
      <c r="B360" t="s">
        <v>4001</v>
      </c>
    </row>
    <row r="361" spans="1:2">
      <c r="A361" t="s">
        <v>4008</v>
      </c>
      <c r="B361" t="s">
        <v>4009</v>
      </c>
    </row>
    <row r="362" spans="1:2">
      <c r="A362" t="s">
        <v>4003</v>
      </c>
      <c r="B362" t="s">
        <v>4016</v>
      </c>
    </row>
    <row r="363" spans="1:2">
      <c r="A363" t="s">
        <v>2188</v>
      </c>
      <c r="B363" t="s">
        <v>4017</v>
      </c>
    </row>
    <row r="364" spans="1:2">
      <c r="A364" t="s">
        <v>4002</v>
      </c>
      <c r="B364" t="s">
        <v>4019</v>
      </c>
    </row>
    <row r="365" spans="1:2">
      <c r="A365" t="s">
        <v>4033</v>
      </c>
      <c r="B365" t="s">
        <v>4092</v>
      </c>
    </row>
    <row r="366" spans="1:2">
      <c r="A366" t="s">
        <v>4034</v>
      </c>
      <c r="B366" t="s">
        <v>4093</v>
      </c>
    </row>
    <row r="367" spans="1:2">
      <c r="A367" t="s">
        <v>4035</v>
      </c>
      <c r="B367" t="s">
        <v>4094</v>
      </c>
    </row>
    <row r="368" spans="1:2">
      <c r="A368" t="s">
        <v>4036</v>
      </c>
      <c r="B368" t="s">
        <v>4095</v>
      </c>
    </row>
    <row r="369" spans="1:2">
      <c r="A369" t="s">
        <v>4037</v>
      </c>
      <c r="B369" t="s">
        <v>4096</v>
      </c>
    </row>
    <row r="370" spans="1:2">
      <c r="A370" t="s">
        <v>4038</v>
      </c>
      <c r="B370" t="s">
        <v>4097</v>
      </c>
    </row>
    <row r="371" spans="1:2">
      <c r="A371" t="s">
        <v>4039</v>
      </c>
      <c r="B371" t="s">
        <v>4098</v>
      </c>
    </row>
    <row r="372" spans="1:2">
      <c r="A372" t="s">
        <v>4040</v>
      </c>
      <c r="B372" t="s">
        <v>4099</v>
      </c>
    </row>
    <row r="373" spans="1:2">
      <c r="A373" t="s">
        <v>4041</v>
      </c>
      <c r="B373" t="s">
        <v>4100</v>
      </c>
    </row>
    <row r="374" spans="1:2">
      <c r="A374" t="s">
        <v>4042</v>
      </c>
      <c r="B374" t="s">
        <v>4101</v>
      </c>
    </row>
    <row r="375" spans="1:2">
      <c r="A375" t="s">
        <v>4043</v>
      </c>
      <c r="B375" t="s">
        <v>4102</v>
      </c>
    </row>
    <row r="376" spans="1:2">
      <c r="A376" t="s">
        <v>4044</v>
      </c>
      <c r="B376" t="s">
        <v>4103</v>
      </c>
    </row>
    <row r="377" spans="1:2">
      <c r="A377" t="s">
        <v>4069</v>
      </c>
      <c r="B377" t="s">
        <v>4104</v>
      </c>
    </row>
    <row r="378" spans="1:2">
      <c r="A378" t="s">
        <v>4072</v>
      </c>
      <c r="B378" t="s">
        <v>4105</v>
      </c>
    </row>
    <row r="379" spans="1:2">
      <c r="A379" t="s">
        <v>4075</v>
      </c>
      <c r="B379" t="s">
        <v>4106</v>
      </c>
    </row>
    <row r="380" spans="1:2">
      <c r="A380" t="s">
        <v>4076</v>
      </c>
      <c r="B380" t="s">
        <v>4107</v>
      </c>
    </row>
    <row r="381" spans="1:2">
      <c r="A381" t="s">
        <v>4077</v>
      </c>
      <c r="B381" t="s">
        <v>4108</v>
      </c>
    </row>
    <row r="382" spans="1:2">
      <c r="A382" t="s">
        <v>4082</v>
      </c>
      <c r="B382" t="s">
        <v>4109</v>
      </c>
    </row>
    <row r="383" spans="1:2">
      <c r="A383" t="s">
        <v>4085</v>
      </c>
      <c r="B383" t="s">
        <v>4110</v>
      </c>
    </row>
    <row r="384" spans="1:2">
      <c r="A384" t="s">
        <v>4086</v>
      </c>
      <c r="B384" t="s">
        <v>4111</v>
      </c>
    </row>
    <row r="385" spans="1:2">
      <c r="A385" t="s">
        <v>4088</v>
      </c>
      <c r="B385" t="s">
        <v>4112</v>
      </c>
    </row>
    <row r="386" spans="1:2">
      <c r="A386" t="s">
        <v>4091</v>
      </c>
      <c r="B386" t="s">
        <v>4113</v>
      </c>
    </row>
    <row r="387" spans="1:2">
      <c r="A387" t="s">
        <v>4083</v>
      </c>
      <c r="B387" t="s">
        <v>4114</v>
      </c>
    </row>
    <row r="388" spans="1:2">
      <c r="A388" t="s">
        <v>4087</v>
      </c>
      <c r="B388" t="s">
        <v>4115</v>
      </c>
    </row>
    <row r="389" spans="1:2">
      <c r="A389" t="s">
        <v>4048</v>
      </c>
      <c r="B389" t="s">
        <v>4116</v>
      </c>
    </row>
    <row r="390" spans="1:2">
      <c r="A390" t="s">
        <v>4190</v>
      </c>
      <c r="B390" t="s">
        <v>4313</v>
      </c>
    </row>
    <row r="391" spans="1:2">
      <c r="A391" t="s">
        <v>4193</v>
      </c>
      <c r="B391" t="s">
        <v>4314</v>
      </c>
    </row>
    <row r="392" spans="1:2">
      <c r="A392" t="s">
        <v>4198</v>
      </c>
      <c r="B392" t="s">
        <v>4315</v>
      </c>
    </row>
    <row r="393" spans="1:2">
      <c r="A393" t="s">
        <v>4201</v>
      </c>
      <c r="B393" t="s">
        <v>4316</v>
      </c>
    </row>
    <row r="394" spans="1:2">
      <c r="A394" t="s">
        <v>4204</v>
      </c>
      <c r="B394" t="s">
        <v>3343</v>
      </c>
    </row>
    <row r="395" spans="1:2">
      <c r="A395" t="s">
        <v>4207</v>
      </c>
      <c r="B395" t="s">
        <v>4317</v>
      </c>
    </row>
    <row r="396" spans="1:2">
      <c r="A396" t="s">
        <v>4210</v>
      </c>
      <c r="B396" t="s">
        <v>4318</v>
      </c>
    </row>
    <row r="397" spans="1:2">
      <c r="A397" t="s">
        <v>4213</v>
      </c>
      <c r="B397" t="s">
        <v>4319</v>
      </c>
    </row>
    <row r="398" spans="1:2">
      <c r="A398" t="s">
        <v>4218</v>
      </c>
      <c r="B398" t="s">
        <v>4320</v>
      </c>
    </row>
    <row r="399" spans="1:2">
      <c r="A399" t="s">
        <v>4221</v>
      </c>
      <c r="B399" t="s">
        <v>4321</v>
      </c>
    </row>
    <row r="400" spans="1:2">
      <c r="A400" t="s">
        <v>4224</v>
      </c>
      <c r="B400" t="s">
        <v>3427</v>
      </c>
    </row>
    <row r="401" spans="1:2">
      <c r="A401" t="s">
        <v>4227</v>
      </c>
      <c r="B401" t="s">
        <v>4322</v>
      </c>
    </row>
    <row r="402" spans="1:2">
      <c r="A402" t="s">
        <v>4232</v>
      </c>
      <c r="B402" t="s">
        <v>4323</v>
      </c>
    </row>
    <row r="403" spans="1:2">
      <c r="A403" t="s">
        <v>4235</v>
      </c>
      <c r="B403" t="s">
        <v>4324</v>
      </c>
    </row>
    <row r="404" spans="1:2">
      <c r="A404" t="s">
        <v>4238</v>
      </c>
      <c r="B404" t="s">
        <v>4325</v>
      </c>
    </row>
    <row r="405" spans="1:2">
      <c r="A405" t="s">
        <v>4241</v>
      </c>
      <c r="B405" t="s">
        <v>4326</v>
      </c>
    </row>
    <row r="406" spans="1:2">
      <c r="A406" t="s">
        <v>4244</v>
      </c>
      <c r="B406" t="s">
        <v>4327</v>
      </c>
    </row>
    <row r="407" spans="1:2">
      <c r="A407" t="s">
        <v>4247</v>
      </c>
      <c r="B407" t="s">
        <v>4328</v>
      </c>
    </row>
    <row r="408" spans="1:2">
      <c r="A408" t="s">
        <v>4250</v>
      </c>
      <c r="B408" t="s">
        <v>4329</v>
      </c>
    </row>
    <row r="409" spans="1:2">
      <c r="A409" t="s">
        <v>4253</v>
      </c>
      <c r="B409" t="s">
        <v>4330</v>
      </c>
    </row>
    <row r="410" spans="1:2">
      <c r="A410" t="s">
        <v>4256</v>
      </c>
      <c r="B410" t="s">
        <v>4331</v>
      </c>
    </row>
    <row r="411" spans="1:2">
      <c r="A411" t="s">
        <v>4259</v>
      </c>
      <c r="B411" t="s">
        <v>4332</v>
      </c>
    </row>
    <row r="412" spans="1:2">
      <c r="A412" t="s">
        <v>4262</v>
      </c>
      <c r="B412" t="s">
        <v>4333</v>
      </c>
    </row>
    <row r="413" spans="1:2">
      <c r="A413" t="s">
        <v>4347</v>
      </c>
      <c r="B413" t="s">
        <v>4385</v>
      </c>
    </row>
    <row r="414" spans="1:2">
      <c r="A414" t="s">
        <v>4350</v>
      </c>
      <c r="B414" t="s">
        <v>4386</v>
      </c>
    </row>
    <row r="415" spans="1:2">
      <c r="A415" t="s">
        <v>4356</v>
      </c>
      <c r="B415" t="s">
        <v>4387</v>
      </c>
    </row>
    <row r="416" spans="1:2">
      <c r="A416" t="s">
        <v>4363</v>
      </c>
      <c r="B416" t="s">
        <v>4388</v>
      </c>
    </row>
    <row r="417" spans="1:2">
      <c r="A417" t="s">
        <v>4389</v>
      </c>
      <c r="B417" t="s">
        <v>4390</v>
      </c>
    </row>
    <row r="418" spans="1:2">
      <c r="A418" t="s">
        <v>4353</v>
      </c>
      <c r="B418" t="s">
        <v>4391</v>
      </c>
    </row>
    <row r="419" spans="1:2">
      <c r="A419" t="s">
        <v>4342</v>
      </c>
      <c r="B419" t="s">
        <v>4392</v>
      </c>
    </row>
    <row r="420" spans="1:2">
      <c r="A420" t="s">
        <v>4399</v>
      </c>
      <c r="B420" t="s">
        <v>4415</v>
      </c>
    </row>
    <row r="421" spans="1:2">
      <c r="A421" t="s">
        <v>4404</v>
      </c>
      <c r="B421" t="s">
        <v>4416</v>
      </c>
    </row>
    <row r="422" spans="1:2">
      <c r="A422" t="s">
        <v>4654</v>
      </c>
      <c r="B422" t="s">
        <v>4666</v>
      </c>
    </row>
    <row r="423" spans="1:2">
      <c r="A423" t="s">
        <v>4655</v>
      </c>
      <c r="B423" t="s">
        <v>4667</v>
      </c>
    </row>
    <row r="424" spans="1:2">
      <c r="A424" t="s">
        <v>4656</v>
      </c>
      <c r="B424" t="s">
        <v>4668</v>
      </c>
    </row>
    <row r="425" spans="1:2">
      <c r="A425" t="s">
        <v>4657</v>
      </c>
      <c r="B425" t="s">
        <v>4669</v>
      </c>
    </row>
    <row r="426" spans="1:2">
      <c r="A426" t="s">
        <v>4658</v>
      </c>
      <c r="B426" t="s">
        <v>4670</v>
      </c>
    </row>
    <row r="427" spans="1:2">
      <c r="A427" t="s">
        <v>4659</v>
      </c>
      <c r="B427" t="s">
        <v>4671</v>
      </c>
    </row>
    <row r="428" spans="1:2">
      <c r="A428" t="s">
        <v>4660</v>
      </c>
      <c r="B428" t="s">
        <v>4672</v>
      </c>
    </row>
    <row r="429" spans="1:2">
      <c r="A429" t="s">
        <v>4661</v>
      </c>
      <c r="B429" t="s">
        <v>4673</v>
      </c>
    </row>
    <row r="430" spans="1:2">
      <c r="A430" t="s">
        <v>4662</v>
      </c>
      <c r="B430" t="s">
        <v>4674</v>
      </c>
    </row>
    <row r="431" spans="1:2">
      <c r="A431" t="s">
        <v>4665</v>
      </c>
      <c r="B431" t="s">
        <v>4675</v>
      </c>
    </row>
    <row r="432" spans="1:2">
      <c r="A432" t="s">
        <v>4663</v>
      </c>
      <c r="B432" t="s">
        <v>4676</v>
      </c>
    </row>
    <row r="433" spans="1:2">
      <c r="A433" t="s">
        <v>4664</v>
      </c>
      <c r="B433" t="s">
        <v>4677</v>
      </c>
    </row>
    <row r="434" spans="1:2">
      <c r="A434" t="s">
        <v>4678</v>
      </c>
      <c r="B434" t="s">
        <v>4696</v>
      </c>
    </row>
    <row r="435" spans="1:2">
      <c r="A435" t="s">
        <v>4679</v>
      </c>
      <c r="B435" t="s">
        <v>4697</v>
      </c>
    </row>
    <row r="436" spans="1:2">
      <c r="A436" t="s">
        <v>4680</v>
      </c>
      <c r="B436" t="s">
        <v>4698</v>
      </c>
    </row>
    <row r="437" spans="1:2">
      <c r="A437" t="s">
        <v>4681</v>
      </c>
      <c r="B437" t="s">
        <v>4699</v>
      </c>
    </row>
    <row r="438" spans="1:2">
      <c r="A438" t="s">
        <v>4682</v>
      </c>
      <c r="B438" t="s">
        <v>4700</v>
      </c>
    </row>
    <row r="439" spans="1:2">
      <c r="A439" t="s">
        <v>4683</v>
      </c>
      <c r="B439" t="s">
        <v>4701</v>
      </c>
    </row>
    <row r="440" spans="1:2">
      <c r="A440" t="s">
        <v>4684</v>
      </c>
      <c r="B440" t="s">
        <v>4702</v>
      </c>
    </row>
    <row r="441" spans="1:2">
      <c r="A441" t="s">
        <v>4685</v>
      </c>
      <c r="B441" t="s">
        <v>4703</v>
      </c>
    </row>
    <row r="442" spans="1:2">
      <c r="A442" t="s">
        <v>4686</v>
      </c>
      <c r="B442" t="s">
        <v>4704</v>
      </c>
    </row>
    <row r="443" spans="1:2">
      <c r="A443" t="s">
        <v>4687</v>
      </c>
      <c r="B443" t="s">
        <v>4705</v>
      </c>
    </row>
    <row r="444" spans="1:2">
      <c r="A444" t="s">
        <v>4688</v>
      </c>
      <c r="B444" t="s">
        <v>4706</v>
      </c>
    </row>
    <row r="445" spans="1:2">
      <c r="A445" t="s">
        <v>4689</v>
      </c>
      <c r="B445" t="s">
        <v>4707</v>
      </c>
    </row>
    <row r="446" spans="1:2">
      <c r="A446" t="s">
        <v>4690</v>
      </c>
      <c r="B446" t="s">
        <v>4708</v>
      </c>
    </row>
    <row r="447" spans="1:2">
      <c r="A447" t="s">
        <v>4691</v>
      </c>
      <c r="B447" t="s">
        <v>4709</v>
      </c>
    </row>
    <row r="448" spans="1:2">
      <c r="A448" t="s">
        <v>4694</v>
      </c>
      <c r="B448" t="s">
        <v>4710</v>
      </c>
    </row>
    <row r="449" spans="1:2">
      <c r="A449" t="s">
        <v>4695</v>
      </c>
      <c r="B449" t="s">
        <v>4711</v>
      </c>
    </row>
    <row r="450" spans="1:2">
      <c r="A450" t="s">
        <v>4712</v>
      </c>
      <c r="B450" t="s">
        <v>4730</v>
      </c>
    </row>
    <row r="451" spans="1:2">
      <c r="A451" t="s">
        <v>4714</v>
      </c>
      <c r="B451" t="s">
        <v>4731</v>
      </c>
    </row>
    <row r="452" spans="1:2">
      <c r="A452" t="s">
        <v>4715</v>
      </c>
      <c r="B452" t="s">
        <v>4732</v>
      </c>
    </row>
    <row r="453" spans="1:2">
      <c r="A453" t="s">
        <v>4716</v>
      </c>
      <c r="B453" t="s">
        <v>4733</v>
      </c>
    </row>
    <row r="454" spans="1:2">
      <c r="A454" t="s">
        <v>4717</v>
      </c>
      <c r="B454" t="s">
        <v>4734</v>
      </c>
    </row>
    <row r="455" spans="1:2">
      <c r="A455" t="s">
        <v>4718</v>
      </c>
      <c r="B455" t="s">
        <v>4735</v>
      </c>
    </row>
    <row r="456" spans="1:2">
      <c r="A456" t="s">
        <v>4720</v>
      </c>
      <c r="B456" t="s">
        <v>4736</v>
      </c>
    </row>
    <row r="457" spans="1:2">
      <c r="A457" t="s">
        <v>4722</v>
      </c>
      <c r="B457" t="s">
        <v>4737</v>
      </c>
    </row>
    <row r="458" spans="1:2">
      <c r="A458" t="s">
        <v>4723</v>
      </c>
      <c r="B458" t="s">
        <v>4738</v>
      </c>
    </row>
    <row r="459" spans="1:2">
      <c r="A459" t="s">
        <v>4724</v>
      </c>
      <c r="B459" t="s">
        <v>4739</v>
      </c>
    </row>
    <row r="460" spans="1:2">
      <c r="A460" t="s">
        <v>4725</v>
      </c>
      <c r="B460" t="s">
        <v>4740</v>
      </c>
    </row>
    <row r="461" spans="1:2">
      <c r="A461" t="s">
        <v>4726</v>
      </c>
      <c r="B461" t="s">
        <v>4741</v>
      </c>
    </row>
    <row r="462" spans="1:2">
      <c r="A462" t="s">
        <v>4727</v>
      </c>
      <c r="B462" t="s">
        <v>4742</v>
      </c>
    </row>
    <row r="463" spans="1:2">
      <c r="A463" t="s">
        <v>4728</v>
      </c>
      <c r="B463" t="s">
        <v>4743</v>
      </c>
    </row>
    <row r="464" spans="1:2">
      <c r="A464" t="s">
        <v>4729</v>
      </c>
      <c r="B464" t="s">
        <v>4744</v>
      </c>
    </row>
    <row r="465" spans="1:2">
      <c r="A465" t="s">
        <v>4718</v>
      </c>
      <c r="B465" t="s">
        <v>4735</v>
      </c>
    </row>
    <row r="466" spans="1:2">
      <c r="A466" t="s">
        <v>4713</v>
      </c>
      <c r="B466" t="s">
        <v>4745</v>
      </c>
    </row>
    <row r="467" spans="1:2">
      <c r="A467" t="s">
        <v>4719</v>
      </c>
      <c r="B467" t="s">
        <v>4746</v>
      </c>
    </row>
    <row r="468" spans="1:2">
      <c r="A468" t="s">
        <v>4721</v>
      </c>
      <c r="B468" t="s">
        <v>4747</v>
      </c>
    </row>
    <row r="469" spans="1:2">
      <c r="A469" t="s">
        <v>4804</v>
      </c>
      <c r="B469" t="s">
        <v>4820</v>
      </c>
    </row>
    <row r="470" spans="1:2">
      <c r="A470" t="s">
        <v>4805</v>
      </c>
      <c r="B470" t="s">
        <v>4821</v>
      </c>
    </row>
    <row r="471" spans="1:2">
      <c r="A471" t="s">
        <v>4808</v>
      </c>
      <c r="B471" t="s">
        <v>4822</v>
      </c>
    </row>
    <row r="472" spans="1:2">
      <c r="A472" t="s">
        <v>4809</v>
      </c>
      <c r="B472" t="s">
        <v>4823</v>
      </c>
    </row>
    <row r="473" spans="1:2">
      <c r="A473" t="s">
        <v>4810</v>
      </c>
      <c r="B473" t="s">
        <v>4824</v>
      </c>
    </row>
    <row r="474" spans="1:2">
      <c r="A474" t="s">
        <v>4816</v>
      </c>
      <c r="B474" t="s">
        <v>4825</v>
      </c>
    </row>
    <row r="475" spans="1:2">
      <c r="A475" t="s">
        <v>4803</v>
      </c>
      <c r="B475" t="s">
        <v>4833</v>
      </c>
    </row>
    <row r="476" spans="1:2">
      <c r="A476" t="s">
        <v>4819</v>
      </c>
      <c r="B476" t="s">
        <v>4834</v>
      </c>
    </row>
    <row r="477" spans="1:2">
      <c r="A477" t="s">
        <v>4839</v>
      </c>
      <c r="B477" t="s">
        <v>4841</v>
      </c>
    </row>
    <row r="478" spans="1:2">
      <c r="A478" t="s">
        <v>4840</v>
      </c>
      <c r="B478" t="s">
        <v>4842</v>
      </c>
    </row>
    <row r="479" spans="1:2">
      <c r="A479" t="s">
        <v>5071</v>
      </c>
      <c r="B479" t="s">
        <v>5096</v>
      </c>
    </row>
    <row r="480" spans="1:2">
      <c r="A480" t="s">
        <v>5075</v>
      </c>
      <c r="B480" t="s">
        <v>5097</v>
      </c>
    </row>
    <row r="481" spans="1:2">
      <c r="A481" t="s">
        <v>5078</v>
      </c>
      <c r="B481" t="s">
        <v>5098</v>
      </c>
    </row>
    <row r="482" spans="1:2">
      <c r="A482" t="s">
        <v>5081</v>
      </c>
      <c r="B482" t="s">
        <v>5099</v>
      </c>
    </row>
    <row r="483" spans="1:2">
      <c r="A483" t="s">
        <v>5094</v>
      </c>
      <c r="B483" t="s">
        <v>5100</v>
      </c>
    </row>
    <row r="484" spans="1:2">
      <c r="A484" t="s">
        <v>5164</v>
      </c>
      <c r="B484" t="s">
        <v>5182</v>
      </c>
    </row>
    <row r="538" spans="1:2">
      <c r="A538" t="s">
        <v>4912</v>
      </c>
      <c r="B538" t="s">
        <v>4927</v>
      </c>
    </row>
    <row r="579" spans="2:2">
      <c r="B579" t="s">
        <v>2194</v>
      </c>
    </row>
    <row r="580" spans="2:2">
      <c r="B580" t="s">
        <v>2193</v>
      </c>
    </row>
    <row r="608" spans="2:2">
      <c r="B608" t="s">
        <v>1101</v>
      </c>
    </row>
    <row r="610" spans="1:5">
      <c r="E610" s="58"/>
    </row>
    <row r="613" spans="1:5">
      <c r="E613" s="60"/>
    </row>
    <row r="622" spans="1:5">
      <c r="A622" t="s">
        <v>2188</v>
      </c>
    </row>
    <row r="623" spans="1:5">
      <c r="A623" t="s">
        <v>2187</v>
      </c>
    </row>
    <row r="651" spans="1:1">
      <c r="A651" t="s">
        <v>1100</v>
      </c>
    </row>
  </sheetData>
  <conditionalFormatting sqref="A3:A19 A21:A24">
    <cfRule type="duplicateValues" dxfId="1" priority="18"/>
  </conditionalFormatting>
  <conditionalFormatting sqref="A16:A19 A21:A24">
    <cfRule type="duplicateValues" dxfId="0" priority="15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2:B66"/>
  <sheetViews>
    <sheetView topLeftCell="A40" workbookViewId="0">
      <selection activeCell="A55" sqref="A55"/>
    </sheetView>
  </sheetViews>
  <sheetFormatPr defaultRowHeight="15"/>
  <cols>
    <col min="1" max="1" width="26.140625" customWidth="1"/>
    <col min="2" max="2" width="45.7109375" customWidth="1"/>
  </cols>
  <sheetData>
    <row r="2" spans="1:2">
      <c r="A2" t="s">
        <v>1085</v>
      </c>
      <c r="B2" t="s">
        <v>1102</v>
      </c>
    </row>
    <row r="3" spans="1:2">
      <c r="A3" t="s">
        <v>1103</v>
      </c>
      <c r="B3" t="s">
        <v>1104</v>
      </c>
    </row>
    <row r="4" spans="1:2">
      <c r="A4" t="s">
        <v>1187</v>
      </c>
      <c r="B4" t="s">
        <v>1199</v>
      </c>
    </row>
    <row r="5" spans="1:2">
      <c r="A5" t="s">
        <v>1188</v>
      </c>
      <c r="B5" t="s">
        <v>1200</v>
      </c>
    </row>
    <row r="6" spans="1:2">
      <c r="A6" t="s">
        <v>1189</v>
      </c>
      <c r="B6" t="s">
        <v>1201</v>
      </c>
    </row>
    <row r="7" spans="1:2">
      <c r="A7" t="s">
        <v>1190</v>
      </c>
      <c r="B7" t="s">
        <v>1202</v>
      </c>
    </row>
    <row r="8" spans="1:2">
      <c r="A8" t="s">
        <v>1191</v>
      </c>
      <c r="B8" t="s">
        <v>1203</v>
      </c>
    </row>
    <row r="9" spans="1:2">
      <c r="A9" t="s">
        <v>1192</v>
      </c>
      <c r="B9" t="s">
        <v>1204</v>
      </c>
    </row>
    <row r="10" spans="1:2">
      <c r="A10" t="s">
        <v>1193</v>
      </c>
      <c r="B10" t="s">
        <v>1205</v>
      </c>
    </row>
    <row r="11" spans="1:2">
      <c r="A11" t="s">
        <v>1194</v>
      </c>
      <c r="B11" t="s">
        <v>1206</v>
      </c>
    </row>
    <row r="12" spans="1:2">
      <c r="A12" t="s">
        <v>1293</v>
      </c>
      <c r="B12" t="s">
        <v>1207</v>
      </c>
    </row>
    <row r="13" spans="1:2">
      <c r="A13" t="s">
        <v>1195</v>
      </c>
      <c r="B13" t="s">
        <v>1208</v>
      </c>
    </row>
    <row r="14" spans="1:2">
      <c r="A14" t="s">
        <v>1196</v>
      </c>
      <c r="B14" t="s">
        <v>1209</v>
      </c>
    </row>
    <row r="15" spans="1:2">
      <c r="A15" t="s">
        <v>1197</v>
      </c>
      <c r="B15" t="s">
        <v>1211</v>
      </c>
    </row>
    <row r="16" spans="1:2">
      <c r="A16" t="s">
        <v>1198</v>
      </c>
      <c r="B16" t="s">
        <v>1210</v>
      </c>
    </row>
    <row r="17" spans="1:2">
      <c r="A17" t="s">
        <v>1247</v>
      </c>
      <c r="B17" t="s">
        <v>1256</v>
      </c>
    </row>
    <row r="18" spans="1:2">
      <c r="A18" t="s">
        <v>1255</v>
      </c>
      <c r="B18" t="s">
        <v>1278</v>
      </c>
    </row>
    <row r="19" spans="1:2">
      <c r="A19" t="s">
        <v>1244</v>
      </c>
      <c r="B19" t="s">
        <v>1257</v>
      </c>
    </row>
    <row r="20" spans="1:2">
      <c r="A20" t="s">
        <v>1245</v>
      </c>
      <c r="B20" t="s">
        <v>1258</v>
      </c>
    </row>
    <row r="21" spans="1:2">
      <c r="A21" t="s">
        <v>1281</v>
      </c>
      <c r="B21" t="s">
        <v>1265</v>
      </c>
    </row>
    <row r="22" spans="1:2">
      <c r="A22" t="s">
        <v>1282</v>
      </c>
      <c r="B22" t="s">
        <v>1260</v>
      </c>
    </row>
    <row r="23" spans="1:2">
      <c r="A23" t="s">
        <v>1283</v>
      </c>
      <c r="B23" t="s">
        <v>1266</v>
      </c>
    </row>
    <row r="24" spans="1:2">
      <c r="A24" t="s">
        <v>1279</v>
      </c>
      <c r="B24" t="s">
        <v>1280</v>
      </c>
    </row>
    <row r="25" spans="1:2">
      <c r="A25" t="s">
        <v>1246</v>
      </c>
      <c r="B25" t="s">
        <v>1268</v>
      </c>
    </row>
    <row r="26" spans="1:2">
      <c r="A26" t="s">
        <v>1284</v>
      </c>
      <c r="B26" t="s">
        <v>1259</v>
      </c>
    </row>
    <row r="27" spans="1:2">
      <c r="A27" t="s">
        <v>1285</v>
      </c>
      <c r="B27" t="s">
        <v>1269</v>
      </c>
    </row>
    <row r="28" spans="1:2">
      <c r="A28" t="s">
        <v>1286</v>
      </c>
      <c r="B28" t="s">
        <v>1262</v>
      </c>
    </row>
    <row r="29" spans="1:2">
      <c r="A29" t="s">
        <v>1287</v>
      </c>
      <c r="B29" t="s">
        <v>1267</v>
      </c>
    </row>
    <row r="30" spans="1:2">
      <c r="A30" t="s">
        <v>1288</v>
      </c>
      <c r="B30" t="s">
        <v>1261</v>
      </c>
    </row>
    <row r="31" spans="1:2">
      <c r="A31" t="s">
        <v>1289</v>
      </c>
      <c r="B31" t="s">
        <v>1271</v>
      </c>
    </row>
    <row r="32" spans="1:2">
      <c r="A32" t="s">
        <v>1248</v>
      </c>
      <c r="B32" t="s">
        <v>1270</v>
      </c>
    </row>
    <row r="33" spans="1:2">
      <c r="A33" t="s">
        <v>1249</v>
      </c>
      <c r="B33" t="s">
        <v>1272</v>
      </c>
    </row>
    <row r="34" spans="1:2">
      <c r="A34" t="s">
        <v>1290</v>
      </c>
      <c r="B34" t="s">
        <v>1273</v>
      </c>
    </row>
    <row r="35" spans="1:2">
      <c r="A35" t="s">
        <v>1291</v>
      </c>
      <c r="B35" t="s">
        <v>1274</v>
      </c>
    </row>
    <row r="36" spans="1:2">
      <c r="A36" t="s">
        <v>1292</v>
      </c>
      <c r="B36" t="s">
        <v>1275</v>
      </c>
    </row>
    <row r="37" spans="1:2">
      <c r="A37" t="s">
        <v>1250</v>
      </c>
      <c r="B37" t="s">
        <v>1276</v>
      </c>
    </row>
    <row r="38" spans="1:2">
      <c r="A38" t="s">
        <v>1251</v>
      </c>
      <c r="B38" t="s">
        <v>1263</v>
      </c>
    </row>
    <row r="39" spans="1:2">
      <c r="A39" t="s">
        <v>1252</v>
      </c>
      <c r="B39" t="s">
        <v>1277</v>
      </c>
    </row>
    <row r="40" spans="1:2">
      <c r="A40" t="s">
        <v>1253</v>
      </c>
      <c r="B40" t="s">
        <v>1264</v>
      </c>
    </row>
    <row r="41" spans="1:2">
      <c r="A41" t="s">
        <v>1598</v>
      </c>
      <c r="B41" t="s">
        <v>1599</v>
      </c>
    </row>
    <row r="42" spans="1:2">
      <c r="A42" t="s">
        <v>1568</v>
      </c>
      <c r="B42" t="s">
        <v>1600</v>
      </c>
    </row>
    <row r="43" spans="1:2">
      <c r="A43" t="s">
        <v>1569</v>
      </c>
      <c r="B43" t="s">
        <v>1601</v>
      </c>
    </row>
    <row r="44" spans="1:2">
      <c r="A44" t="s">
        <v>1602</v>
      </c>
      <c r="B44" t="s">
        <v>1603</v>
      </c>
    </row>
    <row r="45" spans="1:2">
      <c r="A45" t="s">
        <v>1570</v>
      </c>
      <c r="B45" t="s">
        <v>1604</v>
      </c>
    </row>
    <row r="46" spans="1:2">
      <c r="A46" t="s">
        <v>1571</v>
      </c>
      <c r="B46" t="s">
        <v>1605</v>
      </c>
    </row>
    <row r="47" spans="1:2">
      <c r="A47" t="s">
        <v>1572</v>
      </c>
      <c r="B47" t="s">
        <v>1606</v>
      </c>
    </row>
    <row r="48" spans="1:2">
      <c r="A48" t="s">
        <v>1573</v>
      </c>
      <c r="B48" t="s">
        <v>1607</v>
      </c>
    </row>
    <row r="49" spans="1:2">
      <c r="A49" t="s">
        <v>1574</v>
      </c>
      <c r="B49" t="s">
        <v>1608</v>
      </c>
    </row>
    <row r="50" spans="1:2">
      <c r="A50" t="s">
        <v>1609</v>
      </c>
      <c r="B50" t="s">
        <v>1610</v>
      </c>
    </row>
    <row r="51" spans="1:2">
      <c r="A51" t="s">
        <v>1611</v>
      </c>
      <c r="B51" t="s">
        <v>1612</v>
      </c>
    </row>
    <row r="52" spans="1:2">
      <c r="A52" t="s">
        <v>1575</v>
      </c>
      <c r="B52" t="s">
        <v>1613</v>
      </c>
    </row>
    <row r="53" spans="1:2">
      <c r="A53" t="s">
        <v>1576</v>
      </c>
      <c r="B53" t="s">
        <v>1614</v>
      </c>
    </row>
    <row r="54" spans="1:2">
      <c r="A54" t="s">
        <v>1577</v>
      </c>
      <c r="B54" t="s">
        <v>1618</v>
      </c>
    </row>
    <row r="55" spans="1:2">
      <c r="A55" t="s">
        <v>1578</v>
      </c>
      <c r="B55" t="s">
        <v>1619</v>
      </c>
    </row>
    <row r="56" spans="1:2">
      <c r="A56" t="s">
        <v>1579</v>
      </c>
      <c r="B56" t="s">
        <v>1620</v>
      </c>
    </row>
    <row r="57" spans="1:2">
      <c r="A57" t="s">
        <v>1580</v>
      </c>
      <c r="B57" t="s">
        <v>1621</v>
      </c>
    </row>
    <row r="58" spans="1:2">
      <c r="A58" t="s">
        <v>1581</v>
      </c>
      <c r="B58" t="s">
        <v>1622</v>
      </c>
    </row>
    <row r="59" spans="1:2">
      <c r="A59" t="s">
        <v>1582</v>
      </c>
      <c r="B59" t="s">
        <v>1623</v>
      </c>
    </row>
    <row r="60" spans="1:2">
      <c r="A60" t="s">
        <v>1615</v>
      </c>
      <c r="B60" t="s">
        <v>1627</v>
      </c>
    </row>
    <row r="61" spans="1:2">
      <c r="A61" t="s">
        <v>1583</v>
      </c>
      <c r="B61" t="s">
        <v>1624</v>
      </c>
    </row>
    <row r="62" spans="1:2">
      <c r="A62" t="s">
        <v>1616</v>
      </c>
      <c r="B62" t="s">
        <v>1628</v>
      </c>
    </row>
    <row r="63" spans="1:2">
      <c r="A63" t="s">
        <v>1584</v>
      </c>
      <c r="B63" t="s">
        <v>1626</v>
      </c>
    </row>
    <row r="64" spans="1:2">
      <c r="A64" t="s">
        <v>1617</v>
      </c>
      <c r="B64" t="s">
        <v>1625</v>
      </c>
    </row>
    <row r="65" spans="1:2">
      <c r="A65" t="s">
        <v>1632</v>
      </c>
      <c r="B65" t="s">
        <v>1636</v>
      </c>
    </row>
    <row r="66" spans="1:2">
      <c r="A66" t="s">
        <v>1633</v>
      </c>
      <c r="B66" t="s">
        <v>1637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A0FF-7E4B-4A8A-AF8B-A8C36E7DB32D}">
  <sheetPr codeName="Лист9"/>
  <dimension ref="A1:I93"/>
  <sheetViews>
    <sheetView topLeftCell="A20" zoomScale="80" zoomScaleNormal="80" workbookViewId="0">
      <selection activeCell="A33" sqref="A33:XFD33"/>
    </sheetView>
  </sheetViews>
  <sheetFormatPr defaultRowHeight="15"/>
  <cols>
    <col min="1" max="1" width="10.85546875" style="53" customWidth="1"/>
    <col min="2" max="2" width="18.85546875" style="54" customWidth="1"/>
    <col min="3" max="3" width="34.140625" style="54" customWidth="1"/>
    <col min="4" max="4" width="6.5703125" style="53" customWidth="1"/>
    <col min="5" max="5" width="16" style="114" customWidth="1"/>
    <col min="6" max="6" width="20.140625" style="53" customWidth="1"/>
    <col min="7" max="7" width="27.42578125" style="53" customWidth="1"/>
    <col min="8" max="8" width="13.5703125" style="114" customWidth="1"/>
    <col min="9" max="9" width="21.7109375" style="127" customWidth="1"/>
  </cols>
  <sheetData>
    <row r="1" spans="1:9">
      <c r="A1" s="53" t="str">
        <f>'01_SK_NORTH BAY_20122020'!M8</f>
        <v>EF 3440246</v>
      </c>
      <c r="B1" s="54" t="str">
        <f>'01_SK_NORTH BAY_20122020'!I8</f>
        <v>Grzeca</v>
      </c>
      <c r="C1" s="54" t="str">
        <f>'01_SK_NORTH BAY_20122020'!J8</f>
        <v>Patryk Damian</v>
      </c>
      <c r="D1" s="53" t="str">
        <f>'01_SK_NORTH BAY_20122020'!DJ8</f>
        <v>M</v>
      </c>
      <c r="E1" s="114">
        <f>'01_SK_NORTH BAY_20122020'!N8</f>
        <v>34010</v>
      </c>
      <c r="F1" s="53" t="str">
        <f>'01_SK_NORTH BAY_20122020'!Z8</f>
        <v>Gdynia</v>
      </c>
      <c r="G1" s="53" t="str">
        <f>'01_SK_NORTH BAY_20122020'!AZ8</f>
        <v>Gdansk</v>
      </c>
      <c r="H1" s="114">
        <f>'01_SK_NORTH BAY_20122020'!AB8</f>
        <v>41432</v>
      </c>
      <c r="I1" s="127" t="str">
        <f>'01_SK_NORTH BAY_20122020'!AN8</f>
        <v>07.06.2023</v>
      </c>
    </row>
    <row r="2" spans="1:9">
      <c r="A2" s="53" t="str">
        <f>'01_SK_NORTH BAY_20122020'!M9</f>
        <v>EN 6348880</v>
      </c>
      <c r="B2" s="54" t="str">
        <f>'01_SK_NORTH BAY_20122020'!I9</f>
        <v>Barwacz</v>
      </c>
      <c r="C2" s="54" t="str">
        <f>'01_SK_NORTH BAY_20122020'!J9</f>
        <v>Roland Gustaw</v>
      </c>
      <c r="D2" s="53" t="str">
        <f>'01_SK_NORTH BAY_20122020'!DJ9</f>
        <v>M</v>
      </c>
      <c r="E2" s="114">
        <f>'01_SK_NORTH BAY_20122020'!N9</f>
        <v>25766</v>
      </c>
      <c r="F2" s="53" t="str">
        <f>'01_SK_NORTH BAY_20122020'!Z9</f>
        <v>SZCZECIN</v>
      </c>
      <c r="G2" s="53" t="str">
        <f>'01_SK_NORTH BAY_20122020'!AZ9</f>
        <v>SZCZECIN</v>
      </c>
      <c r="H2" s="114">
        <f>'01_SK_NORTH BAY_20122020'!AB9</f>
        <v>43270</v>
      </c>
      <c r="I2" s="127" t="str">
        <f>'01_SK_NORTH BAY_20122020'!AN9</f>
        <v>19.06.2028</v>
      </c>
    </row>
    <row r="3" spans="1:9">
      <c r="A3" s="53" t="str">
        <f>'01_SK_NORTH BAY_20122020'!M10</f>
        <v>EN 5983569</v>
      </c>
      <c r="B3" s="54" t="str">
        <f>'01_SK_NORTH BAY_20122020'!I10</f>
        <v>Bordewicz</v>
      </c>
      <c r="C3" s="54" t="str">
        <f>'01_SK_NORTH BAY_20122020'!J10</f>
        <v>Jaroslaw Jacek</v>
      </c>
      <c r="D3" s="53" t="str">
        <f>'01_SK_NORTH BAY_20122020'!DJ10</f>
        <v>M</v>
      </c>
      <c r="E3" s="114">
        <f>'01_SK_NORTH BAY_20122020'!N10</f>
        <v>23606</v>
      </c>
      <c r="F3" s="53" t="str">
        <f>'01_SK_NORTH BAY_20122020'!Z10</f>
        <v>SZCZECIN</v>
      </c>
      <c r="G3" s="53" t="str">
        <f>'01_SK_NORTH BAY_20122020'!AZ10</f>
        <v>SZCZECIN</v>
      </c>
      <c r="H3" s="114">
        <f>'01_SK_NORTH BAY_20122020'!AB10</f>
        <v>43397</v>
      </c>
      <c r="I3" s="127" t="str">
        <f>'01_SK_NORTH BAY_20122020'!AN10</f>
        <v>24.10.2028</v>
      </c>
    </row>
    <row r="4" spans="1:9">
      <c r="A4" s="53" t="str">
        <f>'01_SK_NORTH BAY_20122020'!M11</f>
        <v>EH 3575289</v>
      </c>
      <c r="B4" s="54" t="str">
        <f>'01_SK_NORTH BAY_20122020'!I11</f>
        <v>Dabrowski</v>
      </c>
      <c r="C4" s="54" t="str">
        <f>'01_SK_NORTH BAY_20122020'!J11</f>
        <v>Kamil Michal</v>
      </c>
      <c r="D4" s="53" t="str">
        <f>'01_SK_NORTH BAY_20122020'!DJ11</f>
        <v>M</v>
      </c>
      <c r="E4" s="114">
        <f>'01_SK_NORTH BAY_20122020'!N11</f>
        <v>29550</v>
      </c>
      <c r="F4" s="53" t="str">
        <f>'01_SK_NORTH BAY_20122020'!Z11</f>
        <v>Gdynia</v>
      </c>
      <c r="G4" s="53" t="str">
        <f>'01_SK_NORTH BAY_20122020'!AZ11</f>
        <v>Gdansk</v>
      </c>
      <c r="H4" s="114">
        <f>'01_SK_NORTH BAY_20122020'!AB11</f>
        <v>42048</v>
      </c>
      <c r="I4" s="127" t="str">
        <f>'01_SK_NORTH BAY_20122020'!AN11</f>
        <v>13.02.2025</v>
      </c>
    </row>
    <row r="5" spans="1:9">
      <c r="A5" s="53" t="str">
        <f>'01_SK_NORTH BAY_20122020'!M12</f>
        <v>EK 1822038</v>
      </c>
      <c r="B5" s="54" t="str">
        <f>'01_SK_NORTH BAY_20122020'!I12</f>
        <v>Dawidowski</v>
      </c>
      <c r="C5" s="54" t="str">
        <f>'01_SK_NORTH BAY_20122020'!J12</f>
        <v>Oskar Patryk</v>
      </c>
      <c r="D5" s="53" t="str">
        <f>'01_SK_NORTH BAY_20122020'!DJ12</f>
        <v>M</v>
      </c>
      <c r="E5" s="114">
        <f>'01_SK_NORTH BAY_20122020'!N12</f>
        <v>34133</v>
      </c>
      <c r="F5" s="53" t="str">
        <f>'01_SK_NORTH BAY_20122020'!Z12</f>
        <v>Kartuzy</v>
      </c>
      <c r="G5" s="53" t="str">
        <f>'01_SK_NORTH BAY_20122020'!AZ12</f>
        <v>Gdansk</v>
      </c>
      <c r="H5" s="114">
        <f>'01_SK_NORTH BAY_20122020'!AB12</f>
        <v>42664</v>
      </c>
      <c r="I5" s="127" t="str">
        <f>'01_SK_NORTH BAY_20122020'!AN12</f>
        <v>21.10.2026</v>
      </c>
    </row>
    <row r="6" spans="1:9">
      <c r="A6" s="53" t="str">
        <f>'01_SK_NORTH BAY_20122020'!M13</f>
        <v>EM 3930874</v>
      </c>
      <c r="B6" s="54" t="str">
        <f>'01_SK_NORTH BAY_20122020'!I13</f>
        <v>Goncerzewicz</v>
      </c>
      <c r="C6" s="54" t="str">
        <f>'01_SK_NORTH BAY_20122020'!J13</f>
        <v>Lukasz</v>
      </c>
      <c r="D6" s="53" t="str">
        <f>'01_SK_NORTH BAY_20122020'!DJ13</f>
        <v>M</v>
      </c>
      <c r="E6" s="114">
        <f>'01_SK_NORTH BAY_20122020'!N13</f>
        <v>33773</v>
      </c>
      <c r="F6" s="53" t="str">
        <f>'01_SK_NORTH BAY_20122020'!Z13</f>
        <v>Gdynia</v>
      </c>
      <c r="G6" s="53" t="str">
        <f>'01_SK_NORTH BAY_20122020'!AZ13</f>
        <v>Gdansk</v>
      </c>
      <c r="H6" s="114">
        <f>'01_SK_NORTH BAY_20122020'!AB13</f>
        <v>43199</v>
      </c>
      <c r="I6" s="127" t="str">
        <f>'01_SK_NORTH BAY_20122020'!AN13</f>
        <v>09.04.2028</v>
      </c>
    </row>
    <row r="7" spans="1:9">
      <c r="A7" s="53" t="str">
        <f>'01_SK_NORTH BAY_20122020'!M14</f>
        <v>EJ 5831925</v>
      </c>
      <c r="B7" s="54" t="str">
        <f>'01_SK_NORTH BAY_20122020'!I14</f>
        <v>Hetmanek</v>
      </c>
      <c r="C7" s="54" t="str">
        <f>'01_SK_NORTH BAY_20122020'!J14</f>
        <v>Tomasz Marian</v>
      </c>
      <c r="D7" s="53" t="str">
        <f>'01_SK_NORTH BAY_20122020'!DJ14</f>
        <v>M</v>
      </c>
      <c r="E7" s="114">
        <f>'01_SK_NORTH BAY_20122020'!N14</f>
        <v>23249</v>
      </c>
      <c r="F7" s="53" t="str">
        <f>'01_SK_NORTH BAY_20122020'!Z14</f>
        <v>Gdynia</v>
      </c>
      <c r="G7" s="53" t="str">
        <f>'01_SK_NORTH BAY_20122020'!AZ14</f>
        <v>Gdansk</v>
      </c>
      <c r="H7" s="114">
        <f>'01_SK_NORTH BAY_20122020'!AB14</f>
        <v>42423</v>
      </c>
      <c r="I7" s="127" t="str">
        <f>'01_SK_NORTH BAY_20122020'!AN14</f>
        <v>23.02.2026</v>
      </c>
    </row>
    <row r="8" spans="1:9">
      <c r="A8" s="53" t="str">
        <f>'01_SK_NORTH BAY_20122020'!M15</f>
        <v>EJ 9883306</v>
      </c>
      <c r="B8" s="54" t="str">
        <f>'01_SK_NORTH BAY_20122020'!I15</f>
        <v>Kepka</v>
      </c>
      <c r="C8" s="54" t="str">
        <f>'01_SK_NORTH BAY_20122020'!J15</f>
        <v>Miroslaw Franciszek</v>
      </c>
      <c r="D8" s="53" t="str">
        <f>'01_SK_NORTH BAY_20122020'!DJ15</f>
        <v>M</v>
      </c>
      <c r="E8" s="114">
        <f>'01_SK_NORTH BAY_20122020'!N15</f>
        <v>27525</v>
      </c>
      <c r="F8" s="53" t="str">
        <f>'01_SK_NORTH BAY_20122020'!Z15</f>
        <v>Wejherowo</v>
      </c>
      <c r="G8" s="53" t="str">
        <f>'01_SK_NORTH BAY_20122020'!AZ15</f>
        <v>Gdansk</v>
      </c>
      <c r="H8" s="114">
        <f>'01_SK_NORTH BAY_20122020'!AB15</f>
        <v>42436</v>
      </c>
      <c r="I8" s="127" t="str">
        <f>'01_SK_NORTH BAY_20122020'!AN15</f>
        <v>07.03.2026</v>
      </c>
    </row>
    <row r="9" spans="1:9">
      <c r="A9" s="53" t="str">
        <f>'01_SK_NORTH BAY_20122020'!M16</f>
        <v>EF 0930582</v>
      </c>
      <c r="B9" s="54" t="str">
        <f>'01_SK_NORTH BAY_20122020'!I16</f>
        <v>Kmiecik</v>
      </c>
      <c r="C9" s="54" t="str">
        <f>'01_SK_NORTH BAY_20122020'!J16</f>
        <v>Karol</v>
      </c>
      <c r="D9" s="53" t="str">
        <f>'01_SK_NORTH BAY_20122020'!DJ16</f>
        <v>M</v>
      </c>
      <c r="E9" s="114">
        <f>'01_SK_NORTH BAY_20122020'!N16</f>
        <v>34020</v>
      </c>
      <c r="F9" s="53" t="str">
        <f>'01_SK_NORTH BAY_20122020'!Z16</f>
        <v>Gdansk</v>
      </c>
      <c r="G9" s="53" t="str">
        <f>'01_SK_NORTH BAY_20122020'!AZ16</f>
        <v>Gdansk</v>
      </c>
      <c r="H9" s="114">
        <f>'01_SK_NORTH BAY_20122020'!AB16</f>
        <v>41522</v>
      </c>
      <c r="I9" s="127" t="str">
        <f>'01_SK_NORTH BAY_20122020'!AN16</f>
        <v>05.09.2023</v>
      </c>
    </row>
    <row r="10" spans="1:9">
      <c r="A10" s="53" t="str">
        <f>'01_SK_NORTH BAY_20122020'!M17</f>
        <v>EJ 2965591</v>
      </c>
      <c r="B10" s="54" t="str">
        <f>'01_SK_NORTH BAY_20122020'!I17</f>
        <v>Kowalczyk</v>
      </c>
      <c r="C10" s="54" t="str">
        <f>'01_SK_NORTH BAY_20122020'!J17</f>
        <v>Karol Seweryn</v>
      </c>
      <c r="D10" s="53" t="str">
        <f>'01_SK_NORTH BAY_20122020'!DJ17</f>
        <v>M</v>
      </c>
      <c r="E10" s="114">
        <f>'01_SK_NORTH BAY_20122020'!N17</f>
        <v>27032</v>
      </c>
      <c r="F10" s="53" t="str">
        <f>'01_SK_NORTH BAY_20122020'!Z17</f>
        <v>Puck</v>
      </c>
      <c r="G10" s="53" t="str">
        <f>'01_SK_NORTH BAY_20122020'!AZ17</f>
        <v>Gdansk</v>
      </c>
      <c r="H10" s="114">
        <f>'01_SK_NORTH BAY_20122020'!AB17</f>
        <v>42458</v>
      </c>
      <c r="I10" s="127" t="str">
        <f>'01_SK_NORTH BAY_20122020'!AN17</f>
        <v>29.03.2026</v>
      </c>
    </row>
    <row r="11" spans="1:9">
      <c r="A11" s="53" t="str">
        <f>'01_SK_NORTH BAY_20122020'!M18</f>
        <v>ER0489835</v>
      </c>
      <c r="B11" s="54" t="str">
        <f>'01_SK_NORTH BAY_20122020'!I18</f>
        <v>Kujawski</v>
      </c>
      <c r="C11" s="54" t="str">
        <f>'01_SK_NORTH BAY_20122020'!J18</f>
        <v>Marcin Mateusz</v>
      </c>
      <c r="D11" s="53" t="str">
        <f>'01_SK_NORTH BAY_20122020'!DJ18</f>
        <v>M</v>
      </c>
      <c r="E11" s="114">
        <f>'01_SK_NORTH BAY_20122020'!N18</f>
        <v>32727</v>
      </c>
      <c r="F11" s="53" t="str">
        <f>'01_SK_NORTH BAY_20122020'!Z18</f>
        <v>Kartuzy</v>
      </c>
      <c r="G11" s="53" t="str">
        <f>'01_SK_NORTH BAY_20122020'!AZ18</f>
        <v>Gdansk</v>
      </c>
      <c r="H11" s="114">
        <f>'01_SK_NORTH BAY_20122020'!AB18</f>
        <v>43529</v>
      </c>
      <c r="I11" s="127" t="str">
        <f>'01_SK_NORTH BAY_20122020'!AN18</f>
        <v>05.03.2029</v>
      </c>
    </row>
    <row r="12" spans="1:9">
      <c r="A12" s="53" t="str">
        <f>'01_SK_NORTH BAY_20122020'!M19</f>
        <v>EG 4134433</v>
      </c>
      <c r="B12" s="54" t="str">
        <f>'01_SK_NORTH BAY_20122020'!I19</f>
        <v>Lewandowski</v>
      </c>
      <c r="C12" s="54" t="str">
        <f>'01_SK_NORTH BAY_20122020'!J19</f>
        <v>Artur Lukasz</v>
      </c>
      <c r="D12" s="53" t="str">
        <f>'01_SK_NORTH BAY_20122020'!DJ19</f>
        <v>M</v>
      </c>
      <c r="E12" s="114">
        <f>'01_SK_NORTH BAY_20122020'!N19</f>
        <v>32943</v>
      </c>
      <c r="F12" s="53" t="str">
        <f>'01_SK_NORTH BAY_20122020'!Z19</f>
        <v>Wabrzezno</v>
      </c>
      <c r="G12" s="53" t="str">
        <f>'01_SK_NORTH BAY_20122020'!AZ19</f>
        <v>Gdansk</v>
      </c>
      <c r="H12" s="114">
        <f>'01_SK_NORTH BAY_20122020'!AB19</f>
        <v>41614</v>
      </c>
      <c r="I12" s="127" t="str">
        <f>'01_SK_NORTH BAY_20122020'!AN19</f>
        <v>06.12.2023</v>
      </c>
    </row>
    <row r="13" spans="1:9">
      <c r="A13" s="53" t="str">
        <f>'01_SK_NORTH BAY_20122020'!M20</f>
        <v>EF 4812804</v>
      </c>
      <c r="B13" s="54" t="str">
        <f>'01_SK_NORTH BAY_20122020'!I20</f>
        <v>Lewkowski</v>
      </c>
      <c r="C13" s="54" t="str">
        <f>'01_SK_NORTH BAY_20122020'!J20</f>
        <v>Marcin</v>
      </c>
      <c r="D13" s="53" t="str">
        <f>'01_SK_NORTH BAY_20122020'!DJ20</f>
        <v>M</v>
      </c>
      <c r="E13" s="114">
        <f>'01_SK_NORTH BAY_20122020'!N20</f>
        <v>31243</v>
      </c>
      <c r="F13" s="53" t="str">
        <f>'01_SK_NORTH BAY_20122020'!Z20</f>
        <v>Gdynia</v>
      </c>
      <c r="G13" s="53" t="str">
        <f>'01_SK_NORTH BAY_20122020'!AZ20</f>
        <v>Gdansk</v>
      </c>
      <c r="H13" s="114">
        <f>'01_SK_NORTH BAY_20122020'!AB20</f>
        <v>41488</v>
      </c>
      <c r="I13" s="127" t="str">
        <f>'01_SK_NORTH BAY_20122020'!AN20</f>
        <v>02.08.2023</v>
      </c>
    </row>
    <row r="14" spans="1:9">
      <c r="A14" s="53" t="str">
        <f>'01_SK_NORTH BAY_20122020'!M21</f>
        <v>EK 8614072</v>
      </c>
      <c r="B14" s="54" t="str">
        <f>'01_SK_NORTH BAY_20122020'!I21</f>
        <v>Morawski</v>
      </c>
      <c r="C14" s="54" t="str">
        <f>'01_SK_NORTH BAY_20122020'!J21</f>
        <v>Romuald Tomasz</v>
      </c>
      <c r="D14" s="53" t="str">
        <f>'01_SK_NORTH BAY_20122020'!DJ21</f>
        <v>M</v>
      </c>
      <c r="E14" s="114">
        <f>'01_SK_NORTH BAY_20122020'!N21</f>
        <v>23026</v>
      </c>
      <c r="F14" s="53" t="str">
        <f>'01_SK_NORTH BAY_20122020'!Z21</f>
        <v>Gdynia</v>
      </c>
      <c r="G14" s="53" t="str">
        <f>'01_SK_NORTH BAY_20122020'!AZ21</f>
        <v>Gdansk</v>
      </c>
      <c r="H14" s="114">
        <f>'01_SK_NORTH BAY_20122020'!AB21</f>
        <v>42600</v>
      </c>
      <c r="I14" s="127" t="str">
        <f>'01_SK_NORTH BAY_20122020'!AN21</f>
        <v>18.08.2026</v>
      </c>
    </row>
    <row r="15" spans="1:9">
      <c r="A15" s="53" t="str">
        <f>'01_SK_NORTH BAY_20122020'!M22</f>
        <v>EJ 8634042</v>
      </c>
      <c r="B15" s="54" t="str">
        <f>'01_SK_NORTH BAY_20122020'!I22</f>
        <v>Pawlak</v>
      </c>
      <c r="C15" s="54" t="str">
        <f>'01_SK_NORTH BAY_20122020'!J22</f>
        <v>Stanislaw</v>
      </c>
      <c r="D15" s="53" t="str">
        <f>'01_SK_NORTH BAY_20122020'!DJ22</f>
        <v>M</v>
      </c>
      <c r="E15" s="114">
        <f>'01_SK_NORTH BAY_20122020'!N22</f>
        <v>21675</v>
      </c>
      <c r="F15" s="53" t="str">
        <f>'01_SK_NORTH BAY_20122020'!Z22</f>
        <v>Gdansk</v>
      </c>
      <c r="G15" s="53" t="str">
        <f>'01_SK_NORTH BAY_20122020'!AZ22</f>
        <v>Gdansk</v>
      </c>
      <c r="H15" s="114">
        <f>'01_SK_NORTH BAY_20122020'!AB22</f>
        <v>42367</v>
      </c>
      <c r="I15" s="127" t="str">
        <f>'01_SK_NORTH BAY_20122020'!AN22</f>
        <v>29.12.2025</v>
      </c>
    </row>
    <row r="16" spans="1:9">
      <c r="A16" s="53" t="str">
        <f>'01_SK_NORTH BAY_20122020'!M23</f>
        <v>EH 5355894</v>
      </c>
      <c r="B16" s="54" t="str">
        <f>'01_SK_NORTH BAY_20122020'!I23</f>
        <v>Ramczykowski</v>
      </c>
      <c r="C16" s="54" t="str">
        <f>'01_SK_NORTH BAY_20122020'!J23</f>
        <v>Andrzej</v>
      </c>
      <c r="D16" s="53" t="str">
        <f>'01_SK_NORTH BAY_20122020'!DJ23</f>
        <v>M</v>
      </c>
      <c r="E16" s="114">
        <f>'01_SK_NORTH BAY_20122020'!N23</f>
        <v>22697</v>
      </c>
      <c r="F16" s="53" t="str">
        <f>'01_SK_NORTH BAY_20122020'!Z23</f>
        <v>Gdansk</v>
      </c>
      <c r="G16" s="53" t="str">
        <f>'01_SK_NORTH BAY_20122020'!AZ23</f>
        <v>Gdansk</v>
      </c>
      <c r="H16" s="114">
        <f>'01_SK_NORTH BAY_20122020'!AB23</f>
        <v>41964</v>
      </c>
      <c r="I16" s="127" t="str">
        <f>'01_SK_NORTH BAY_20122020'!AN23</f>
        <v>21.11.2024</v>
      </c>
    </row>
    <row r="17" spans="1:9">
      <c r="A17" s="53" t="str">
        <f>'01_SK_NORTH BAY_20122020'!M24</f>
        <v>EJ 8624409</v>
      </c>
      <c r="B17" s="54" t="str">
        <f>'01_SK_NORTH BAY_20122020'!I24</f>
        <v>Rozwalka</v>
      </c>
      <c r="C17" s="54" t="str">
        <f>'01_SK_NORTH BAY_20122020'!J24</f>
        <v>Artur</v>
      </c>
      <c r="D17" s="53" t="str">
        <f>'01_SK_NORTH BAY_20122020'!DJ24</f>
        <v>M</v>
      </c>
      <c r="E17" s="114">
        <f>'01_SK_NORTH BAY_20122020'!N24</f>
        <v>33813</v>
      </c>
      <c r="F17" s="53" t="str">
        <f>'01_SK_NORTH BAY_20122020'!Z24</f>
        <v>Gdansk</v>
      </c>
      <c r="G17" s="53" t="str">
        <f>'01_SK_NORTH BAY_20122020'!AZ24</f>
        <v>Gdansk</v>
      </c>
      <c r="H17" s="114">
        <f>'01_SK_NORTH BAY_20122020'!AB24</f>
        <v>42359</v>
      </c>
      <c r="I17" s="127" t="str">
        <f>'01_SK_NORTH BAY_20122020'!AN24</f>
        <v>21.12.2025</v>
      </c>
    </row>
    <row r="18" spans="1:9">
      <c r="A18" s="53" t="str">
        <f>'01_SK_NORTH BAY_20122020'!M25</f>
        <v>ES9228582</v>
      </c>
      <c r="B18" s="54" t="str">
        <f>'01_SK_NORTH BAY_20122020'!I25</f>
        <v>Smiarowski</v>
      </c>
      <c r="C18" s="54" t="str">
        <f>'01_SK_NORTH BAY_20122020'!J25</f>
        <v>Mariusz</v>
      </c>
      <c r="D18" s="53" t="str">
        <f>'01_SK_NORTH BAY_20122020'!DJ25</f>
        <v>M</v>
      </c>
      <c r="E18" s="114">
        <f>'01_SK_NORTH BAY_20122020'!N25</f>
        <v>34613</v>
      </c>
      <c r="F18" s="53" t="str">
        <f>'01_SK_NORTH BAY_20122020'!Z25</f>
        <v>Gdansk</v>
      </c>
      <c r="G18" s="53" t="str">
        <f>'01_SK_NORTH BAY_20122020'!AZ25</f>
        <v>Gdansk</v>
      </c>
      <c r="H18" s="114">
        <f>'01_SK_NORTH BAY_20122020'!AB25</f>
        <v>43641</v>
      </c>
      <c r="I18" s="127" t="str">
        <f>'01_SK_NORTH BAY_20122020'!AN25</f>
        <v>25.06.2029</v>
      </c>
    </row>
    <row r="19" spans="1:9">
      <c r="A19" s="53" t="str">
        <f>'01_SK_NORTH BAY_20122020'!M26</f>
        <v>EJ 2801703</v>
      </c>
      <c r="B19" s="54" t="str">
        <f>'01_SK_NORTH BAY_20122020'!I26</f>
        <v>Sokolowski</v>
      </c>
      <c r="C19" s="54" t="str">
        <f>'01_SK_NORTH BAY_20122020'!J26</f>
        <v>Adrian Krzysztof</v>
      </c>
      <c r="D19" s="53" t="str">
        <f>'01_SK_NORTH BAY_20122020'!DJ26</f>
        <v>M</v>
      </c>
      <c r="E19" s="114">
        <f>'01_SK_NORTH BAY_20122020'!N26</f>
        <v>33095</v>
      </c>
      <c r="F19" s="53" t="str">
        <f>'01_SK_NORTH BAY_20122020'!Z26</f>
        <v>Gdynia</v>
      </c>
      <c r="G19" s="53" t="str">
        <f>'01_SK_NORTH BAY_20122020'!AZ26</f>
        <v>Gdansk</v>
      </c>
      <c r="H19" s="114">
        <f>'01_SK_NORTH BAY_20122020'!AB26</f>
        <v>42415</v>
      </c>
      <c r="I19" s="127" t="str">
        <f>'01_SK_NORTH BAY_20122020'!AN26</f>
        <v>15.02.2026</v>
      </c>
    </row>
    <row r="20" spans="1:9">
      <c r="A20" s="53" t="str">
        <f>'01_SK_NORTH BAY_20122020'!M27</f>
        <v>ER6281035</v>
      </c>
      <c r="B20" s="54" t="str">
        <f>'01_SK_NORTH BAY_20122020'!I27</f>
        <v>Wierzbinski</v>
      </c>
      <c r="C20" s="54" t="str">
        <f>'01_SK_NORTH BAY_20122020'!J27</f>
        <v>Slawomir Andrzej</v>
      </c>
      <c r="D20" s="53" t="str">
        <f>'01_SK_NORTH BAY_20122020'!DJ27</f>
        <v>M</v>
      </c>
      <c r="E20" s="114">
        <f>'01_SK_NORTH BAY_20122020'!N27</f>
        <v>28132</v>
      </c>
      <c r="F20" s="53" t="str">
        <f>'01_SK_NORTH BAY_20122020'!Z27</f>
        <v>Bodzentyn</v>
      </c>
      <c r="G20" s="53" t="str">
        <f>'01_SK_NORTH BAY_20122020'!AZ27</f>
        <v>Gdansk</v>
      </c>
      <c r="H20" s="114">
        <f>'01_SK_NORTH BAY_20122020'!AB27</f>
        <v>43490</v>
      </c>
      <c r="I20" s="127" t="str">
        <f>'01_SK_NORTH BAY_20122020'!AN27</f>
        <v>25.01.2029</v>
      </c>
    </row>
    <row r="21" spans="1:9">
      <c r="A21" s="53" t="str">
        <f>'01_SK_NORTH BAY_20122020'!M28</f>
        <v>EF 4081565</v>
      </c>
      <c r="B21" s="54" t="str">
        <f>'01_SK_NORTH BAY_20122020'!I28</f>
        <v>Winkel</v>
      </c>
      <c r="C21" s="54" t="str">
        <f>'01_SK_NORTH BAY_20122020'!J28</f>
        <v>Maciej</v>
      </c>
      <c r="D21" s="53" t="str">
        <f>'01_SK_NORTH BAY_20122020'!DJ28</f>
        <v>M</v>
      </c>
      <c r="E21" s="114">
        <f>'01_SK_NORTH BAY_20122020'!N28</f>
        <v>30249</v>
      </c>
      <c r="F21" s="53" t="str">
        <f>'01_SK_NORTH BAY_20122020'!Z28</f>
        <v>Gdynia</v>
      </c>
      <c r="G21" s="53" t="str">
        <f>'01_SK_NORTH BAY_20122020'!AZ28</f>
        <v>Gdansk</v>
      </c>
      <c r="H21" s="114">
        <f>'01_SK_NORTH BAY_20122020'!AB28</f>
        <v>41368</v>
      </c>
      <c r="I21" s="127" t="str">
        <f>'01_SK_NORTH BAY_20122020'!AN28</f>
        <v>04.04.2023</v>
      </c>
    </row>
    <row r="22" spans="1:9">
      <c r="A22" s="53" t="str">
        <f>'01_SK_NORTH BAY_20122020'!M29</f>
        <v>EE2747228</v>
      </c>
      <c r="B22" s="54" t="str">
        <f>'01_SK_NORTH BAY_20122020'!I29</f>
        <v>Guo</v>
      </c>
      <c r="C22" s="54" t="str">
        <f>'01_SK_NORTH BAY_20122020'!J29</f>
        <v>Yong</v>
      </c>
      <c r="D22" s="53" t="str">
        <f>'01_SK_NORTH BAY_20122020'!DJ29</f>
        <v>M</v>
      </c>
      <c r="E22" s="114">
        <f>'01_SK_NORTH BAY_20122020'!N29</f>
        <v>30949</v>
      </c>
      <c r="F22" s="53" t="str">
        <f>'01_SK_NORTH BAY_20122020'!Z29</f>
        <v>Shandong</v>
      </c>
      <c r="G22" s="53" t="str">
        <f>'01_SK_NORTH BAY_20122020'!AZ29</f>
        <v>Tianjin</v>
      </c>
      <c r="H22" s="114">
        <f>'01_SK_NORTH BAY_20122020'!AB29</f>
        <v>43381</v>
      </c>
      <c r="I22" s="127" t="str">
        <f>'01_SK_NORTH BAY_20122020'!AN29</f>
        <v>07.10.2028</v>
      </c>
    </row>
    <row r="23" spans="1:9">
      <c r="A23" s="53" t="str">
        <f>'01_SK_NORTH BAY_20122020'!M30</f>
        <v>E08825338</v>
      </c>
      <c r="B23" s="54" t="str">
        <f>'01_SK_NORTH BAY_20122020'!I30</f>
        <v>Jiang</v>
      </c>
      <c r="C23" s="54" t="str">
        <f>'01_SK_NORTH BAY_20122020'!J30</f>
        <v>Chun</v>
      </c>
      <c r="D23" s="53" t="str">
        <f>'01_SK_NORTH BAY_20122020'!DJ30</f>
        <v>M</v>
      </c>
      <c r="E23" s="114">
        <f>'01_SK_NORTH BAY_20122020'!N30</f>
        <v>30349</v>
      </c>
      <c r="F23" s="53" t="str">
        <f>'01_SK_NORTH BAY_20122020'!Z30</f>
        <v>Sichuan</v>
      </c>
      <c r="G23" s="53" t="str">
        <f>'01_SK_NORTH BAY_20122020'!AZ30</f>
        <v>Sichuan</v>
      </c>
      <c r="H23" s="114">
        <f>'01_SK_NORTH BAY_20122020'!AB30</f>
        <v>41719</v>
      </c>
      <c r="I23" s="127" t="str">
        <f>'01_SK_NORTH BAY_20122020'!AN30</f>
        <v>20.03.2024</v>
      </c>
    </row>
    <row r="24" spans="1:9">
      <c r="A24" s="53" t="str">
        <f>'01_SK_NORTH BAY_20122020'!M31</f>
        <v>EJ4193180</v>
      </c>
      <c r="B24" s="54" t="str">
        <f>'01_SK_NORTH BAY_20122020'!I31</f>
        <v>Wang</v>
      </c>
      <c r="C24" s="54" t="str">
        <f>'01_SK_NORTH BAY_20122020'!J31</f>
        <v>Jie</v>
      </c>
      <c r="D24" s="53" t="str">
        <f>'01_SK_NORTH BAY_20122020'!DJ31</f>
        <v>M</v>
      </c>
      <c r="E24" s="114">
        <f>'01_SK_NORTH BAY_20122020'!N31</f>
        <v>29729</v>
      </c>
      <c r="F24" s="53" t="str">
        <f>'01_SK_NORTH BAY_20122020'!Z31</f>
        <v>Shandong</v>
      </c>
      <c r="G24" s="53" t="str">
        <f>'01_SK_NORTH BAY_20122020'!AZ31</f>
        <v>Shanghai</v>
      </c>
      <c r="H24" s="114">
        <f>'01_SK_NORTH BAY_20122020'!AB31</f>
        <v>44124</v>
      </c>
      <c r="I24" s="127" t="str">
        <f>'01_SK_NORTH BAY_20122020'!AN31</f>
        <v>19.10.2030</v>
      </c>
    </row>
    <row r="25" spans="1:9">
      <c r="A25" s="53" t="str">
        <f>'01_SK_NORTH BAY_20122020'!M32</f>
        <v>E86901285</v>
      </c>
      <c r="B25" s="54" t="str">
        <f>'01_SK_NORTH BAY_20122020'!I32</f>
        <v>Li</v>
      </c>
      <c r="C25" s="54" t="str">
        <f>'01_SK_NORTH BAY_20122020'!J32</f>
        <v>Zhiyuan</v>
      </c>
      <c r="D25" s="53" t="str">
        <f>'01_SK_NORTH BAY_20122020'!DJ32</f>
        <v>M</v>
      </c>
      <c r="E25" s="114">
        <f>'01_SK_NORTH BAY_20122020'!N32</f>
        <v>30088</v>
      </c>
      <c r="F25" s="53" t="str">
        <f>'01_SK_NORTH BAY_20122020'!Z32</f>
        <v>Henan</v>
      </c>
      <c r="G25" s="53" t="str">
        <f>'01_SK_NORTH BAY_20122020'!AZ32</f>
        <v>Shanghai</v>
      </c>
      <c r="H25" s="114">
        <f>'01_SK_NORTH BAY_20122020'!AB32</f>
        <v>42636</v>
      </c>
      <c r="I25" s="127" t="str">
        <f>'01_SK_NORTH BAY_20122020'!AN32</f>
        <v>22.09.2026</v>
      </c>
    </row>
    <row r="26" spans="1:9">
      <c r="A26" s="53" t="str">
        <f>'01_SK_NORTH BAY_20122020'!M33</f>
        <v>EF5527336</v>
      </c>
      <c r="B26" s="54" t="str">
        <f>'01_SK_NORTH BAY_20122020'!I33</f>
        <v>Liu</v>
      </c>
      <c r="C26" s="54" t="str">
        <f>'01_SK_NORTH BAY_20122020'!J33</f>
        <v>Hongtao</v>
      </c>
      <c r="D26" s="53" t="str">
        <f>'01_SK_NORTH BAY_20122020'!DJ33</f>
        <v>M</v>
      </c>
      <c r="E26" s="114">
        <f>'01_SK_NORTH BAY_20122020'!N33</f>
        <v>30673</v>
      </c>
      <c r="F26" s="53" t="str">
        <f>'01_SK_NORTH BAY_20122020'!Z33</f>
        <v>Shandong</v>
      </c>
      <c r="G26" s="53" t="str">
        <f>'01_SK_NORTH BAY_20122020'!AZ33</f>
        <v>Shandong</v>
      </c>
      <c r="H26" s="114">
        <f>'01_SK_NORTH BAY_20122020'!AB33</f>
        <v>43523</v>
      </c>
      <c r="I26" s="127" t="str">
        <f>'01_SK_NORTH BAY_20122020'!AN33</f>
        <v>26.02.2029</v>
      </c>
    </row>
    <row r="27" spans="1:9">
      <c r="A27" s="53" t="str">
        <f>'01_SK_NORTH BAY_20122020'!M34</f>
        <v>EC0951745</v>
      </c>
      <c r="B27" s="54" t="str">
        <f>'01_SK_NORTH BAY_20122020'!I34</f>
        <v>Liu</v>
      </c>
      <c r="C27" s="54" t="str">
        <f>'01_SK_NORTH BAY_20122020'!J34</f>
        <v>Xiaolong</v>
      </c>
      <c r="D27" s="53" t="str">
        <f>'01_SK_NORTH BAY_20122020'!DJ34</f>
        <v>M</v>
      </c>
      <c r="E27" s="114">
        <f>'01_SK_NORTH BAY_20122020'!N34</f>
        <v>29867</v>
      </c>
      <c r="F27" s="53" t="str">
        <f>'01_SK_NORTH BAY_20122020'!Z34</f>
        <v>Nei Mongol</v>
      </c>
      <c r="G27" s="53" t="str">
        <f>'01_SK_NORTH BAY_20122020'!AZ34</f>
        <v>Shandong</v>
      </c>
      <c r="H27" s="114">
        <f>'01_SK_NORTH BAY_20122020'!AB34</f>
        <v>43182</v>
      </c>
      <c r="I27" s="127" t="str">
        <f>'01_SK_NORTH BAY_20122020'!AN34</f>
        <v>22.03.2028</v>
      </c>
    </row>
    <row r="28" spans="1:9">
      <c r="A28" s="53" t="str">
        <f>'01_SK_NORTH BAY_20122020'!M35</f>
        <v>E30387310</v>
      </c>
      <c r="B28" s="54" t="str">
        <f>'01_SK_NORTH BAY_20122020'!I35</f>
        <v>Shi</v>
      </c>
      <c r="C28" s="54" t="str">
        <f>'01_SK_NORTH BAY_20122020'!J35</f>
        <v>Chunkai</v>
      </c>
      <c r="D28" s="53" t="str">
        <f>'01_SK_NORTH BAY_20122020'!DJ35</f>
        <v>M</v>
      </c>
      <c r="E28" s="114">
        <f>'01_SK_NORTH BAY_20122020'!N35</f>
        <v>31934</v>
      </c>
      <c r="F28" s="53" t="str">
        <f>'01_SK_NORTH BAY_20122020'!Z35</f>
        <v>Gansu</v>
      </c>
      <c r="G28" s="53" t="str">
        <f>'01_SK_NORTH BAY_20122020'!AZ35</f>
        <v>Shaanxi</v>
      </c>
      <c r="H28" s="114">
        <f>'01_SK_NORTH BAY_20122020'!AB35</f>
        <v>41543</v>
      </c>
      <c r="I28" s="127" t="str">
        <f>'01_SK_NORTH BAY_20122020'!AN35</f>
        <v>25.09.2023</v>
      </c>
    </row>
    <row r="29" spans="1:9">
      <c r="A29" s="53" t="str">
        <f>'01_SK_NORTH BAY_20122020'!M36</f>
        <v>EJ1017746</v>
      </c>
      <c r="B29" s="54" t="str">
        <f>'01_SK_NORTH BAY_20122020'!I36</f>
        <v>Wang</v>
      </c>
      <c r="C29" s="54" t="str">
        <f>'01_SK_NORTH BAY_20122020'!J36</f>
        <v>Haiou</v>
      </c>
      <c r="D29" s="53" t="str">
        <f>'01_SK_NORTH BAY_20122020'!DJ36</f>
        <v>F</v>
      </c>
      <c r="E29" s="114">
        <f>'01_SK_NORTH BAY_20122020'!N36</f>
        <v>30500</v>
      </c>
      <c r="F29" s="53" t="str">
        <f>'01_SK_NORTH BAY_20122020'!Z36</f>
        <v>Hubei</v>
      </c>
      <c r="G29" s="53" t="str">
        <f>'01_SK_NORTH BAY_20122020'!AZ36</f>
        <v>Tianjin</v>
      </c>
      <c r="H29" s="114">
        <f>'01_SK_NORTH BAY_20122020'!AB36</f>
        <v>43959</v>
      </c>
      <c r="I29" s="127" t="str">
        <f>'01_SK_NORTH BAY_20122020'!AN36</f>
        <v>07.05.2030</v>
      </c>
    </row>
    <row r="30" spans="1:9">
      <c r="A30" s="53" t="str">
        <f>'01_SK_NORTH BAY_20122020'!M37</f>
        <v>EA5370724</v>
      </c>
      <c r="B30" s="54" t="str">
        <f>'01_SK_NORTH BAY_20122020'!I37</f>
        <v>Wang</v>
      </c>
      <c r="C30" s="54" t="str">
        <f>'01_SK_NORTH BAY_20122020'!J37</f>
        <v>Zhe</v>
      </c>
      <c r="D30" s="53" t="str">
        <f>'01_SK_NORTH BAY_20122020'!DJ37</f>
        <v>M</v>
      </c>
      <c r="E30" s="114">
        <f>'01_SK_NORTH BAY_20122020'!N37</f>
        <v>26973</v>
      </c>
      <c r="F30" s="53" t="str">
        <f>'01_SK_NORTH BAY_20122020'!Z37</f>
        <v>Shandong</v>
      </c>
      <c r="G30" s="53" t="str">
        <f>'01_SK_NORTH BAY_20122020'!AZ37</f>
        <v>Shanghai</v>
      </c>
      <c r="H30" s="114">
        <f>'01_SK_NORTH BAY_20122020'!AB37</f>
        <v>42915</v>
      </c>
      <c r="I30" s="127" t="str">
        <f>'01_SK_NORTH BAY_20122020'!AN37</f>
        <v>28.06.2027</v>
      </c>
    </row>
    <row r="31" spans="1:9">
      <c r="A31" s="53" t="str">
        <f>'01_SK_NORTH BAY_20122020'!M38</f>
        <v>EB3307158</v>
      </c>
      <c r="B31" s="54" t="str">
        <f>'01_SK_NORTH BAY_20122020'!I38</f>
        <v>Wang</v>
      </c>
      <c r="C31" s="54" t="str">
        <f>'01_SK_NORTH BAY_20122020'!J38</f>
        <v>Shiwu</v>
      </c>
      <c r="D31" s="53" t="str">
        <f>'01_SK_NORTH BAY_20122020'!DJ38</f>
        <v>M</v>
      </c>
      <c r="E31" s="114">
        <f>'01_SK_NORTH BAY_20122020'!N38</f>
        <v>27366</v>
      </c>
      <c r="F31" s="53" t="str">
        <f>'01_SK_NORTH BAY_20122020'!Z38</f>
        <v>Jilin</v>
      </c>
      <c r="G31" s="53" t="str">
        <f>'01_SK_NORTH BAY_20122020'!AZ38</f>
        <v>Beijing</v>
      </c>
      <c r="H31" s="114">
        <f>'01_SK_NORTH BAY_20122020'!AB38</f>
        <v>43021</v>
      </c>
      <c r="I31" s="127" t="str">
        <f>'01_SK_NORTH BAY_20122020'!AN38</f>
        <v>12.10.2027</v>
      </c>
    </row>
    <row r="32" spans="1:9">
      <c r="A32" s="53" t="str">
        <f>'01_SK_NORTH BAY_20122020'!M39</f>
        <v>E33053033</v>
      </c>
      <c r="B32" s="54" t="str">
        <f>'01_SK_NORTH BAY_20122020'!I39</f>
        <v>Wang</v>
      </c>
      <c r="C32" s="54" t="str">
        <f>'01_SK_NORTH BAY_20122020'!J39</f>
        <v>Zushun</v>
      </c>
      <c r="D32" s="53" t="str">
        <f>'01_SK_NORTH BAY_20122020'!DJ39</f>
        <v>M</v>
      </c>
      <c r="E32" s="114">
        <f>'01_SK_NORTH BAY_20122020'!N39</f>
        <v>32183</v>
      </c>
      <c r="F32" s="53" t="str">
        <f>'01_SK_NORTH BAY_20122020'!Z39</f>
        <v>Gansu</v>
      </c>
      <c r="G32" s="53" t="str">
        <f>'01_SK_NORTH BAY_20122020'!AZ39</f>
        <v>Gansu</v>
      </c>
      <c r="H32" s="114">
        <f>'01_SK_NORTH BAY_20122020'!AB39</f>
        <v>41612</v>
      </c>
      <c r="I32" s="127" t="str">
        <f>'01_SK_NORTH BAY_20122020'!AN39</f>
        <v>03.12.2023</v>
      </c>
    </row>
    <row r="33" spans="1:9">
      <c r="A33" s="53" t="str">
        <f>'01_SK_NORTH BAY_20122020'!M40</f>
        <v>EE3959491</v>
      </c>
      <c r="B33" s="54" t="str">
        <f>'01_SK_NORTH BAY_20122020'!I40</f>
        <v>Zhu</v>
      </c>
      <c r="C33" s="54" t="str">
        <f>'01_SK_NORTH BAY_20122020'!J40</f>
        <v>Weiliang</v>
      </c>
      <c r="D33" s="53" t="str">
        <f>'01_SK_NORTH BAY_20122020'!DJ40</f>
        <v>M</v>
      </c>
      <c r="E33" s="114">
        <f>'01_SK_NORTH BAY_20122020'!N40</f>
        <v>30137</v>
      </c>
      <c r="F33" s="53" t="str">
        <f>'01_SK_NORTH BAY_20122020'!Z40</f>
        <v>Beijing</v>
      </c>
      <c r="G33" s="53" t="str">
        <f>'01_SK_NORTH BAY_20122020'!AZ40</f>
        <v>Beijing</v>
      </c>
      <c r="H33" s="114">
        <f>'01_SK_NORTH BAY_20122020'!AB40</f>
        <v>43389</v>
      </c>
      <c r="I33" s="127" t="str">
        <f>'01_SK_NORTH BAY_20122020'!AN40</f>
        <v>15.10.2028</v>
      </c>
    </row>
    <row r="34" spans="1:9">
      <c r="A34" s="53">
        <f>'01_SK_NORTH BAY_20122020'!M41</f>
        <v>0</v>
      </c>
      <c r="B34" s="54">
        <f>'01_SK_NORTH BAY_20122020'!I41</f>
        <v>0</v>
      </c>
      <c r="C34" s="54">
        <f>'01_SK_NORTH BAY_20122020'!J41</f>
        <v>0</v>
      </c>
      <c r="D34" s="53" t="str">
        <f>'01_SK_NORTH BAY_20122020'!DJ41</f>
        <v>M</v>
      </c>
      <c r="E34" s="114">
        <f>'01_SK_NORTH BAY_20122020'!N41</f>
        <v>0</v>
      </c>
      <c r="F34" s="53">
        <f>'01_SK_NORTH BAY_20122020'!Z41</f>
        <v>0</v>
      </c>
      <c r="G34" s="53">
        <f>'01_SK_NORTH BAY_20122020'!AZ41</f>
        <v>0</v>
      </c>
      <c r="H34" s="114">
        <f>'01_SK_NORTH BAY_20122020'!AB41</f>
        <v>0</v>
      </c>
      <c r="I34" s="127">
        <f>'01_SK_NORTH BAY_20122020'!AN41</f>
        <v>0</v>
      </c>
    </row>
    <row r="35" spans="1:9">
      <c r="A35" s="53">
        <f>'01_SK_NORTH BAY_20122020'!M42</f>
        <v>0</v>
      </c>
      <c r="B35" s="54">
        <f>'01_SK_NORTH BAY_20122020'!I42</f>
        <v>0</v>
      </c>
      <c r="C35" s="54">
        <f>'01_SK_NORTH BAY_20122020'!J42</f>
        <v>0</v>
      </c>
      <c r="D35" s="53">
        <f>'01_SK_NORTH BAY_20122020'!DJ42</f>
        <v>0</v>
      </c>
      <c r="E35" s="114">
        <f>'01_SK_NORTH BAY_20122020'!N42</f>
        <v>0</v>
      </c>
      <c r="F35" s="53">
        <f>'01_SK_NORTH BAY_20122020'!Z42</f>
        <v>0</v>
      </c>
      <c r="G35" s="53">
        <f>'01_SK_NORTH BAY_20122020'!AZ42</f>
        <v>0</v>
      </c>
      <c r="H35" s="114">
        <f>'01_SK_NORTH BAY_20122020'!AB42</f>
        <v>0</v>
      </c>
      <c r="I35" s="127">
        <f>'01_SK_NORTH BAY_20122020'!AN42</f>
        <v>0</v>
      </c>
    </row>
    <row r="36" spans="1:9">
      <c r="A36" s="53">
        <f>'01_SK_NORTH BAY_20122020'!M43</f>
        <v>0</v>
      </c>
      <c r="B36" s="54">
        <f>'01_SK_NORTH BAY_20122020'!I43</f>
        <v>0</v>
      </c>
      <c r="C36" s="54">
        <f>'01_SK_NORTH BAY_20122020'!J43</f>
        <v>0</v>
      </c>
      <c r="D36" s="53">
        <f>'01_SK_NORTH BAY_20122020'!DJ43</f>
        <v>0</v>
      </c>
      <c r="E36" s="114">
        <f>'01_SK_NORTH BAY_20122020'!N43</f>
        <v>0</v>
      </c>
      <c r="F36" s="53">
        <f>'01_SK_NORTH BAY_20122020'!Z43</f>
        <v>0</v>
      </c>
      <c r="G36" s="53">
        <f>'01_SK_NORTH BAY_20122020'!AZ43</f>
        <v>0</v>
      </c>
      <c r="H36" s="114">
        <f>'01_SK_NORTH BAY_20122020'!AB43</f>
        <v>0</v>
      </c>
      <c r="I36" s="127">
        <f>'01_SK_NORTH BAY_20122020'!AN43</f>
        <v>0</v>
      </c>
    </row>
    <row r="37" spans="1:9">
      <c r="A37" s="53">
        <f>'01_SK_NORTH BAY_20122020'!M44</f>
        <v>0</v>
      </c>
      <c r="B37" s="54">
        <f>'01_SK_NORTH BAY_20122020'!I44</f>
        <v>0</v>
      </c>
      <c r="C37" s="54">
        <f>'01_SK_NORTH BAY_20122020'!J44</f>
        <v>0</v>
      </c>
      <c r="D37" s="53">
        <f>'01_SK_NORTH BAY_20122020'!DJ44</f>
        <v>0</v>
      </c>
      <c r="E37" s="114">
        <f>'01_SK_NORTH BAY_20122020'!N44</f>
        <v>0</v>
      </c>
      <c r="F37" s="53">
        <f>'01_SK_NORTH BAY_20122020'!Z44</f>
        <v>0</v>
      </c>
      <c r="G37" s="53">
        <f>'01_SK_NORTH BAY_20122020'!AZ44</f>
        <v>0</v>
      </c>
      <c r="H37" s="114">
        <f>'01_SK_NORTH BAY_20122020'!AB44</f>
        <v>0</v>
      </c>
      <c r="I37" s="127">
        <f>'01_SK_NORTH BAY_20122020'!AN44</f>
        <v>0</v>
      </c>
    </row>
    <row r="38" spans="1:9">
      <c r="A38" s="53">
        <f>'01_SK_NORTH BAY_20122020'!M45</f>
        <v>0</v>
      </c>
      <c r="B38" s="54">
        <f>'01_SK_NORTH BAY_20122020'!I45</f>
        <v>0</v>
      </c>
      <c r="C38" s="54">
        <f>'01_SK_NORTH BAY_20122020'!J45</f>
        <v>0</v>
      </c>
      <c r="D38" s="53">
        <f>'01_SK_NORTH BAY_20122020'!DJ45</f>
        <v>0</v>
      </c>
      <c r="E38" s="114">
        <f>'01_SK_NORTH BAY_20122020'!N45</f>
        <v>0</v>
      </c>
      <c r="F38" s="53">
        <f>'01_SK_NORTH BAY_20122020'!Z45</f>
        <v>0</v>
      </c>
      <c r="G38" s="53">
        <f>'01_SK_NORTH BAY_20122020'!AZ45</f>
        <v>0</v>
      </c>
      <c r="H38" s="114">
        <f>'01_SK_NORTH BAY_20122020'!AB45</f>
        <v>0</v>
      </c>
      <c r="I38" s="127">
        <f>'01_SK_NORTH BAY_20122020'!AN45</f>
        <v>0</v>
      </c>
    </row>
    <row r="39" spans="1:9">
      <c r="A39" s="53">
        <f>'01_SK_NORTH BAY_20122020'!M46</f>
        <v>0</v>
      </c>
      <c r="B39" s="54">
        <f>'01_SK_NORTH BAY_20122020'!I46</f>
        <v>0</v>
      </c>
      <c r="C39" s="54">
        <f>'01_SK_NORTH BAY_20122020'!J46</f>
        <v>0</v>
      </c>
      <c r="D39" s="53">
        <f>'01_SK_NORTH BAY_20122020'!DJ46</f>
        <v>0</v>
      </c>
      <c r="E39" s="114">
        <f>'01_SK_NORTH BAY_20122020'!N46</f>
        <v>0</v>
      </c>
      <c r="F39" s="53">
        <f>'01_SK_NORTH BAY_20122020'!Z46</f>
        <v>0</v>
      </c>
      <c r="G39" s="53">
        <f>'01_SK_NORTH BAY_20122020'!AZ46</f>
        <v>0</v>
      </c>
      <c r="H39" s="114">
        <f>'01_SK_NORTH BAY_20122020'!AB46</f>
        <v>0</v>
      </c>
      <c r="I39" s="127">
        <f>'01_SK_NORTH BAY_20122020'!AN46</f>
        <v>0</v>
      </c>
    </row>
    <row r="40" spans="1:9">
      <c r="A40" s="53">
        <f>'01_SK_NORTH BAY_20122020'!M47</f>
        <v>0</v>
      </c>
      <c r="B40" s="54">
        <f>'01_SK_NORTH BAY_20122020'!I47</f>
        <v>0</v>
      </c>
      <c r="C40" s="54">
        <f>'01_SK_NORTH BAY_20122020'!J47</f>
        <v>0</v>
      </c>
      <c r="D40" s="53">
        <f>'01_SK_NORTH BAY_20122020'!DJ47</f>
        <v>0</v>
      </c>
      <c r="E40" s="114">
        <f>'01_SK_NORTH BAY_20122020'!N47</f>
        <v>0</v>
      </c>
      <c r="F40" s="53">
        <f>'01_SK_NORTH BAY_20122020'!Z47</f>
        <v>0</v>
      </c>
      <c r="G40" s="53">
        <f>'01_SK_NORTH BAY_20122020'!AZ47</f>
        <v>0</v>
      </c>
      <c r="H40" s="114">
        <f>'01_SK_NORTH BAY_20122020'!AB47</f>
        <v>0</v>
      </c>
      <c r="I40" s="127">
        <f>'01_SK_NORTH BAY_20122020'!AN47</f>
        <v>0</v>
      </c>
    </row>
    <row r="41" spans="1:9">
      <c r="A41" s="53">
        <f>'01_SK_NORTH BAY_20122020'!M48</f>
        <v>0</v>
      </c>
      <c r="B41" s="54">
        <f>'01_SK_NORTH BAY_20122020'!I48</f>
        <v>0</v>
      </c>
      <c r="C41" s="54">
        <f>'01_SK_NORTH BAY_20122020'!J48</f>
        <v>0</v>
      </c>
      <c r="D41" s="53">
        <f>'01_SK_NORTH BAY_20122020'!DJ48</f>
        <v>0</v>
      </c>
      <c r="E41" s="114">
        <f>'01_SK_NORTH BAY_20122020'!N48</f>
        <v>0</v>
      </c>
      <c r="F41" s="53">
        <f>'01_SK_NORTH BAY_20122020'!Z48</f>
        <v>0</v>
      </c>
      <c r="G41" s="53">
        <f>'01_SK_NORTH BAY_20122020'!AZ48</f>
        <v>0</v>
      </c>
      <c r="H41" s="114">
        <f>'01_SK_NORTH BAY_20122020'!AB48</f>
        <v>0</v>
      </c>
      <c r="I41" s="127">
        <f>'01_SK_NORTH BAY_20122020'!AN48</f>
        <v>0</v>
      </c>
    </row>
    <row r="42" spans="1:9">
      <c r="A42" s="53" t="e">
        <f>'01_SK_NORTH BAY_20122020'!#REF!</f>
        <v>#REF!</v>
      </c>
      <c r="B42" s="54" t="e">
        <f>'01_SK_NORTH BAY_20122020'!#REF!</f>
        <v>#REF!</v>
      </c>
      <c r="C42" s="54" t="e">
        <f>'01_SK_NORTH BAY_20122020'!#REF!</f>
        <v>#REF!</v>
      </c>
      <c r="D42" s="53" t="e">
        <f>'01_SK_NORTH BAY_20122020'!#REF!</f>
        <v>#REF!</v>
      </c>
      <c r="E42" s="114" t="e">
        <f>'01_SK_NORTH BAY_20122020'!#REF!</f>
        <v>#REF!</v>
      </c>
      <c r="F42" s="53" t="e">
        <f>'01_SK_NORTH BAY_20122020'!#REF!</f>
        <v>#REF!</v>
      </c>
      <c r="G42" s="53" t="e">
        <f>'01_SK_NORTH BAY_20122020'!#REF!</f>
        <v>#REF!</v>
      </c>
      <c r="H42" s="114" t="e">
        <f>'01_SK_NORTH BAY_20122020'!#REF!</f>
        <v>#REF!</v>
      </c>
      <c r="I42" s="127" t="e">
        <f>'01_SK_NORTH BAY_20122020'!#REF!</f>
        <v>#REF!</v>
      </c>
    </row>
    <row r="43" spans="1:9">
      <c r="A43" s="53" t="e">
        <f>'01_SK_NORTH BAY_20122020'!#REF!</f>
        <v>#REF!</v>
      </c>
      <c r="B43" s="54" t="e">
        <f>'01_SK_NORTH BAY_20122020'!#REF!</f>
        <v>#REF!</v>
      </c>
      <c r="C43" s="54" t="e">
        <f>'01_SK_NORTH BAY_20122020'!#REF!</f>
        <v>#REF!</v>
      </c>
      <c r="D43" s="53" t="e">
        <f>'01_SK_NORTH BAY_20122020'!#REF!</f>
        <v>#REF!</v>
      </c>
      <c r="E43" s="114" t="e">
        <f>'01_SK_NORTH BAY_20122020'!#REF!</f>
        <v>#REF!</v>
      </c>
      <c r="F43" s="53" t="e">
        <f>'01_SK_NORTH BAY_20122020'!#REF!</f>
        <v>#REF!</v>
      </c>
      <c r="G43" s="53" t="e">
        <f>'01_SK_NORTH BAY_20122020'!#REF!</f>
        <v>#REF!</v>
      </c>
      <c r="H43" s="114" t="e">
        <f>'01_SK_NORTH BAY_20122020'!#REF!</f>
        <v>#REF!</v>
      </c>
      <c r="I43" s="127" t="e">
        <f>'01_SK_NORTH BAY_20122020'!#REF!</f>
        <v>#REF!</v>
      </c>
    </row>
    <row r="44" spans="1:9">
      <c r="A44" s="53" t="e">
        <f>'01_SK_NORTH BAY_20122020'!#REF!</f>
        <v>#REF!</v>
      </c>
      <c r="B44" s="54" t="e">
        <f>'01_SK_NORTH BAY_20122020'!#REF!</f>
        <v>#REF!</v>
      </c>
      <c r="C44" s="54" t="e">
        <f>'01_SK_NORTH BAY_20122020'!#REF!</f>
        <v>#REF!</v>
      </c>
      <c r="D44" s="53" t="e">
        <f>'01_SK_NORTH BAY_20122020'!#REF!</f>
        <v>#REF!</v>
      </c>
      <c r="E44" s="114" t="e">
        <f>'01_SK_NORTH BAY_20122020'!#REF!</f>
        <v>#REF!</v>
      </c>
      <c r="F44" s="53" t="e">
        <f>'01_SK_NORTH BAY_20122020'!#REF!</f>
        <v>#REF!</v>
      </c>
      <c r="G44" s="53" t="e">
        <f>'01_SK_NORTH BAY_20122020'!#REF!</f>
        <v>#REF!</v>
      </c>
      <c r="H44" s="114" t="e">
        <f>'01_SK_NORTH BAY_20122020'!#REF!</f>
        <v>#REF!</v>
      </c>
      <c r="I44" s="127" t="e">
        <f>'01_SK_NORTH BAY_20122020'!#REF!</f>
        <v>#REF!</v>
      </c>
    </row>
    <row r="45" spans="1:9">
      <c r="A45" s="53" t="e">
        <f>'01_SK_NORTH BAY_20122020'!#REF!</f>
        <v>#REF!</v>
      </c>
      <c r="B45" s="54" t="e">
        <f>'01_SK_NORTH BAY_20122020'!#REF!</f>
        <v>#REF!</v>
      </c>
      <c r="C45" s="54" t="e">
        <f>'01_SK_NORTH BAY_20122020'!#REF!</f>
        <v>#REF!</v>
      </c>
      <c r="D45" s="53" t="e">
        <f>'01_SK_NORTH BAY_20122020'!#REF!</f>
        <v>#REF!</v>
      </c>
      <c r="E45" s="114" t="e">
        <f>'01_SK_NORTH BAY_20122020'!#REF!</f>
        <v>#REF!</v>
      </c>
      <c r="F45" s="53" t="e">
        <f>'01_SK_NORTH BAY_20122020'!#REF!</f>
        <v>#REF!</v>
      </c>
      <c r="G45" s="53" t="e">
        <f>'01_SK_NORTH BAY_20122020'!#REF!</f>
        <v>#REF!</v>
      </c>
      <c r="H45" s="114" t="e">
        <f>'01_SK_NORTH BAY_20122020'!#REF!</f>
        <v>#REF!</v>
      </c>
      <c r="I45" s="127" t="e">
        <f>'01_SK_NORTH BAY_20122020'!#REF!</f>
        <v>#REF!</v>
      </c>
    </row>
    <row r="46" spans="1:9">
      <c r="A46" s="53" t="e">
        <f>'01_SK_NORTH BAY_20122020'!#REF!</f>
        <v>#REF!</v>
      </c>
      <c r="B46" s="54" t="e">
        <f>'01_SK_NORTH BAY_20122020'!#REF!</f>
        <v>#REF!</v>
      </c>
      <c r="C46" s="54" t="e">
        <f>'01_SK_NORTH BAY_20122020'!#REF!</f>
        <v>#REF!</v>
      </c>
      <c r="D46" s="53" t="e">
        <f>'01_SK_NORTH BAY_20122020'!#REF!</f>
        <v>#REF!</v>
      </c>
      <c r="E46" s="114" t="e">
        <f>'01_SK_NORTH BAY_20122020'!#REF!</f>
        <v>#REF!</v>
      </c>
      <c r="F46" s="53" t="e">
        <f>'01_SK_NORTH BAY_20122020'!#REF!</f>
        <v>#REF!</v>
      </c>
      <c r="G46" s="53" t="e">
        <f>'01_SK_NORTH BAY_20122020'!#REF!</f>
        <v>#REF!</v>
      </c>
      <c r="H46" s="114" t="e">
        <f>'01_SK_NORTH BAY_20122020'!#REF!</f>
        <v>#REF!</v>
      </c>
      <c r="I46" s="127" t="e">
        <f>'01_SK_NORTH BAY_20122020'!#REF!</f>
        <v>#REF!</v>
      </c>
    </row>
    <row r="47" spans="1:9">
      <c r="A47" s="53" t="e">
        <f>'01_SK_NORTH BAY_20122020'!#REF!</f>
        <v>#REF!</v>
      </c>
      <c r="B47" s="54" t="e">
        <f>'01_SK_NORTH BAY_20122020'!#REF!</f>
        <v>#REF!</v>
      </c>
      <c r="C47" s="54" t="e">
        <f>'01_SK_NORTH BAY_20122020'!#REF!</f>
        <v>#REF!</v>
      </c>
      <c r="D47" s="53" t="e">
        <f>'01_SK_NORTH BAY_20122020'!#REF!</f>
        <v>#REF!</v>
      </c>
      <c r="E47" s="114" t="e">
        <f>'01_SK_NORTH BAY_20122020'!#REF!</f>
        <v>#REF!</v>
      </c>
      <c r="F47" s="53" t="e">
        <f>'01_SK_NORTH BAY_20122020'!#REF!</f>
        <v>#REF!</v>
      </c>
      <c r="G47" s="53" t="e">
        <f>'01_SK_NORTH BAY_20122020'!#REF!</f>
        <v>#REF!</v>
      </c>
      <c r="H47" s="114" t="e">
        <f>'01_SK_NORTH BAY_20122020'!#REF!</f>
        <v>#REF!</v>
      </c>
      <c r="I47" s="127" t="e">
        <f>'01_SK_NORTH BAY_20122020'!#REF!</f>
        <v>#REF!</v>
      </c>
    </row>
    <row r="48" spans="1:9">
      <c r="A48" s="53" t="e">
        <f>'01_SK_NORTH BAY_20122020'!#REF!</f>
        <v>#REF!</v>
      </c>
      <c r="B48" s="54" t="e">
        <f>'01_SK_NORTH BAY_20122020'!#REF!</f>
        <v>#REF!</v>
      </c>
      <c r="C48" s="54" t="e">
        <f>'01_SK_NORTH BAY_20122020'!#REF!</f>
        <v>#REF!</v>
      </c>
      <c r="D48" s="53" t="e">
        <f>'01_SK_NORTH BAY_20122020'!#REF!</f>
        <v>#REF!</v>
      </c>
      <c r="E48" s="114" t="e">
        <f>'01_SK_NORTH BAY_20122020'!#REF!</f>
        <v>#REF!</v>
      </c>
      <c r="F48" s="53" t="e">
        <f>'01_SK_NORTH BAY_20122020'!#REF!</f>
        <v>#REF!</v>
      </c>
      <c r="G48" s="53" t="e">
        <f>'01_SK_NORTH BAY_20122020'!#REF!</f>
        <v>#REF!</v>
      </c>
      <c r="H48" s="114" t="e">
        <f>'01_SK_NORTH BAY_20122020'!#REF!</f>
        <v>#REF!</v>
      </c>
      <c r="I48" s="127" t="e">
        <f>'01_SK_NORTH BAY_20122020'!#REF!</f>
        <v>#REF!</v>
      </c>
    </row>
    <row r="49" spans="1:9">
      <c r="A49" s="53" t="e">
        <f>'01_SK_NORTH BAY_20122020'!#REF!</f>
        <v>#REF!</v>
      </c>
      <c r="B49" s="54" t="e">
        <f>'01_SK_NORTH BAY_20122020'!#REF!</f>
        <v>#REF!</v>
      </c>
      <c r="C49" s="54" t="e">
        <f>'01_SK_NORTH BAY_20122020'!#REF!</f>
        <v>#REF!</v>
      </c>
      <c r="D49" s="53" t="e">
        <f>'01_SK_NORTH BAY_20122020'!#REF!</f>
        <v>#REF!</v>
      </c>
      <c r="E49" s="114" t="e">
        <f>'01_SK_NORTH BAY_20122020'!#REF!</f>
        <v>#REF!</v>
      </c>
      <c r="F49" s="53" t="e">
        <f>'01_SK_NORTH BAY_20122020'!#REF!</f>
        <v>#REF!</v>
      </c>
      <c r="G49" s="53" t="e">
        <f>'01_SK_NORTH BAY_20122020'!#REF!</f>
        <v>#REF!</v>
      </c>
      <c r="H49" s="114" t="e">
        <f>'01_SK_NORTH BAY_20122020'!#REF!</f>
        <v>#REF!</v>
      </c>
      <c r="I49" s="127" t="e">
        <f>'01_SK_NORTH BAY_20122020'!#REF!</f>
        <v>#REF!</v>
      </c>
    </row>
    <row r="50" spans="1:9">
      <c r="A50" s="53" t="e">
        <f>'01_SK_NORTH BAY_20122020'!#REF!</f>
        <v>#REF!</v>
      </c>
      <c r="B50" s="54" t="e">
        <f>'01_SK_NORTH BAY_20122020'!#REF!</f>
        <v>#REF!</v>
      </c>
      <c r="C50" s="54" t="e">
        <f>'01_SK_NORTH BAY_20122020'!#REF!</f>
        <v>#REF!</v>
      </c>
      <c r="D50" s="53" t="e">
        <f>'01_SK_NORTH BAY_20122020'!#REF!</f>
        <v>#REF!</v>
      </c>
      <c r="E50" s="114" t="e">
        <f>'01_SK_NORTH BAY_20122020'!#REF!</f>
        <v>#REF!</v>
      </c>
      <c r="F50" s="53" t="e">
        <f>'01_SK_NORTH BAY_20122020'!#REF!</f>
        <v>#REF!</v>
      </c>
      <c r="G50" s="53" t="e">
        <f>'01_SK_NORTH BAY_20122020'!#REF!</f>
        <v>#REF!</v>
      </c>
      <c r="H50" s="114" t="e">
        <f>'01_SK_NORTH BAY_20122020'!#REF!</f>
        <v>#REF!</v>
      </c>
      <c r="I50" s="127" t="e">
        <f>'01_SK_NORTH BAY_20122020'!#REF!</f>
        <v>#REF!</v>
      </c>
    </row>
    <row r="51" spans="1:9">
      <c r="A51" s="53" t="e">
        <f>'01_SK_NORTH BAY_20122020'!#REF!</f>
        <v>#REF!</v>
      </c>
      <c r="B51" s="54" t="e">
        <f>'01_SK_NORTH BAY_20122020'!#REF!</f>
        <v>#REF!</v>
      </c>
      <c r="C51" s="54" t="e">
        <f>'01_SK_NORTH BAY_20122020'!#REF!</f>
        <v>#REF!</v>
      </c>
      <c r="D51" s="53" t="e">
        <f>'01_SK_NORTH BAY_20122020'!#REF!</f>
        <v>#REF!</v>
      </c>
      <c r="E51" s="114" t="e">
        <f>'01_SK_NORTH BAY_20122020'!#REF!</f>
        <v>#REF!</v>
      </c>
      <c r="F51" s="53" t="e">
        <f>'01_SK_NORTH BAY_20122020'!#REF!</f>
        <v>#REF!</v>
      </c>
      <c r="G51" s="53" t="e">
        <f>'01_SK_NORTH BAY_20122020'!#REF!</f>
        <v>#REF!</v>
      </c>
      <c r="H51" s="114" t="e">
        <f>'01_SK_NORTH BAY_20122020'!#REF!</f>
        <v>#REF!</v>
      </c>
      <c r="I51" s="127" t="e">
        <f>'01_SK_NORTH BAY_20122020'!#REF!</f>
        <v>#REF!</v>
      </c>
    </row>
    <row r="52" spans="1:9">
      <c r="A52" s="53" t="e">
        <f>'01_SK_NORTH BAY_20122020'!#REF!</f>
        <v>#REF!</v>
      </c>
      <c r="B52" s="54" t="e">
        <f>'01_SK_NORTH BAY_20122020'!#REF!</f>
        <v>#REF!</v>
      </c>
      <c r="C52" s="54" t="e">
        <f>'01_SK_NORTH BAY_20122020'!#REF!</f>
        <v>#REF!</v>
      </c>
      <c r="D52" s="53" t="e">
        <f>'01_SK_NORTH BAY_20122020'!#REF!</f>
        <v>#REF!</v>
      </c>
      <c r="E52" s="114" t="e">
        <f>'01_SK_NORTH BAY_20122020'!#REF!</f>
        <v>#REF!</v>
      </c>
      <c r="F52" s="53" t="e">
        <f>'01_SK_NORTH BAY_20122020'!#REF!</f>
        <v>#REF!</v>
      </c>
      <c r="G52" s="53" t="e">
        <f>'01_SK_NORTH BAY_20122020'!#REF!</f>
        <v>#REF!</v>
      </c>
      <c r="H52" s="114" t="e">
        <f>'01_SK_NORTH BAY_20122020'!#REF!</f>
        <v>#REF!</v>
      </c>
      <c r="I52" s="127" t="e">
        <f>'01_SK_NORTH BAY_20122020'!#REF!</f>
        <v>#REF!</v>
      </c>
    </row>
    <row r="53" spans="1:9">
      <c r="A53" s="53" t="e">
        <f>'01_SK_NORTH BAY_20122020'!#REF!</f>
        <v>#REF!</v>
      </c>
      <c r="B53" s="54" t="e">
        <f>'01_SK_NORTH BAY_20122020'!#REF!</f>
        <v>#REF!</v>
      </c>
      <c r="C53" s="54" t="e">
        <f>'01_SK_NORTH BAY_20122020'!#REF!</f>
        <v>#REF!</v>
      </c>
      <c r="D53" s="53" t="e">
        <f>'01_SK_NORTH BAY_20122020'!#REF!</f>
        <v>#REF!</v>
      </c>
      <c r="E53" s="114" t="e">
        <f>'01_SK_NORTH BAY_20122020'!#REF!</f>
        <v>#REF!</v>
      </c>
      <c r="F53" s="53" t="e">
        <f>'01_SK_NORTH BAY_20122020'!#REF!</f>
        <v>#REF!</v>
      </c>
      <c r="G53" s="53" t="e">
        <f>'01_SK_NORTH BAY_20122020'!#REF!</f>
        <v>#REF!</v>
      </c>
      <c r="H53" s="114" t="e">
        <f>'01_SK_NORTH BAY_20122020'!#REF!</f>
        <v>#REF!</v>
      </c>
      <c r="I53" s="127" t="e">
        <f>'01_SK_NORTH BAY_20122020'!#REF!</f>
        <v>#REF!</v>
      </c>
    </row>
    <row r="54" spans="1:9">
      <c r="A54" s="53" t="e">
        <f>'01_SK_NORTH BAY_20122020'!#REF!</f>
        <v>#REF!</v>
      </c>
      <c r="B54" s="54" t="e">
        <f>'01_SK_NORTH BAY_20122020'!#REF!</f>
        <v>#REF!</v>
      </c>
      <c r="C54" s="54" t="e">
        <f>'01_SK_NORTH BAY_20122020'!#REF!</f>
        <v>#REF!</v>
      </c>
      <c r="D54" s="53" t="e">
        <f>'01_SK_NORTH BAY_20122020'!#REF!</f>
        <v>#REF!</v>
      </c>
      <c r="E54" s="114" t="e">
        <f>'01_SK_NORTH BAY_20122020'!#REF!</f>
        <v>#REF!</v>
      </c>
      <c r="F54" s="53" t="e">
        <f>'01_SK_NORTH BAY_20122020'!#REF!</f>
        <v>#REF!</v>
      </c>
      <c r="G54" s="53" t="e">
        <f>'01_SK_NORTH BAY_20122020'!#REF!</f>
        <v>#REF!</v>
      </c>
      <c r="H54" s="114" t="e">
        <f>'01_SK_NORTH BAY_20122020'!#REF!</f>
        <v>#REF!</v>
      </c>
      <c r="I54" s="127" t="e">
        <f>'01_SK_NORTH BAY_20122020'!#REF!</f>
        <v>#REF!</v>
      </c>
    </row>
    <row r="55" spans="1:9">
      <c r="A55" s="53" t="e">
        <f>'01_SK_NORTH BAY_20122020'!#REF!</f>
        <v>#REF!</v>
      </c>
      <c r="B55" s="54" t="e">
        <f>'01_SK_NORTH BAY_20122020'!#REF!</f>
        <v>#REF!</v>
      </c>
      <c r="C55" s="54" t="e">
        <f>'01_SK_NORTH BAY_20122020'!#REF!</f>
        <v>#REF!</v>
      </c>
      <c r="D55" s="53" t="e">
        <f>'01_SK_NORTH BAY_20122020'!#REF!</f>
        <v>#REF!</v>
      </c>
      <c r="E55" s="114" t="e">
        <f>'01_SK_NORTH BAY_20122020'!#REF!</f>
        <v>#REF!</v>
      </c>
      <c r="F55" s="53" t="e">
        <f>'01_SK_NORTH BAY_20122020'!#REF!</f>
        <v>#REF!</v>
      </c>
      <c r="G55" s="53" t="e">
        <f>'01_SK_NORTH BAY_20122020'!#REF!</f>
        <v>#REF!</v>
      </c>
      <c r="H55" s="114" t="e">
        <f>'01_SK_NORTH BAY_20122020'!#REF!</f>
        <v>#REF!</v>
      </c>
      <c r="I55" s="127" t="e">
        <f>'01_SK_NORTH BAY_20122020'!#REF!</f>
        <v>#REF!</v>
      </c>
    </row>
    <row r="56" spans="1:9">
      <c r="A56" s="53" t="e">
        <f>'01_SK_NORTH BAY_20122020'!#REF!</f>
        <v>#REF!</v>
      </c>
      <c r="B56" s="54" t="e">
        <f>'01_SK_NORTH BAY_20122020'!#REF!</f>
        <v>#REF!</v>
      </c>
      <c r="C56" s="54" t="e">
        <f>'01_SK_NORTH BAY_20122020'!#REF!</f>
        <v>#REF!</v>
      </c>
      <c r="D56" s="53" t="e">
        <f>'01_SK_NORTH BAY_20122020'!#REF!</f>
        <v>#REF!</v>
      </c>
      <c r="E56" s="114" t="e">
        <f>'01_SK_NORTH BAY_20122020'!#REF!</f>
        <v>#REF!</v>
      </c>
      <c r="F56" s="53" t="e">
        <f>'01_SK_NORTH BAY_20122020'!#REF!</f>
        <v>#REF!</v>
      </c>
      <c r="G56" s="53" t="e">
        <f>'01_SK_NORTH BAY_20122020'!#REF!</f>
        <v>#REF!</v>
      </c>
      <c r="H56" s="114" t="e">
        <f>'01_SK_NORTH BAY_20122020'!#REF!</f>
        <v>#REF!</v>
      </c>
      <c r="I56" s="127" t="e">
        <f>'01_SK_NORTH BAY_20122020'!#REF!</f>
        <v>#REF!</v>
      </c>
    </row>
    <row r="57" spans="1:9">
      <c r="A57" s="53" t="e">
        <f>'01_SK_NORTH BAY_20122020'!#REF!</f>
        <v>#REF!</v>
      </c>
      <c r="B57" s="54" t="e">
        <f>'01_SK_NORTH BAY_20122020'!#REF!</f>
        <v>#REF!</v>
      </c>
      <c r="C57" s="54" t="e">
        <f>'01_SK_NORTH BAY_20122020'!#REF!</f>
        <v>#REF!</v>
      </c>
      <c r="D57" s="53" t="e">
        <f>'01_SK_NORTH BAY_20122020'!#REF!</f>
        <v>#REF!</v>
      </c>
      <c r="E57" s="114" t="e">
        <f>'01_SK_NORTH BAY_20122020'!#REF!</f>
        <v>#REF!</v>
      </c>
      <c r="F57" s="53" t="e">
        <f>'01_SK_NORTH BAY_20122020'!#REF!</f>
        <v>#REF!</v>
      </c>
      <c r="G57" s="53" t="e">
        <f>'01_SK_NORTH BAY_20122020'!#REF!</f>
        <v>#REF!</v>
      </c>
      <c r="H57" s="114" t="e">
        <f>'01_SK_NORTH BAY_20122020'!#REF!</f>
        <v>#REF!</v>
      </c>
      <c r="I57" s="127" t="e">
        <f>'01_SK_NORTH BAY_20122020'!#REF!</f>
        <v>#REF!</v>
      </c>
    </row>
    <row r="58" spans="1:9">
      <c r="A58" s="53" t="e">
        <f>'01_SK_NORTH BAY_20122020'!#REF!</f>
        <v>#REF!</v>
      </c>
      <c r="B58" s="54" t="e">
        <f>'01_SK_NORTH BAY_20122020'!#REF!</f>
        <v>#REF!</v>
      </c>
      <c r="C58" s="54" t="e">
        <f>'01_SK_NORTH BAY_20122020'!#REF!</f>
        <v>#REF!</v>
      </c>
      <c r="D58" s="53" t="e">
        <f>'01_SK_NORTH BAY_20122020'!#REF!</f>
        <v>#REF!</v>
      </c>
      <c r="E58" s="114" t="e">
        <f>'01_SK_NORTH BAY_20122020'!#REF!</f>
        <v>#REF!</v>
      </c>
      <c r="F58" s="53" t="e">
        <f>'01_SK_NORTH BAY_20122020'!#REF!</f>
        <v>#REF!</v>
      </c>
      <c r="G58" s="53" t="e">
        <f>'01_SK_NORTH BAY_20122020'!#REF!</f>
        <v>#REF!</v>
      </c>
      <c r="H58" s="114" t="e">
        <f>'01_SK_NORTH BAY_20122020'!#REF!</f>
        <v>#REF!</v>
      </c>
      <c r="I58" s="127" t="e">
        <f>'01_SK_NORTH BAY_20122020'!#REF!</f>
        <v>#REF!</v>
      </c>
    </row>
    <row r="59" spans="1:9">
      <c r="A59" s="53" t="e">
        <f>'01_SK_NORTH BAY_20122020'!#REF!</f>
        <v>#REF!</v>
      </c>
      <c r="B59" s="54" t="e">
        <f>'01_SK_NORTH BAY_20122020'!#REF!</f>
        <v>#REF!</v>
      </c>
      <c r="C59" s="54" t="e">
        <f>'01_SK_NORTH BAY_20122020'!#REF!</f>
        <v>#REF!</v>
      </c>
      <c r="D59" s="53" t="e">
        <f>'01_SK_NORTH BAY_20122020'!#REF!</f>
        <v>#REF!</v>
      </c>
      <c r="E59" s="114" t="e">
        <f>'01_SK_NORTH BAY_20122020'!#REF!</f>
        <v>#REF!</v>
      </c>
      <c r="F59" s="53" t="e">
        <f>'01_SK_NORTH BAY_20122020'!#REF!</f>
        <v>#REF!</v>
      </c>
      <c r="G59" s="53" t="e">
        <f>'01_SK_NORTH BAY_20122020'!#REF!</f>
        <v>#REF!</v>
      </c>
      <c r="H59" s="114" t="e">
        <f>'01_SK_NORTH BAY_20122020'!#REF!</f>
        <v>#REF!</v>
      </c>
      <c r="I59" s="127" t="e">
        <f>'01_SK_NORTH BAY_20122020'!#REF!</f>
        <v>#REF!</v>
      </c>
    </row>
    <row r="60" spans="1:9">
      <c r="A60" s="53" t="e">
        <f>'01_SK_NORTH BAY_20122020'!#REF!</f>
        <v>#REF!</v>
      </c>
      <c r="B60" s="54" t="e">
        <f>'01_SK_NORTH BAY_20122020'!#REF!</f>
        <v>#REF!</v>
      </c>
      <c r="C60" s="54" t="e">
        <f>'01_SK_NORTH BAY_20122020'!#REF!</f>
        <v>#REF!</v>
      </c>
      <c r="D60" s="53" t="e">
        <f>'01_SK_NORTH BAY_20122020'!#REF!</f>
        <v>#REF!</v>
      </c>
      <c r="E60" s="114" t="e">
        <f>'01_SK_NORTH BAY_20122020'!#REF!</f>
        <v>#REF!</v>
      </c>
      <c r="F60" s="53" t="e">
        <f>'01_SK_NORTH BAY_20122020'!#REF!</f>
        <v>#REF!</v>
      </c>
      <c r="G60" s="53" t="e">
        <f>'01_SK_NORTH BAY_20122020'!#REF!</f>
        <v>#REF!</v>
      </c>
      <c r="H60" s="114" t="e">
        <f>'01_SK_NORTH BAY_20122020'!#REF!</f>
        <v>#REF!</v>
      </c>
      <c r="I60" s="127" t="e">
        <f>'01_SK_NORTH BAY_20122020'!#REF!</f>
        <v>#REF!</v>
      </c>
    </row>
    <row r="61" spans="1:9">
      <c r="A61" s="53" t="e">
        <f>'01_SK_NORTH BAY_20122020'!#REF!</f>
        <v>#REF!</v>
      </c>
      <c r="B61" s="54" t="e">
        <f>'01_SK_NORTH BAY_20122020'!#REF!</f>
        <v>#REF!</v>
      </c>
      <c r="C61" s="54" t="e">
        <f>'01_SK_NORTH BAY_20122020'!#REF!</f>
        <v>#REF!</v>
      </c>
      <c r="D61" s="53" t="e">
        <f>'01_SK_NORTH BAY_20122020'!#REF!</f>
        <v>#REF!</v>
      </c>
      <c r="E61" s="114" t="e">
        <f>'01_SK_NORTH BAY_20122020'!#REF!</f>
        <v>#REF!</v>
      </c>
      <c r="F61" s="53" t="e">
        <f>'01_SK_NORTH BAY_20122020'!#REF!</f>
        <v>#REF!</v>
      </c>
      <c r="G61" s="53" t="e">
        <f>'01_SK_NORTH BAY_20122020'!#REF!</f>
        <v>#REF!</v>
      </c>
      <c r="H61" s="114" t="e">
        <f>'01_SK_NORTH BAY_20122020'!#REF!</f>
        <v>#REF!</v>
      </c>
      <c r="I61" s="127" t="e">
        <f>'01_SK_NORTH BAY_20122020'!#REF!</f>
        <v>#REF!</v>
      </c>
    </row>
    <row r="62" spans="1:9">
      <c r="A62" s="53" t="e">
        <f>'01_SK_NORTH BAY_20122020'!#REF!</f>
        <v>#REF!</v>
      </c>
      <c r="B62" s="54" t="e">
        <f>'01_SK_NORTH BAY_20122020'!#REF!</f>
        <v>#REF!</v>
      </c>
      <c r="C62" s="54" t="e">
        <f>'01_SK_NORTH BAY_20122020'!#REF!</f>
        <v>#REF!</v>
      </c>
      <c r="D62" s="53" t="e">
        <f>'01_SK_NORTH BAY_20122020'!#REF!</f>
        <v>#REF!</v>
      </c>
      <c r="E62" s="114" t="e">
        <f>'01_SK_NORTH BAY_20122020'!#REF!</f>
        <v>#REF!</v>
      </c>
      <c r="F62" s="53" t="e">
        <f>'01_SK_NORTH BAY_20122020'!#REF!</f>
        <v>#REF!</v>
      </c>
      <c r="G62" s="53" t="e">
        <f>'01_SK_NORTH BAY_20122020'!#REF!</f>
        <v>#REF!</v>
      </c>
      <c r="H62" s="114" t="e">
        <f>'01_SK_NORTH BAY_20122020'!#REF!</f>
        <v>#REF!</v>
      </c>
      <c r="I62" s="127" t="e">
        <f>'01_SK_NORTH BAY_20122020'!#REF!</f>
        <v>#REF!</v>
      </c>
    </row>
    <row r="63" spans="1:9">
      <c r="A63" s="53" t="e">
        <f>'01_SK_NORTH BAY_20122020'!#REF!</f>
        <v>#REF!</v>
      </c>
      <c r="B63" s="54" t="e">
        <f>'01_SK_NORTH BAY_20122020'!#REF!</f>
        <v>#REF!</v>
      </c>
      <c r="C63" s="54" t="e">
        <f>'01_SK_NORTH BAY_20122020'!#REF!</f>
        <v>#REF!</v>
      </c>
      <c r="D63" s="53" t="e">
        <f>'01_SK_NORTH BAY_20122020'!#REF!</f>
        <v>#REF!</v>
      </c>
      <c r="E63" s="114" t="e">
        <f>'01_SK_NORTH BAY_20122020'!#REF!</f>
        <v>#REF!</v>
      </c>
      <c r="F63" s="53" t="e">
        <f>'01_SK_NORTH BAY_20122020'!#REF!</f>
        <v>#REF!</v>
      </c>
      <c r="G63" s="53" t="e">
        <f>'01_SK_NORTH BAY_20122020'!#REF!</f>
        <v>#REF!</v>
      </c>
      <c r="H63" s="114" t="e">
        <f>'01_SK_NORTH BAY_20122020'!#REF!</f>
        <v>#REF!</v>
      </c>
      <c r="I63" s="127" t="e">
        <f>'01_SK_NORTH BAY_20122020'!#REF!</f>
        <v>#REF!</v>
      </c>
    </row>
    <row r="64" spans="1:9">
      <c r="A64" s="53" t="e">
        <f>'01_SK_NORTH BAY_20122020'!#REF!</f>
        <v>#REF!</v>
      </c>
      <c r="B64" s="54" t="e">
        <f>'01_SK_NORTH BAY_20122020'!#REF!</f>
        <v>#REF!</v>
      </c>
      <c r="C64" s="54" t="e">
        <f>'01_SK_NORTH BAY_20122020'!#REF!</f>
        <v>#REF!</v>
      </c>
      <c r="D64" s="53" t="e">
        <f>'01_SK_NORTH BAY_20122020'!#REF!</f>
        <v>#REF!</v>
      </c>
      <c r="E64" s="114" t="e">
        <f>'01_SK_NORTH BAY_20122020'!#REF!</f>
        <v>#REF!</v>
      </c>
      <c r="F64" s="53" t="e">
        <f>'01_SK_NORTH BAY_20122020'!#REF!</f>
        <v>#REF!</v>
      </c>
      <c r="G64" s="53" t="e">
        <f>'01_SK_NORTH BAY_20122020'!#REF!</f>
        <v>#REF!</v>
      </c>
      <c r="H64" s="114" t="e">
        <f>'01_SK_NORTH BAY_20122020'!#REF!</f>
        <v>#REF!</v>
      </c>
      <c r="I64" s="127" t="e">
        <f>'01_SK_NORTH BAY_20122020'!#REF!</f>
        <v>#REF!</v>
      </c>
    </row>
    <row r="65" spans="1:9">
      <c r="A65" s="53" t="e">
        <f>'01_SK_NORTH BAY_20122020'!#REF!</f>
        <v>#REF!</v>
      </c>
      <c r="B65" s="54" t="e">
        <f>'01_SK_NORTH BAY_20122020'!#REF!</f>
        <v>#REF!</v>
      </c>
      <c r="C65" s="54" t="e">
        <f>'01_SK_NORTH BAY_20122020'!#REF!</f>
        <v>#REF!</v>
      </c>
      <c r="D65" s="53" t="e">
        <f>'01_SK_NORTH BAY_20122020'!#REF!</f>
        <v>#REF!</v>
      </c>
      <c r="E65" s="114" t="e">
        <f>'01_SK_NORTH BAY_20122020'!#REF!</f>
        <v>#REF!</v>
      </c>
      <c r="F65" s="53" t="e">
        <f>'01_SK_NORTH BAY_20122020'!#REF!</f>
        <v>#REF!</v>
      </c>
      <c r="G65" s="53" t="e">
        <f>'01_SK_NORTH BAY_20122020'!#REF!</f>
        <v>#REF!</v>
      </c>
      <c r="H65" s="114" t="e">
        <f>'01_SK_NORTH BAY_20122020'!#REF!</f>
        <v>#REF!</v>
      </c>
      <c r="I65" s="127" t="e">
        <f>'01_SK_NORTH BAY_20122020'!#REF!</f>
        <v>#REF!</v>
      </c>
    </row>
    <row r="66" spans="1:9">
      <c r="A66" s="53" t="e">
        <f>'01_SK_NORTH BAY_20122020'!#REF!</f>
        <v>#REF!</v>
      </c>
      <c r="B66" s="54" t="e">
        <f>'01_SK_NORTH BAY_20122020'!#REF!</f>
        <v>#REF!</v>
      </c>
      <c r="C66" s="54" t="e">
        <f>'01_SK_NORTH BAY_20122020'!#REF!</f>
        <v>#REF!</v>
      </c>
      <c r="D66" s="53" t="e">
        <f>'01_SK_NORTH BAY_20122020'!#REF!</f>
        <v>#REF!</v>
      </c>
      <c r="E66" s="114" t="e">
        <f>'01_SK_NORTH BAY_20122020'!#REF!</f>
        <v>#REF!</v>
      </c>
      <c r="F66" s="53" t="e">
        <f>'01_SK_NORTH BAY_20122020'!#REF!</f>
        <v>#REF!</v>
      </c>
      <c r="G66" s="53" t="e">
        <f>'01_SK_NORTH BAY_20122020'!#REF!</f>
        <v>#REF!</v>
      </c>
      <c r="H66" s="114" t="e">
        <f>'01_SK_NORTH BAY_20122020'!#REF!</f>
        <v>#REF!</v>
      </c>
      <c r="I66" s="127" t="e">
        <f>'01_SK_NORTH BAY_20122020'!#REF!</f>
        <v>#REF!</v>
      </c>
    </row>
    <row r="67" spans="1:9">
      <c r="A67" s="53" t="e">
        <f>'01_SK_NORTH BAY_20122020'!#REF!</f>
        <v>#REF!</v>
      </c>
      <c r="B67" s="54" t="e">
        <f>'01_SK_NORTH BAY_20122020'!#REF!</f>
        <v>#REF!</v>
      </c>
      <c r="C67" s="54" t="e">
        <f>'01_SK_NORTH BAY_20122020'!#REF!</f>
        <v>#REF!</v>
      </c>
      <c r="D67" s="53" t="e">
        <f>'01_SK_NORTH BAY_20122020'!#REF!</f>
        <v>#REF!</v>
      </c>
      <c r="E67" s="114" t="e">
        <f>'01_SK_NORTH BAY_20122020'!#REF!</f>
        <v>#REF!</v>
      </c>
      <c r="F67" s="53" t="e">
        <f>'01_SK_NORTH BAY_20122020'!#REF!</f>
        <v>#REF!</v>
      </c>
      <c r="G67" s="53" t="e">
        <f>'01_SK_NORTH BAY_20122020'!#REF!</f>
        <v>#REF!</v>
      </c>
      <c r="H67" s="114" t="e">
        <f>'01_SK_NORTH BAY_20122020'!#REF!</f>
        <v>#REF!</v>
      </c>
      <c r="I67" s="127" t="e">
        <f>'01_SK_NORTH BAY_20122020'!#REF!</f>
        <v>#REF!</v>
      </c>
    </row>
    <row r="68" spans="1:9">
      <c r="A68" s="53" t="e">
        <f>'01_SK_NORTH BAY_20122020'!#REF!</f>
        <v>#REF!</v>
      </c>
      <c r="B68" s="54" t="e">
        <f>'01_SK_NORTH BAY_20122020'!#REF!</f>
        <v>#REF!</v>
      </c>
      <c r="C68" s="54" t="e">
        <f>'01_SK_NORTH BAY_20122020'!#REF!</f>
        <v>#REF!</v>
      </c>
      <c r="D68" s="53" t="e">
        <f>'01_SK_NORTH BAY_20122020'!#REF!</f>
        <v>#REF!</v>
      </c>
      <c r="E68" s="114" t="e">
        <f>'01_SK_NORTH BAY_20122020'!#REF!</f>
        <v>#REF!</v>
      </c>
      <c r="F68" s="53" t="e">
        <f>'01_SK_NORTH BAY_20122020'!#REF!</f>
        <v>#REF!</v>
      </c>
      <c r="G68" s="53" t="e">
        <f>'01_SK_NORTH BAY_20122020'!#REF!</f>
        <v>#REF!</v>
      </c>
      <c r="H68" s="114" t="e">
        <f>'01_SK_NORTH BAY_20122020'!#REF!</f>
        <v>#REF!</v>
      </c>
      <c r="I68" s="127" t="e">
        <f>'01_SK_NORTH BAY_20122020'!#REF!</f>
        <v>#REF!</v>
      </c>
    </row>
    <row r="69" spans="1:9">
      <c r="A69" s="53" t="e">
        <f>'01_SK_NORTH BAY_20122020'!#REF!</f>
        <v>#REF!</v>
      </c>
      <c r="B69" s="54" t="e">
        <f>'01_SK_NORTH BAY_20122020'!#REF!</f>
        <v>#REF!</v>
      </c>
      <c r="C69" s="54" t="e">
        <f>'01_SK_NORTH BAY_20122020'!#REF!</f>
        <v>#REF!</v>
      </c>
      <c r="D69" s="53" t="e">
        <f>'01_SK_NORTH BAY_20122020'!#REF!</f>
        <v>#REF!</v>
      </c>
      <c r="E69" s="114" t="e">
        <f>'01_SK_NORTH BAY_20122020'!#REF!</f>
        <v>#REF!</v>
      </c>
      <c r="F69" s="53" t="e">
        <f>'01_SK_NORTH BAY_20122020'!#REF!</f>
        <v>#REF!</v>
      </c>
      <c r="G69" s="53" t="e">
        <f>'01_SK_NORTH BAY_20122020'!#REF!</f>
        <v>#REF!</v>
      </c>
      <c r="H69" s="114" t="e">
        <f>'01_SK_NORTH BAY_20122020'!#REF!</f>
        <v>#REF!</v>
      </c>
      <c r="I69" s="127" t="e">
        <f>'01_SK_NORTH BAY_20122020'!#REF!</f>
        <v>#REF!</v>
      </c>
    </row>
    <row r="70" spans="1:9">
      <c r="A70" s="53" t="e">
        <f>'01_SK_NORTH BAY_20122020'!#REF!</f>
        <v>#REF!</v>
      </c>
      <c r="B70" s="54" t="e">
        <f>'01_SK_NORTH BAY_20122020'!#REF!</f>
        <v>#REF!</v>
      </c>
      <c r="C70" s="54" t="e">
        <f>'01_SK_NORTH BAY_20122020'!#REF!</f>
        <v>#REF!</v>
      </c>
      <c r="D70" s="53" t="e">
        <f>'01_SK_NORTH BAY_20122020'!#REF!</f>
        <v>#REF!</v>
      </c>
      <c r="E70" s="114" t="e">
        <f>'01_SK_NORTH BAY_20122020'!#REF!</f>
        <v>#REF!</v>
      </c>
      <c r="F70" s="53" t="e">
        <f>'01_SK_NORTH BAY_20122020'!#REF!</f>
        <v>#REF!</v>
      </c>
      <c r="G70" s="53" t="e">
        <f>'01_SK_NORTH BAY_20122020'!#REF!</f>
        <v>#REF!</v>
      </c>
      <c r="H70" s="114" t="e">
        <f>'01_SK_NORTH BAY_20122020'!#REF!</f>
        <v>#REF!</v>
      </c>
      <c r="I70" s="127" t="e">
        <f>'01_SK_NORTH BAY_20122020'!#REF!</f>
        <v>#REF!</v>
      </c>
    </row>
    <row r="71" spans="1:9">
      <c r="A71" s="53" t="e">
        <f>'01_SK_NORTH BAY_20122020'!#REF!</f>
        <v>#REF!</v>
      </c>
      <c r="B71" s="54" t="e">
        <f>'01_SK_NORTH BAY_20122020'!#REF!</f>
        <v>#REF!</v>
      </c>
      <c r="C71" s="54" t="e">
        <f>'01_SK_NORTH BAY_20122020'!#REF!</f>
        <v>#REF!</v>
      </c>
      <c r="D71" s="53" t="e">
        <f>'01_SK_NORTH BAY_20122020'!#REF!</f>
        <v>#REF!</v>
      </c>
      <c r="E71" s="114" t="e">
        <f>'01_SK_NORTH BAY_20122020'!#REF!</f>
        <v>#REF!</v>
      </c>
      <c r="F71" s="53" t="e">
        <f>'01_SK_NORTH BAY_20122020'!#REF!</f>
        <v>#REF!</v>
      </c>
      <c r="G71" s="53" t="e">
        <f>'01_SK_NORTH BAY_20122020'!#REF!</f>
        <v>#REF!</v>
      </c>
      <c r="H71" s="114" t="e">
        <f>'01_SK_NORTH BAY_20122020'!#REF!</f>
        <v>#REF!</v>
      </c>
      <c r="I71" s="127" t="e">
        <f>'01_SK_NORTH BAY_20122020'!#REF!</f>
        <v>#REF!</v>
      </c>
    </row>
    <row r="72" spans="1:9">
      <c r="A72" s="53" t="e">
        <f>'01_SK_NORTH BAY_20122020'!#REF!</f>
        <v>#REF!</v>
      </c>
      <c r="B72" s="54" t="e">
        <f>'01_SK_NORTH BAY_20122020'!#REF!</f>
        <v>#REF!</v>
      </c>
      <c r="C72" s="54" t="e">
        <f>'01_SK_NORTH BAY_20122020'!#REF!</f>
        <v>#REF!</v>
      </c>
      <c r="D72" s="53" t="e">
        <f>'01_SK_NORTH BAY_20122020'!#REF!</f>
        <v>#REF!</v>
      </c>
      <c r="E72" s="114" t="e">
        <f>'01_SK_NORTH BAY_20122020'!#REF!</f>
        <v>#REF!</v>
      </c>
      <c r="F72" s="53" t="e">
        <f>'01_SK_NORTH BAY_20122020'!#REF!</f>
        <v>#REF!</v>
      </c>
      <c r="G72" s="53" t="e">
        <f>'01_SK_NORTH BAY_20122020'!#REF!</f>
        <v>#REF!</v>
      </c>
      <c r="H72" s="114" t="e">
        <f>'01_SK_NORTH BAY_20122020'!#REF!</f>
        <v>#REF!</v>
      </c>
      <c r="I72" s="127" t="e">
        <f>'01_SK_NORTH BAY_20122020'!#REF!</f>
        <v>#REF!</v>
      </c>
    </row>
    <row r="73" spans="1:9">
      <c r="A73" s="53" t="e">
        <f>'01_SK_NORTH BAY_20122020'!#REF!</f>
        <v>#REF!</v>
      </c>
      <c r="B73" s="54" t="e">
        <f>'01_SK_NORTH BAY_20122020'!#REF!</f>
        <v>#REF!</v>
      </c>
      <c r="C73" s="54" t="e">
        <f>'01_SK_NORTH BAY_20122020'!#REF!</f>
        <v>#REF!</v>
      </c>
      <c r="D73" s="53" t="e">
        <f>'01_SK_NORTH BAY_20122020'!#REF!</f>
        <v>#REF!</v>
      </c>
      <c r="E73" s="114" t="e">
        <f>'01_SK_NORTH BAY_20122020'!#REF!</f>
        <v>#REF!</v>
      </c>
      <c r="F73" s="53" t="e">
        <f>'01_SK_NORTH BAY_20122020'!#REF!</f>
        <v>#REF!</v>
      </c>
      <c r="G73" s="53" t="e">
        <f>'01_SK_NORTH BAY_20122020'!#REF!</f>
        <v>#REF!</v>
      </c>
      <c r="H73" s="114" t="e">
        <f>'01_SK_NORTH BAY_20122020'!#REF!</f>
        <v>#REF!</v>
      </c>
      <c r="I73" s="127" t="e">
        <f>'01_SK_NORTH BAY_20122020'!#REF!</f>
        <v>#REF!</v>
      </c>
    </row>
    <row r="74" spans="1:9">
      <c r="A74" s="53" t="e">
        <f>'01_SK_NORTH BAY_20122020'!#REF!</f>
        <v>#REF!</v>
      </c>
      <c r="B74" s="54" t="e">
        <f>'01_SK_NORTH BAY_20122020'!#REF!</f>
        <v>#REF!</v>
      </c>
      <c r="C74" s="54" t="e">
        <f>'01_SK_NORTH BAY_20122020'!#REF!</f>
        <v>#REF!</v>
      </c>
      <c r="D74" s="53" t="e">
        <f>'01_SK_NORTH BAY_20122020'!#REF!</f>
        <v>#REF!</v>
      </c>
      <c r="E74" s="114" t="e">
        <f>'01_SK_NORTH BAY_20122020'!#REF!</f>
        <v>#REF!</v>
      </c>
      <c r="F74" s="53" t="e">
        <f>'01_SK_NORTH BAY_20122020'!#REF!</f>
        <v>#REF!</v>
      </c>
      <c r="G74" s="53" t="e">
        <f>'01_SK_NORTH BAY_20122020'!#REF!</f>
        <v>#REF!</v>
      </c>
      <c r="H74" s="114" t="e">
        <f>'01_SK_NORTH BAY_20122020'!#REF!</f>
        <v>#REF!</v>
      </c>
      <c r="I74" s="127" t="e">
        <f>'01_SK_NORTH BAY_20122020'!#REF!</f>
        <v>#REF!</v>
      </c>
    </row>
    <row r="75" spans="1:9">
      <c r="A75" s="53" t="e">
        <f>'01_SK_NORTH BAY_20122020'!#REF!</f>
        <v>#REF!</v>
      </c>
      <c r="B75" s="54" t="e">
        <f>'01_SK_NORTH BAY_20122020'!#REF!</f>
        <v>#REF!</v>
      </c>
      <c r="C75" s="54" t="e">
        <f>'01_SK_NORTH BAY_20122020'!#REF!</f>
        <v>#REF!</v>
      </c>
      <c r="D75" s="53" t="e">
        <f>'01_SK_NORTH BAY_20122020'!#REF!</f>
        <v>#REF!</v>
      </c>
      <c r="E75" s="114" t="e">
        <f>'01_SK_NORTH BAY_20122020'!#REF!</f>
        <v>#REF!</v>
      </c>
      <c r="F75" s="53" t="e">
        <f>'01_SK_NORTH BAY_20122020'!#REF!</f>
        <v>#REF!</v>
      </c>
      <c r="G75" s="53" t="e">
        <f>'01_SK_NORTH BAY_20122020'!#REF!</f>
        <v>#REF!</v>
      </c>
      <c r="H75" s="114" t="e">
        <f>'01_SK_NORTH BAY_20122020'!#REF!</f>
        <v>#REF!</v>
      </c>
      <c r="I75" s="127" t="e">
        <f>'01_SK_NORTH BAY_20122020'!#REF!</f>
        <v>#REF!</v>
      </c>
    </row>
    <row r="76" spans="1:9">
      <c r="A76" s="53" t="e">
        <f>'01_SK_NORTH BAY_20122020'!#REF!</f>
        <v>#REF!</v>
      </c>
      <c r="B76" s="54" t="e">
        <f>'01_SK_NORTH BAY_20122020'!#REF!</f>
        <v>#REF!</v>
      </c>
      <c r="C76" s="54" t="e">
        <f>'01_SK_NORTH BAY_20122020'!#REF!</f>
        <v>#REF!</v>
      </c>
      <c r="D76" s="53" t="e">
        <f>'01_SK_NORTH BAY_20122020'!#REF!</f>
        <v>#REF!</v>
      </c>
      <c r="E76" s="114" t="e">
        <f>'01_SK_NORTH BAY_20122020'!#REF!</f>
        <v>#REF!</v>
      </c>
      <c r="F76" s="53" t="e">
        <f>'01_SK_NORTH BAY_20122020'!#REF!</f>
        <v>#REF!</v>
      </c>
      <c r="G76" s="53" t="e">
        <f>'01_SK_NORTH BAY_20122020'!#REF!</f>
        <v>#REF!</v>
      </c>
      <c r="H76" s="114" t="e">
        <f>'01_SK_NORTH BAY_20122020'!#REF!</f>
        <v>#REF!</v>
      </c>
      <c r="I76" s="127" t="e">
        <f>'01_SK_NORTH BAY_20122020'!#REF!</f>
        <v>#REF!</v>
      </c>
    </row>
    <row r="77" spans="1:9">
      <c r="A77" s="53" t="e">
        <f>'01_SK_NORTH BAY_20122020'!#REF!</f>
        <v>#REF!</v>
      </c>
      <c r="B77" s="54" t="e">
        <f>'01_SK_NORTH BAY_20122020'!#REF!</f>
        <v>#REF!</v>
      </c>
      <c r="C77" s="54" t="e">
        <f>'01_SK_NORTH BAY_20122020'!#REF!</f>
        <v>#REF!</v>
      </c>
      <c r="D77" s="53" t="e">
        <f>'01_SK_NORTH BAY_20122020'!#REF!</f>
        <v>#REF!</v>
      </c>
      <c r="E77" s="114" t="e">
        <f>'01_SK_NORTH BAY_20122020'!#REF!</f>
        <v>#REF!</v>
      </c>
      <c r="F77" s="53" t="e">
        <f>'01_SK_NORTH BAY_20122020'!#REF!</f>
        <v>#REF!</v>
      </c>
      <c r="G77" s="53" t="e">
        <f>'01_SK_NORTH BAY_20122020'!#REF!</f>
        <v>#REF!</v>
      </c>
      <c r="H77" s="114" t="e">
        <f>'01_SK_NORTH BAY_20122020'!#REF!</f>
        <v>#REF!</v>
      </c>
      <c r="I77" s="127" t="e">
        <f>'01_SK_NORTH BAY_20122020'!#REF!</f>
        <v>#REF!</v>
      </c>
    </row>
    <row r="78" spans="1:9">
      <c r="A78" s="53" t="e">
        <f>'01_SK_NORTH BAY_20122020'!#REF!</f>
        <v>#REF!</v>
      </c>
      <c r="B78" s="54" t="e">
        <f>'01_SK_NORTH BAY_20122020'!#REF!</f>
        <v>#REF!</v>
      </c>
      <c r="C78" s="54" t="e">
        <f>'01_SK_NORTH BAY_20122020'!#REF!</f>
        <v>#REF!</v>
      </c>
      <c r="D78" s="53" t="e">
        <f>'01_SK_NORTH BAY_20122020'!#REF!</f>
        <v>#REF!</v>
      </c>
      <c r="E78" s="114" t="e">
        <f>'01_SK_NORTH BAY_20122020'!#REF!</f>
        <v>#REF!</v>
      </c>
      <c r="F78" s="53" t="e">
        <f>'01_SK_NORTH BAY_20122020'!#REF!</f>
        <v>#REF!</v>
      </c>
      <c r="G78" s="53" t="e">
        <f>'01_SK_NORTH BAY_20122020'!#REF!</f>
        <v>#REF!</v>
      </c>
      <c r="H78" s="114" t="e">
        <f>'01_SK_NORTH BAY_20122020'!#REF!</f>
        <v>#REF!</v>
      </c>
      <c r="I78" s="127" t="e">
        <f>'01_SK_NORTH BAY_20122020'!#REF!</f>
        <v>#REF!</v>
      </c>
    </row>
    <row r="79" spans="1:9">
      <c r="A79" s="53" t="e">
        <f>'01_SK_NORTH BAY_20122020'!#REF!</f>
        <v>#REF!</v>
      </c>
      <c r="B79" s="54" t="e">
        <f>'01_SK_NORTH BAY_20122020'!#REF!</f>
        <v>#REF!</v>
      </c>
      <c r="C79" s="54" t="e">
        <f>'01_SK_NORTH BAY_20122020'!#REF!</f>
        <v>#REF!</v>
      </c>
      <c r="D79" s="53" t="e">
        <f>'01_SK_NORTH BAY_20122020'!#REF!</f>
        <v>#REF!</v>
      </c>
      <c r="E79" s="114" t="e">
        <f>'01_SK_NORTH BAY_20122020'!#REF!</f>
        <v>#REF!</v>
      </c>
      <c r="F79" s="53" t="e">
        <f>'01_SK_NORTH BAY_20122020'!#REF!</f>
        <v>#REF!</v>
      </c>
      <c r="G79" s="53" t="e">
        <f>'01_SK_NORTH BAY_20122020'!#REF!</f>
        <v>#REF!</v>
      </c>
      <c r="H79" s="114" t="e">
        <f>'01_SK_NORTH BAY_20122020'!#REF!</f>
        <v>#REF!</v>
      </c>
      <c r="I79" s="127" t="e">
        <f>'01_SK_NORTH BAY_20122020'!#REF!</f>
        <v>#REF!</v>
      </c>
    </row>
    <row r="80" spans="1:9">
      <c r="A80" s="53" t="e">
        <f>'01_SK_NORTH BAY_20122020'!#REF!</f>
        <v>#REF!</v>
      </c>
      <c r="B80" s="54" t="e">
        <f>'01_SK_NORTH BAY_20122020'!#REF!</f>
        <v>#REF!</v>
      </c>
      <c r="C80" s="54" t="e">
        <f>'01_SK_NORTH BAY_20122020'!#REF!</f>
        <v>#REF!</v>
      </c>
      <c r="D80" s="53" t="e">
        <f>'01_SK_NORTH BAY_20122020'!#REF!</f>
        <v>#REF!</v>
      </c>
      <c r="E80" s="114" t="e">
        <f>'01_SK_NORTH BAY_20122020'!#REF!</f>
        <v>#REF!</v>
      </c>
      <c r="F80" s="53" t="e">
        <f>'01_SK_NORTH BAY_20122020'!#REF!</f>
        <v>#REF!</v>
      </c>
      <c r="G80" s="53" t="e">
        <f>'01_SK_NORTH BAY_20122020'!#REF!</f>
        <v>#REF!</v>
      </c>
      <c r="H80" s="114" t="e">
        <f>'01_SK_NORTH BAY_20122020'!#REF!</f>
        <v>#REF!</v>
      </c>
      <c r="I80" s="127" t="e">
        <f>'01_SK_NORTH BAY_20122020'!#REF!</f>
        <v>#REF!</v>
      </c>
    </row>
    <row r="81" spans="1:9">
      <c r="A81" s="53" t="e">
        <f>'01_SK_NORTH BAY_20122020'!#REF!</f>
        <v>#REF!</v>
      </c>
      <c r="B81" s="54" t="e">
        <f>'01_SK_NORTH BAY_20122020'!#REF!</f>
        <v>#REF!</v>
      </c>
      <c r="C81" s="54" t="e">
        <f>'01_SK_NORTH BAY_20122020'!#REF!</f>
        <v>#REF!</v>
      </c>
      <c r="D81" s="53" t="e">
        <f>'01_SK_NORTH BAY_20122020'!#REF!</f>
        <v>#REF!</v>
      </c>
      <c r="E81" s="114" t="e">
        <f>'01_SK_NORTH BAY_20122020'!#REF!</f>
        <v>#REF!</v>
      </c>
      <c r="F81" s="53" t="e">
        <f>'01_SK_NORTH BAY_20122020'!#REF!</f>
        <v>#REF!</v>
      </c>
      <c r="G81" s="53" t="e">
        <f>'01_SK_NORTH BAY_20122020'!#REF!</f>
        <v>#REF!</v>
      </c>
      <c r="H81" s="114" t="e">
        <f>'01_SK_NORTH BAY_20122020'!#REF!</f>
        <v>#REF!</v>
      </c>
      <c r="I81" s="127" t="e">
        <f>'01_SK_NORTH BAY_20122020'!#REF!</f>
        <v>#REF!</v>
      </c>
    </row>
    <row r="82" spans="1:9">
      <c r="A82" s="53" t="e">
        <f>'01_SK_NORTH BAY_20122020'!#REF!</f>
        <v>#REF!</v>
      </c>
      <c r="B82" s="54" t="e">
        <f>'01_SK_NORTH BAY_20122020'!#REF!</f>
        <v>#REF!</v>
      </c>
      <c r="C82" s="54" t="e">
        <f>'01_SK_NORTH BAY_20122020'!#REF!</f>
        <v>#REF!</v>
      </c>
      <c r="D82" s="53" t="e">
        <f>'01_SK_NORTH BAY_20122020'!#REF!</f>
        <v>#REF!</v>
      </c>
      <c r="E82" s="114" t="e">
        <f>'01_SK_NORTH BAY_20122020'!#REF!</f>
        <v>#REF!</v>
      </c>
      <c r="F82" s="53" t="e">
        <f>'01_SK_NORTH BAY_20122020'!#REF!</f>
        <v>#REF!</v>
      </c>
      <c r="G82" s="53" t="e">
        <f>'01_SK_NORTH BAY_20122020'!#REF!</f>
        <v>#REF!</v>
      </c>
      <c r="H82" s="114" t="e">
        <f>'01_SK_NORTH BAY_20122020'!#REF!</f>
        <v>#REF!</v>
      </c>
      <c r="I82" s="127" t="e">
        <f>'01_SK_NORTH BAY_20122020'!#REF!</f>
        <v>#REF!</v>
      </c>
    </row>
    <row r="83" spans="1:9">
      <c r="A83" s="53" t="e">
        <f>'01_SK_NORTH BAY_20122020'!#REF!</f>
        <v>#REF!</v>
      </c>
      <c r="B83" s="54" t="e">
        <f>'01_SK_NORTH BAY_20122020'!#REF!</f>
        <v>#REF!</v>
      </c>
      <c r="C83" s="54" t="e">
        <f>'01_SK_NORTH BAY_20122020'!#REF!</f>
        <v>#REF!</v>
      </c>
      <c r="D83" s="53" t="e">
        <f>'01_SK_NORTH BAY_20122020'!#REF!</f>
        <v>#REF!</v>
      </c>
      <c r="E83" s="114" t="e">
        <f>'01_SK_NORTH BAY_20122020'!#REF!</f>
        <v>#REF!</v>
      </c>
      <c r="F83" s="53" t="e">
        <f>'01_SK_NORTH BAY_20122020'!#REF!</f>
        <v>#REF!</v>
      </c>
      <c r="G83" s="53" t="e">
        <f>'01_SK_NORTH BAY_20122020'!#REF!</f>
        <v>#REF!</v>
      </c>
      <c r="H83" s="114" t="e">
        <f>'01_SK_NORTH BAY_20122020'!#REF!</f>
        <v>#REF!</v>
      </c>
      <c r="I83" s="127" t="e">
        <f>'01_SK_NORTH BAY_20122020'!#REF!</f>
        <v>#REF!</v>
      </c>
    </row>
    <row r="84" spans="1:9">
      <c r="A84" s="53" t="e">
        <f>'01_SK_NORTH BAY_20122020'!#REF!</f>
        <v>#REF!</v>
      </c>
      <c r="B84" s="54" t="e">
        <f>'01_SK_NORTH BAY_20122020'!#REF!</f>
        <v>#REF!</v>
      </c>
      <c r="C84" s="54" t="e">
        <f>'01_SK_NORTH BAY_20122020'!#REF!</f>
        <v>#REF!</v>
      </c>
      <c r="D84" s="53" t="e">
        <f>'01_SK_NORTH BAY_20122020'!#REF!</f>
        <v>#REF!</v>
      </c>
      <c r="E84" s="114" t="e">
        <f>'01_SK_NORTH BAY_20122020'!#REF!</f>
        <v>#REF!</v>
      </c>
      <c r="F84" s="53" t="e">
        <f>'01_SK_NORTH BAY_20122020'!#REF!</f>
        <v>#REF!</v>
      </c>
      <c r="G84" s="53" t="e">
        <f>'01_SK_NORTH BAY_20122020'!#REF!</f>
        <v>#REF!</v>
      </c>
      <c r="H84" s="114" t="e">
        <f>'01_SK_NORTH BAY_20122020'!#REF!</f>
        <v>#REF!</v>
      </c>
      <c r="I84" s="127" t="e">
        <f>'01_SK_NORTH BAY_20122020'!#REF!</f>
        <v>#REF!</v>
      </c>
    </row>
    <row r="85" spans="1:9">
      <c r="A85" s="53" t="e">
        <f>'01_SK_NORTH BAY_20122020'!#REF!</f>
        <v>#REF!</v>
      </c>
      <c r="B85" s="54" t="e">
        <f>'01_SK_NORTH BAY_20122020'!#REF!</f>
        <v>#REF!</v>
      </c>
      <c r="C85" s="54" t="e">
        <f>'01_SK_NORTH BAY_20122020'!#REF!</f>
        <v>#REF!</v>
      </c>
      <c r="D85" s="53" t="e">
        <f>'01_SK_NORTH BAY_20122020'!#REF!</f>
        <v>#REF!</v>
      </c>
      <c r="E85" s="114" t="e">
        <f>'01_SK_NORTH BAY_20122020'!#REF!</f>
        <v>#REF!</v>
      </c>
      <c r="F85" s="53" t="e">
        <f>'01_SK_NORTH BAY_20122020'!#REF!</f>
        <v>#REF!</v>
      </c>
      <c r="G85" s="53" t="e">
        <f>'01_SK_NORTH BAY_20122020'!#REF!</f>
        <v>#REF!</v>
      </c>
      <c r="H85" s="114" t="e">
        <f>'01_SK_NORTH BAY_20122020'!#REF!</f>
        <v>#REF!</v>
      </c>
      <c r="I85" s="127" t="e">
        <f>'01_SK_NORTH BAY_20122020'!#REF!</f>
        <v>#REF!</v>
      </c>
    </row>
    <row r="86" spans="1:9">
      <c r="A86" s="53" t="e">
        <f>'01_SK_NORTH BAY_20122020'!#REF!</f>
        <v>#REF!</v>
      </c>
      <c r="B86" s="54" t="e">
        <f>'01_SK_NORTH BAY_20122020'!#REF!</f>
        <v>#REF!</v>
      </c>
      <c r="C86" s="54" t="e">
        <f>'01_SK_NORTH BAY_20122020'!#REF!</f>
        <v>#REF!</v>
      </c>
      <c r="D86" s="53" t="e">
        <f>'01_SK_NORTH BAY_20122020'!#REF!</f>
        <v>#REF!</v>
      </c>
      <c r="E86" s="114" t="e">
        <f>'01_SK_NORTH BAY_20122020'!#REF!</f>
        <v>#REF!</v>
      </c>
      <c r="F86" s="53" t="e">
        <f>'01_SK_NORTH BAY_20122020'!#REF!</f>
        <v>#REF!</v>
      </c>
      <c r="G86" s="53" t="e">
        <f>'01_SK_NORTH BAY_20122020'!#REF!</f>
        <v>#REF!</v>
      </c>
      <c r="H86" s="114" t="e">
        <f>'01_SK_NORTH BAY_20122020'!#REF!</f>
        <v>#REF!</v>
      </c>
      <c r="I86" s="127" t="e">
        <f>'01_SK_NORTH BAY_20122020'!#REF!</f>
        <v>#REF!</v>
      </c>
    </row>
    <row r="87" spans="1:9">
      <c r="A87" s="53" t="e">
        <f>'01_SK_NORTH BAY_20122020'!#REF!</f>
        <v>#REF!</v>
      </c>
      <c r="B87" s="54" t="e">
        <f>'01_SK_NORTH BAY_20122020'!#REF!</f>
        <v>#REF!</v>
      </c>
      <c r="C87" s="54" t="e">
        <f>'01_SK_NORTH BAY_20122020'!#REF!</f>
        <v>#REF!</v>
      </c>
      <c r="D87" s="53" t="e">
        <f>'01_SK_NORTH BAY_20122020'!#REF!</f>
        <v>#REF!</v>
      </c>
      <c r="E87" s="114" t="e">
        <f>'01_SK_NORTH BAY_20122020'!#REF!</f>
        <v>#REF!</v>
      </c>
      <c r="F87" s="53" t="e">
        <f>'01_SK_NORTH BAY_20122020'!#REF!</f>
        <v>#REF!</v>
      </c>
      <c r="G87" s="53" t="e">
        <f>'01_SK_NORTH BAY_20122020'!#REF!</f>
        <v>#REF!</v>
      </c>
      <c r="H87" s="114" t="e">
        <f>'01_SK_NORTH BAY_20122020'!#REF!</f>
        <v>#REF!</v>
      </c>
      <c r="I87" s="127" t="e">
        <f>'01_SK_NORTH BAY_20122020'!#REF!</f>
        <v>#REF!</v>
      </c>
    </row>
    <row r="88" spans="1:9">
      <c r="A88" s="53" t="e">
        <f>'01_SK_NORTH BAY_20122020'!#REF!</f>
        <v>#REF!</v>
      </c>
      <c r="B88" s="54" t="e">
        <f>'01_SK_NORTH BAY_20122020'!#REF!</f>
        <v>#REF!</v>
      </c>
      <c r="C88" s="54" t="e">
        <f>'01_SK_NORTH BAY_20122020'!#REF!</f>
        <v>#REF!</v>
      </c>
      <c r="D88" s="53" t="e">
        <f>'01_SK_NORTH BAY_20122020'!#REF!</f>
        <v>#REF!</v>
      </c>
      <c r="E88" s="114" t="e">
        <f>'01_SK_NORTH BAY_20122020'!#REF!</f>
        <v>#REF!</v>
      </c>
      <c r="F88" s="53" t="e">
        <f>'01_SK_NORTH BAY_20122020'!#REF!</f>
        <v>#REF!</v>
      </c>
      <c r="G88" s="53" t="e">
        <f>'01_SK_NORTH BAY_20122020'!#REF!</f>
        <v>#REF!</v>
      </c>
      <c r="H88" s="114" t="e">
        <f>'01_SK_NORTH BAY_20122020'!#REF!</f>
        <v>#REF!</v>
      </c>
      <c r="I88" s="127" t="e">
        <f>'01_SK_NORTH BAY_20122020'!#REF!</f>
        <v>#REF!</v>
      </c>
    </row>
    <row r="89" spans="1:9">
      <c r="A89" s="53" t="e">
        <f>'01_SK_NORTH BAY_20122020'!#REF!</f>
        <v>#REF!</v>
      </c>
      <c r="B89" s="54" t="e">
        <f>'01_SK_NORTH BAY_20122020'!#REF!</f>
        <v>#REF!</v>
      </c>
      <c r="C89" s="54" t="e">
        <f>'01_SK_NORTH BAY_20122020'!#REF!</f>
        <v>#REF!</v>
      </c>
      <c r="D89" s="53" t="e">
        <f>'01_SK_NORTH BAY_20122020'!#REF!</f>
        <v>#REF!</v>
      </c>
      <c r="E89" s="114" t="e">
        <f>'01_SK_NORTH BAY_20122020'!#REF!</f>
        <v>#REF!</v>
      </c>
      <c r="F89" s="53" t="e">
        <f>'01_SK_NORTH BAY_20122020'!#REF!</f>
        <v>#REF!</v>
      </c>
      <c r="G89" s="53" t="e">
        <f>'01_SK_NORTH BAY_20122020'!#REF!</f>
        <v>#REF!</v>
      </c>
      <c r="H89" s="114" t="e">
        <f>'01_SK_NORTH BAY_20122020'!#REF!</f>
        <v>#REF!</v>
      </c>
      <c r="I89" s="127" t="e">
        <f>'01_SK_NORTH BAY_20122020'!#REF!</f>
        <v>#REF!</v>
      </c>
    </row>
    <row r="90" spans="1:9">
      <c r="A90" s="53" t="e">
        <f>'01_SK_NORTH BAY_20122020'!#REF!</f>
        <v>#REF!</v>
      </c>
      <c r="B90" s="54" t="e">
        <f>'01_SK_NORTH BAY_20122020'!#REF!</f>
        <v>#REF!</v>
      </c>
      <c r="C90" s="54" t="e">
        <f>'01_SK_NORTH BAY_20122020'!#REF!</f>
        <v>#REF!</v>
      </c>
      <c r="D90" s="53" t="e">
        <f>'01_SK_NORTH BAY_20122020'!#REF!</f>
        <v>#REF!</v>
      </c>
      <c r="E90" s="114" t="e">
        <f>'01_SK_NORTH BAY_20122020'!#REF!</f>
        <v>#REF!</v>
      </c>
      <c r="F90" s="53" t="e">
        <f>'01_SK_NORTH BAY_20122020'!#REF!</f>
        <v>#REF!</v>
      </c>
      <c r="G90" s="53" t="e">
        <f>'01_SK_NORTH BAY_20122020'!#REF!</f>
        <v>#REF!</v>
      </c>
      <c r="H90" s="114" t="e">
        <f>'01_SK_NORTH BAY_20122020'!#REF!</f>
        <v>#REF!</v>
      </c>
      <c r="I90" s="127" t="e">
        <f>'01_SK_NORTH BAY_20122020'!#REF!</f>
        <v>#REF!</v>
      </c>
    </row>
    <row r="91" spans="1:9">
      <c r="A91" s="53" t="e">
        <f>'01_SK_NORTH BAY_20122020'!#REF!</f>
        <v>#REF!</v>
      </c>
      <c r="B91" s="54" t="e">
        <f>'01_SK_NORTH BAY_20122020'!#REF!</f>
        <v>#REF!</v>
      </c>
      <c r="C91" s="54" t="e">
        <f>'01_SK_NORTH BAY_20122020'!#REF!</f>
        <v>#REF!</v>
      </c>
      <c r="D91" s="53" t="e">
        <f>'01_SK_NORTH BAY_20122020'!#REF!</f>
        <v>#REF!</v>
      </c>
      <c r="E91" s="114" t="e">
        <f>'01_SK_NORTH BAY_20122020'!#REF!</f>
        <v>#REF!</v>
      </c>
      <c r="F91" s="53" t="e">
        <f>'01_SK_NORTH BAY_20122020'!#REF!</f>
        <v>#REF!</v>
      </c>
      <c r="G91" s="53" t="e">
        <f>'01_SK_NORTH BAY_20122020'!#REF!</f>
        <v>#REF!</v>
      </c>
      <c r="H91" s="114" t="e">
        <f>'01_SK_NORTH BAY_20122020'!#REF!</f>
        <v>#REF!</v>
      </c>
      <c r="I91" s="127" t="e">
        <f>'01_SK_NORTH BAY_20122020'!#REF!</f>
        <v>#REF!</v>
      </c>
    </row>
    <row r="92" spans="1:9">
      <c r="A92" s="53" t="e">
        <f>'01_SK_NORTH BAY_20122020'!#REF!</f>
        <v>#REF!</v>
      </c>
      <c r="B92" s="54" t="e">
        <f>'01_SK_NORTH BAY_20122020'!#REF!</f>
        <v>#REF!</v>
      </c>
      <c r="C92" s="54" t="e">
        <f>'01_SK_NORTH BAY_20122020'!#REF!</f>
        <v>#REF!</v>
      </c>
      <c r="D92" s="53" t="e">
        <f>'01_SK_NORTH BAY_20122020'!#REF!</f>
        <v>#REF!</v>
      </c>
      <c r="E92" s="114" t="e">
        <f>'01_SK_NORTH BAY_20122020'!#REF!</f>
        <v>#REF!</v>
      </c>
      <c r="F92" s="53" t="e">
        <f>'01_SK_NORTH BAY_20122020'!#REF!</f>
        <v>#REF!</v>
      </c>
      <c r="G92" s="53" t="e">
        <f>'01_SK_NORTH BAY_20122020'!#REF!</f>
        <v>#REF!</v>
      </c>
      <c r="H92" s="114" t="e">
        <f>'01_SK_NORTH BAY_20122020'!#REF!</f>
        <v>#REF!</v>
      </c>
      <c r="I92" s="127" t="e">
        <f>'01_SK_NORTH BAY_20122020'!#REF!</f>
        <v>#REF!</v>
      </c>
    </row>
    <row r="93" spans="1:9">
      <c r="A93" s="53" t="e">
        <f>'01_SK_NORTH BAY_20122020'!#REF!</f>
        <v>#REF!</v>
      </c>
      <c r="B93" s="54" t="e">
        <f>'01_SK_NORTH BAY_20122020'!#REF!</f>
        <v>#REF!</v>
      </c>
      <c r="C93" s="54" t="e">
        <f>'01_SK_NORTH BAY_20122020'!#REF!</f>
        <v>#REF!</v>
      </c>
      <c r="D93" s="53" t="e">
        <f>'01_SK_NORTH BAY_20122020'!#REF!</f>
        <v>#REF!</v>
      </c>
      <c r="E93" s="114" t="e">
        <f>'01_SK_NORTH BAY_20122020'!#REF!</f>
        <v>#REF!</v>
      </c>
      <c r="F93" s="53" t="e">
        <f>'01_SK_NORTH BAY_20122020'!#REF!</f>
        <v>#REF!</v>
      </c>
      <c r="G93" s="53" t="e">
        <f>'01_SK_NORTH BAY_20122020'!#REF!</f>
        <v>#REF!</v>
      </c>
      <c r="H93" s="114" t="e">
        <f>'01_SK_NORTH BAY_20122020'!#REF!</f>
        <v>#REF!</v>
      </c>
      <c r="I93" s="127" t="e">
        <f>'01_SK_NORTH BAY_20122020'!#REF!</f>
        <v>#REF!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B2:K84"/>
  <sheetViews>
    <sheetView topLeftCell="E4" workbookViewId="0">
      <selection activeCell="F6" sqref="F6"/>
    </sheetView>
  </sheetViews>
  <sheetFormatPr defaultRowHeight="15"/>
  <cols>
    <col min="2" max="2" width="37.140625" customWidth="1"/>
    <col min="4" max="4" width="74.140625" customWidth="1"/>
    <col min="5" max="5" width="66.5703125" customWidth="1"/>
    <col min="6" max="6" width="93.140625" customWidth="1"/>
    <col min="7" max="7" width="12.140625" customWidth="1"/>
    <col min="8" max="8" width="66.28515625" customWidth="1"/>
    <col min="9" max="9" width="66.85546875" customWidth="1"/>
    <col min="10" max="10" width="53.5703125" customWidth="1"/>
    <col min="11" max="11" width="12.140625" customWidth="1"/>
    <col min="12" max="12" width="8.7109375" customWidth="1"/>
  </cols>
  <sheetData>
    <row r="2" spans="2:11">
      <c r="B2" s="54" t="s">
        <v>1129</v>
      </c>
      <c r="D2" s="54" t="s">
        <v>114</v>
      </c>
      <c r="E2" s="54" t="s">
        <v>1130</v>
      </c>
      <c r="F2" s="54" t="s">
        <v>1131</v>
      </c>
      <c r="H2" s="54" t="s">
        <v>1132</v>
      </c>
      <c r="I2" s="54" t="s">
        <v>1133</v>
      </c>
      <c r="J2" s="54" t="s">
        <v>1134</v>
      </c>
    </row>
    <row r="3" spans="2:11" s="97" customFormat="1">
      <c r="D3" s="98" t="str">
        <f ca="1">CELL("адрес",'01_SK_NORTH BAY_20122020'!H1)</f>
        <v>'[1.xlsx]01_SK_NORTH BAY_20122020'!$H$1</v>
      </c>
      <c r="E3" s="97" t="str">
        <f ca="1">MID(D3,SEARCH("]",D3)+1,LEN(D3)-SEARCH("]",D3)-6)</f>
        <v>01_SK_NORTH BAY_20122020</v>
      </c>
      <c r="F3" s="99">
        <f ca="1">TODAY()</f>
        <v>45179</v>
      </c>
      <c r="G3" s="97" t="str">
        <f ca="1">TEXT(F3,"ддММгггг")</f>
        <v>ддММгггг</v>
      </c>
      <c r="H3" s="100" t="str">
        <f>TEXT('01_SK_NORTH BAY_20122020'!F8,"ддММгггг")</f>
        <v>18122020</v>
      </c>
    </row>
    <row r="4" spans="2:11" s="97" customFormat="1">
      <c r="D4" s="98"/>
      <c r="F4" s="99"/>
    </row>
    <row r="5" spans="2:11">
      <c r="D5" s="101"/>
      <c r="F5" s="48"/>
    </row>
    <row r="6" spans="2:11">
      <c r="B6" s="96" t="str">
        <f ca="1">MID(CELL("filename"),SEARCH("[",CELL("filename"))+1,SEARCH("]",CELL("filename"))-SEARCH("[",CELL("filename"))-6)</f>
        <v>1</v>
      </c>
      <c r="D6" t="str">
        <f ca="1">"00"&amp;'01_SK_NORTH BAY_20122020'!H8&amp;"_"&amp;'01_SK_NORTH BAY_20122020'!I8&amp;"_"&amp;'01_SK_NORTH BAY_20122020'!J8&amp;"_"&amp;'01_SK_NORTH BAY_20122020'!M8&amp;"_"&amp;$E$3</f>
        <v>001_Grzeca_Patryk Damian_EF 3440246_01_SK_NORTH BAY_20122020</v>
      </c>
      <c r="E6" t="str">
        <f>"00"+ROW(H1)&amp;"_"&amp;"003"&amp;"_"&amp;'01_SK_NORTH BAY_20122020'!I8&amp;"_"&amp;'01_SK_NORTH BAY_20122020'!J8&amp;"_"&amp;"Passport"&amp;"_"&amp;'01_SK_NORTH BAY_20122020'!M8&amp;"_"&amp;$H$3</f>
        <v>1_003_Grzeca_Patryk Damian_Passport_EF 3440246_18122020</v>
      </c>
      <c r="F6" t="str">
        <f ca="1">"00"+ROW(H1)&amp;"_"&amp;"005"&amp;"_"&amp;'01_SK_NORTH BAY_20122020'!I8&amp;"_"&amp;'01_SK_NORTH BAY_20122020'!J8&amp;"_"&amp;'01_SK_NORTH BAY_20122020'!M8&amp;"_"&amp;"LOI issued"&amp;"_"&amp;$E$3&amp;"_"&amp;$G$3</f>
        <v>1_005_Grzeca_Patryk Damian_EF 3440246_LOI issued_01_SK_NORTH BAY_20122020_ддММгггг</v>
      </c>
      <c r="G6" s="48"/>
      <c r="H6" s="48" t="e">
        <f>$H$3&amp;"_"&amp;"00"&amp;'01_SK_NORTH BAY_20122020'!#REF!&amp;"_"&amp;'01_SK_NORTH BAY_20122020'!#REF!&amp;"_"&amp;'01_SK_NORTH BAY_20122020'!#REF!&amp;"_"&amp;'01_SK_NORTH BAY_20122020'!#REF!&amp;"_"&amp;'01_SK_NORTH BAY_20122020'!#REF!&amp;""</f>
        <v>#REF!</v>
      </c>
      <c r="I6" s="48" t="e">
        <f>"001_"&amp;'01_SK_NORTH BAY_20122020'!#REF!&amp;"_"&amp;'01_SK_NORTH BAY_20122020'!#REF!&amp;"_"&amp;'01_SK_NORTH BAY_20122020'!#REF!&amp;"_DOCUMENTS_"&amp;'01_SK_NORTH BAY_20122020'!#REF!&amp;""</f>
        <v>#REF!</v>
      </c>
      <c r="J6" s="48" t="e">
        <f>"002_"&amp;'01_SK_NORTH BAY_20122020'!#REF!&amp;"_"&amp;'01_SK_NORTH BAY_20122020'!#REF!&amp;"_"&amp;'01_SK_NORTH BAY_20122020'!#REF!&amp;"_LOI_"&amp;'01_SK_NORTH BAY_20122020'!#REF!&amp;""</f>
        <v>#REF!</v>
      </c>
      <c r="K6" s="48"/>
    </row>
    <row r="7" spans="2:11">
      <c r="D7" t="str">
        <f ca="1">"00"&amp;'01_SK_NORTH BAY_20122020'!H9&amp;"_"&amp;'01_SK_NORTH BAY_20122020'!I9&amp;"_"&amp;'01_SK_NORTH BAY_20122020'!J9&amp;"_"&amp;'01_SK_NORTH BAY_20122020'!M9&amp;"_"&amp;$E$3</f>
        <v>002_Barwacz_Roland Gustaw_EN 6348880_01_SK_NORTH BAY_20122020</v>
      </c>
      <c r="E7" t="str">
        <f>"00"+ROW(H2)&amp;"_"&amp;"003"&amp;"_"&amp;'01_SK_NORTH BAY_20122020'!I9&amp;"_"&amp;'01_SK_NORTH BAY_20122020'!J9&amp;"_"&amp;"Passport"&amp;"_"&amp;'01_SK_NORTH BAY_20122020'!M9&amp;"_"&amp;$H$3</f>
        <v>2_003_Barwacz_Roland Gustaw_Passport_EN 6348880_18122020</v>
      </c>
      <c r="F7" t="str">
        <f ca="1">"00"+ROW(H2)&amp;"_"&amp;"005"&amp;"_"&amp;'01_SK_NORTH BAY_20122020'!I9&amp;"_"&amp;'01_SK_NORTH BAY_20122020'!J9&amp;"_"&amp;'01_SK_NORTH BAY_20122020'!M9&amp;"_"&amp;"LOI issued"&amp;"_"&amp;$E$3&amp;"_"&amp;$G$3</f>
        <v>2_005_Barwacz_Roland Gustaw_EN 6348880_LOI issued_01_SK_NORTH BAY_20122020_ддММгггг</v>
      </c>
      <c r="H7" s="48" t="e">
        <f>$H$3&amp;"_"&amp;"00"&amp;'01_SK_NORTH BAY_20122020'!#REF!&amp;"_"&amp;'01_SK_NORTH BAY_20122020'!#REF!&amp;"_"&amp;'01_SK_NORTH BAY_20122020'!#REF!&amp;"_"&amp;'01_SK_NORTH BAY_20122020'!#REF!&amp;"_"&amp;'01_SK_NORTH BAY_20122020'!#REF!&amp;""</f>
        <v>#REF!</v>
      </c>
      <c r="I7" s="48" t="e">
        <f>"001_"&amp;'01_SK_NORTH BAY_20122020'!#REF!&amp;"_"&amp;'01_SK_NORTH BAY_20122020'!#REF!&amp;"_"&amp;'01_SK_NORTH BAY_20122020'!#REF!&amp;"_DOCUMENTS_"&amp;'01_SK_NORTH BAY_20122020'!#REF!&amp;""</f>
        <v>#REF!</v>
      </c>
      <c r="J7" s="48" t="e">
        <f>"002_"&amp;'01_SK_NORTH BAY_20122020'!#REF!&amp;"_"&amp;'01_SK_NORTH BAY_20122020'!#REF!&amp;"_"&amp;'01_SK_NORTH BAY_20122020'!#REF!&amp;"_LOI_"&amp;'01_SK_NORTH BAY_20122020'!#REF!&amp;""</f>
        <v>#REF!</v>
      </c>
    </row>
    <row r="8" spans="2:11">
      <c r="D8" t="str">
        <f ca="1">"00"&amp;'01_SK_NORTH BAY_20122020'!H10&amp;"_"&amp;'01_SK_NORTH BAY_20122020'!I10&amp;"_"&amp;'01_SK_NORTH BAY_20122020'!J10&amp;"_"&amp;'01_SK_NORTH BAY_20122020'!M10&amp;"_"&amp;$E$3</f>
        <v>003_Bordewicz_Jaroslaw Jacek_EN 5983569_01_SK_NORTH BAY_20122020</v>
      </c>
      <c r="E8" t="str">
        <f>"00"+ROW(H3)&amp;"_"&amp;"003"&amp;"_"&amp;'01_SK_NORTH BAY_20122020'!I10&amp;"_"&amp;'01_SK_NORTH BAY_20122020'!J10&amp;"_"&amp;"Passport"&amp;"_"&amp;'01_SK_NORTH BAY_20122020'!M10&amp;"_"&amp;$H$3</f>
        <v>3_003_Bordewicz_Jaroslaw Jacek_Passport_EN 5983569_18122020</v>
      </c>
      <c r="F8" t="str">
        <f ca="1">"00"+ROW(H3)&amp;"_"&amp;"005"&amp;"_"&amp;'01_SK_NORTH BAY_20122020'!I10&amp;"_"&amp;'01_SK_NORTH BAY_20122020'!J10&amp;"_"&amp;'01_SK_NORTH BAY_20122020'!M10&amp;"_"&amp;"LOI issued"&amp;"_"&amp;$E$3&amp;"_"&amp;$G$3</f>
        <v>3_005_Bordewicz_Jaroslaw Jacek_EN 5983569_LOI issued_01_SK_NORTH BAY_20122020_ддММгггг</v>
      </c>
      <c r="H8" s="48" t="e">
        <f>$H$3&amp;"_"&amp;"00"&amp;'01_SK_NORTH BAY_20122020'!#REF!&amp;"_"&amp;'01_SK_NORTH BAY_20122020'!#REF!&amp;"_"&amp;'01_SK_NORTH BAY_20122020'!#REF!&amp;"_"&amp;'01_SK_NORTH BAY_20122020'!#REF!&amp;"_"&amp;'01_SK_NORTH BAY_20122020'!#REF!&amp;""</f>
        <v>#REF!</v>
      </c>
      <c r="I8" s="48" t="e">
        <f>"001_"&amp;'01_SK_NORTH BAY_20122020'!#REF!&amp;"_"&amp;'01_SK_NORTH BAY_20122020'!#REF!&amp;"_"&amp;'01_SK_NORTH BAY_20122020'!#REF!&amp;"_DOCUMENTS_"&amp;'01_SK_NORTH BAY_20122020'!#REF!&amp;""</f>
        <v>#REF!</v>
      </c>
      <c r="J8" s="48" t="e">
        <f>"002_"&amp;'01_SK_NORTH BAY_20122020'!#REF!&amp;"_"&amp;'01_SK_NORTH BAY_20122020'!#REF!&amp;"_"&amp;'01_SK_NORTH BAY_20122020'!#REF!&amp;"_LOI_"&amp;'01_SK_NORTH BAY_20122020'!#REF!&amp;""</f>
        <v>#REF!</v>
      </c>
    </row>
    <row r="9" spans="2:11">
      <c r="D9" t="str">
        <f ca="1">"00"&amp;'01_SK_NORTH BAY_20122020'!H11&amp;"_"&amp;'01_SK_NORTH BAY_20122020'!I11&amp;"_"&amp;'01_SK_NORTH BAY_20122020'!J11&amp;"_"&amp;'01_SK_NORTH BAY_20122020'!M11&amp;"_"&amp;$E$3</f>
        <v>004_Dabrowski_Kamil Michal_EH 3575289_01_SK_NORTH BAY_20122020</v>
      </c>
      <c r="E9" t="str">
        <f>"00"+ROW(H4)&amp;"_"&amp;"003"&amp;"_"&amp;'01_SK_NORTH BAY_20122020'!I11&amp;"_"&amp;'01_SK_NORTH BAY_20122020'!J11&amp;"_"&amp;"Passport"&amp;"_"&amp;'01_SK_NORTH BAY_20122020'!M11&amp;"_"&amp;$H$3</f>
        <v>4_003_Dabrowski_Kamil Michal_Passport_EH 3575289_18122020</v>
      </c>
      <c r="F9" t="str">
        <f ca="1">"00"+ROW(H4)&amp;"_"&amp;"005"&amp;"_"&amp;'01_SK_NORTH BAY_20122020'!I11&amp;"_"&amp;'01_SK_NORTH BAY_20122020'!J11&amp;"_"&amp;'01_SK_NORTH BAY_20122020'!M11&amp;"_"&amp;"LOI issued"&amp;"_"&amp;$E$3&amp;"_"&amp;$G$3</f>
        <v>4_005_Dabrowski_Kamil Michal_EH 3575289_LOI issued_01_SK_NORTH BAY_20122020_ддММгггг</v>
      </c>
      <c r="H9" s="48" t="e">
        <f>$H$3&amp;"_"&amp;"00"&amp;'01_SK_NORTH BAY_20122020'!#REF!&amp;"_"&amp;'01_SK_NORTH BAY_20122020'!#REF!&amp;"_"&amp;'01_SK_NORTH BAY_20122020'!#REF!&amp;"_"&amp;'01_SK_NORTH BAY_20122020'!#REF!&amp;"_"&amp;'01_SK_NORTH BAY_20122020'!#REF!&amp;""</f>
        <v>#REF!</v>
      </c>
      <c r="I9" s="48" t="e">
        <f>"001_"&amp;'01_SK_NORTH BAY_20122020'!#REF!&amp;"_"&amp;'01_SK_NORTH BAY_20122020'!#REF!&amp;"_"&amp;'01_SK_NORTH BAY_20122020'!#REF!&amp;"_DOCUMENTS_"&amp;'01_SK_NORTH BAY_20122020'!#REF!&amp;""</f>
        <v>#REF!</v>
      </c>
      <c r="J9" s="48" t="e">
        <f>"002_"&amp;'01_SK_NORTH BAY_20122020'!#REF!&amp;"_"&amp;'01_SK_NORTH BAY_20122020'!#REF!&amp;"_"&amp;'01_SK_NORTH BAY_20122020'!#REF!&amp;"_LOI_"&amp;'01_SK_NORTH BAY_20122020'!#REF!&amp;""</f>
        <v>#REF!</v>
      </c>
    </row>
    <row r="10" spans="2:11">
      <c r="D10" t="str">
        <f ca="1">"00"&amp;'01_SK_NORTH BAY_20122020'!H12&amp;"_"&amp;'01_SK_NORTH BAY_20122020'!I12&amp;"_"&amp;'01_SK_NORTH BAY_20122020'!J12&amp;"_"&amp;'01_SK_NORTH BAY_20122020'!M12&amp;"_"&amp;$E$3</f>
        <v>005_Dawidowski_Oskar Patryk_EK 1822038_01_SK_NORTH BAY_20122020</v>
      </c>
      <c r="E10" t="str">
        <f>"00"+ROW(H5)&amp;"_"&amp;"003"&amp;"_"&amp;'01_SK_NORTH BAY_20122020'!I12&amp;"_"&amp;'01_SK_NORTH BAY_20122020'!J12&amp;"_"&amp;"Passport"&amp;"_"&amp;'01_SK_NORTH BAY_20122020'!M12&amp;"_"&amp;$H$3</f>
        <v>5_003_Dawidowski_Oskar Patryk_Passport_EK 1822038_18122020</v>
      </c>
      <c r="F10" t="str">
        <f ca="1">"00"+ROW(H5)&amp;"_"&amp;"005"&amp;"_"&amp;'01_SK_NORTH BAY_20122020'!I12&amp;"_"&amp;'01_SK_NORTH BAY_20122020'!J12&amp;"_"&amp;'01_SK_NORTH BAY_20122020'!M12&amp;"_"&amp;"LOI issued"&amp;"_"&amp;$E$3&amp;"_"&amp;$G$3</f>
        <v>5_005_Dawidowski_Oskar Patryk_EK 1822038_LOI issued_01_SK_NORTH BAY_20122020_ддММгггг</v>
      </c>
    </row>
    <row r="11" spans="2:11">
      <c r="D11" t="str">
        <f ca="1">"00"&amp;'01_SK_NORTH BAY_20122020'!H13&amp;"_"&amp;'01_SK_NORTH BAY_20122020'!I13&amp;"_"&amp;'01_SK_NORTH BAY_20122020'!J13&amp;"_"&amp;'01_SK_NORTH BAY_20122020'!M13&amp;"_"&amp;$E$3</f>
        <v>006_Goncerzewicz_Lukasz_EM 3930874_01_SK_NORTH BAY_20122020</v>
      </c>
      <c r="E11" t="str">
        <f>"00"+ROW(H6)&amp;"_"&amp;"003"&amp;"_"&amp;'01_SK_NORTH BAY_20122020'!I13&amp;"_"&amp;'01_SK_NORTH BAY_20122020'!J13&amp;"_"&amp;"Passport"&amp;"_"&amp;'01_SK_NORTH BAY_20122020'!M13&amp;"_"&amp;$H$3</f>
        <v>6_003_Goncerzewicz_Lukasz_Passport_EM 3930874_18122020</v>
      </c>
      <c r="F11" t="str">
        <f ca="1">"00"+ROW(H6)&amp;"_"&amp;"005"&amp;"_"&amp;'01_SK_NORTH BAY_20122020'!I13&amp;"_"&amp;'01_SK_NORTH BAY_20122020'!J13&amp;"_"&amp;'01_SK_NORTH BAY_20122020'!M13&amp;"_"&amp;"LOI issued"&amp;"_"&amp;$E$3&amp;"_"&amp;$G$3</f>
        <v>6_005_Goncerzewicz_Lukasz_EM 3930874_LOI issued_01_SK_NORTH BAY_20122020_ддММгггг</v>
      </c>
    </row>
    <row r="12" spans="2:11">
      <c r="D12" t="str">
        <f ca="1">"00"&amp;'01_SK_NORTH BAY_20122020'!H14&amp;"_"&amp;'01_SK_NORTH BAY_20122020'!I14&amp;"_"&amp;'01_SK_NORTH BAY_20122020'!J14&amp;"_"&amp;'01_SK_NORTH BAY_20122020'!M14&amp;"_"&amp;$E$3</f>
        <v>007_Hetmanek_Tomasz Marian_EJ 5831925_01_SK_NORTH BAY_20122020</v>
      </c>
      <c r="E12" t="str">
        <f>"00"+ROW(H7)&amp;"_"&amp;"003"&amp;"_"&amp;'01_SK_NORTH BAY_20122020'!I14&amp;"_"&amp;'01_SK_NORTH BAY_20122020'!J14&amp;"_"&amp;"Passport"&amp;"_"&amp;'01_SK_NORTH BAY_20122020'!M14&amp;"_"&amp;$H$3</f>
        <v>7_003_Hetmanek_Tomasz Marian_Passport_EJ 5831925_18122020</v>
      </c>
      <c r="F12" t="str">
        <f ca="1">"00"+ROW(H7)&amp;"_"&amp;"005"&amp;"_"&amp;'01_SK_NORTH BAY_20122020'!I14&amp;"_"&amp;'01_SK_NORTH BAY_20122020'!J14&amp;"_"&amp;'01_SK_NORTH BAY_20122020'!M14&amp;"_"&amp;"LOI issued"&amp;"_"&amp;$E$3&amp;"_"&amp;$G$3</f>
        <v>7_005_Hetmanek_Tomasz Marian_EJ 5831925_LOI issued_01_SK_NORTH BAY_20122020_ддММгггг</v>
      </c>
    </row>
    <row r="13" spans="2:11">
      <c r="D13" t="str">
        <f ca="1">"00"&amp;'01_SK_NORTH BAY_20122020'!H15&amp;"_"&amp;'01_SK_NORTH BAY_20122020'!I15&amp;"_"&amp;'01_SK_NORTH BAY_20122020'!J15&amp;"_"&amp;'01_SK_NORTH BAY_20122020'!M15&amp;"_"&amp;$E$3</f>
        <v>008_Kepka_Miroslaw Franciszek_EJ 9883306_01_SK_NORTH BAY_20122020</v>
      </c>
      <c r="E13" t="str">
        <f>"00"+ROW(H8)&amp;"_"&amp;"003"&amp;"_"&amp;'01_SK_NORTH BAY_20122020'!I15&amp;"_"&amp;'01_SK_NORTH BAY_20122020'!J15&amp;"_"&amp;"Passport"&amp;"_"&amp;'01_SK_NORTH BAY_20122020'!M15&amp;"_"&amp;$H$3</f>
        <v>8_003_Kepka_Miroslaw Franciszek_Passport_EJ 9883306_18122020</v>
      </c>
      <c r="F13" t="str">
        <f ca="1">"00"+ROW(H8)&amp;"_"&amp;"005"&amp;"_"&amp;'01_SK_NORTH BAY_20122020'!I15&amp;"_"&amp;'01_SK_NORTH BAY_20122020'!J15&amp;"_"&amp;'01_SK_NORTH BAY_20122020'!M15&amp;"_"&amp;"LOI issued"&amp;"_"&amp;$E$3&amp;"_"&amp;$G$3</f>
        <v>8_005_Kepka_Miroslaw Franciszek_EJ 9883306_LOI issued_01_SK_NORTH BAY_20122020_ддММгггг</v>
      </c>
    </row>
    <row r="14" spans="2:11">
      <c r="D14" t="str">
        <f ca="1">"00"&amp;'01_SK_NORTH BAY_20122020'!H16&amp;"_"&amp;'01_SK_NORTH BAY_20122020'!I16&amp;"_"&amp;'01_SK_NORTH BAY_20122020'!J16&amp;"_"&amp;'01_SK_NORTH BAY_20122020'!M16&amp;"_"&amp;$E$3</f>
        <v>009_Kmiecik_Karol_EF 0930582_01_SK_NORTH BAY_20122020</v>
      </c>
      <c r="E14" t="str">
        <f>"00"+ROW(H9)&amp;"_"&amp;"003"&amp;"_"&amp;'01_SK_NORTH BAY_20122020'!I16&amp;"_"&amp;'01_SK_NORTH BAY_20122020'!J16&amp;"_"&amp;"Passport"&amp;"_"&amp;'01_SK_NORTH BAY_20122020'!M16&amp;"_"&amp;$H$3</f>
        <v>9_003_Kmiecik_Karol_Passport_EF 0930582_18122020</v>
      </c>
      <c r="F14" t="str">
        <f ca="1">"00"+ROW(H9)&amp;"_"&amp;"005"&amp;"_"&amp;'01_SK_NORTH BAY_20122020'!I16&amp;"_"&amp;'01_SK_NORTH BAY_20122020'!J16&amp;"_"&amp;'01_SK_NORTH BAY_20122020'!M16&amp;"_"&amp;"LOI issued"&amp;"_"&amp;$E$3&amp;"_"&amp;$G$3</f>
        <v>9_005_Kmiecik_Karol_EF 0930582_LOI issued_01_SK_NORTH BAY_20122020_ддММгггг</v>
      </c>
    </row>
    <row r="15" spans="2:11">
      <c r="D15" t="str">
        <f ca="1">"00"&amp;'01_SK_NORTH BAY_20122020'!H17&amp;"_"&amp;'01_SK_NORTH BAY_20122020'!I17&amp;"_"&amp;'01_SK_NORTH BAY_20122020'!J17&amp;"_"&amp;'01_SK_NORTH BAY_20122020'!M17&amp;"_"&amp;$E$3</f>
        <v>0010_Kowalczyk_Karol Seweryn_EJ 2965591_01_SK_NORTH BAY_20122020</v>
      </c>
      <c r="E15" t="str">
        <f>"00"+ROW(H10)&amp;"_"&amp;"003"&amp;"_"&amp;'01_SK_NORTH BAY_20122020'!I17&amp;"_"&amp;'01_SK_NORTH BAY_20122020'!J17&amp;"_"&amp;"Passport"&amp;"_"&amp;'01_SK_NORTH BAY_20122020'!M17&amp;"_"&amp;$H$3</f>
        <v>10_003_Kowalczyk_Karol Seweryn_Passport_EJ 2965591_18122020</v>
      </c>
      <c r="F15" t="str">
        <f ca="1">"00"+ROW(H10)&amp;"_"&amp;"005"&amp;"_"&amp;'01_SK_NORTH BAY_20122020'!I17&amp;"_"&amp;'01_SK_NORTH BAY_20122020'!J17&amp;"_"&amp;'01_SK_NORTH BAY_20122020'!M17&amp;"_"&amp;"LOI issued"&amp;"_"&amp;$E$3&amp;"_"&amp;$G$3</f>
        <v>10_005_Kowalczyk_Karol Seweryn_EJ 2965591_LOI issued_01_SK_NORTH BAY_20122020_ддММгггг</v>
      </c>
    </row>
    <row r="16" spans="2:11">
      <c r="D16" t="str">
        <f ca="1">"00"&amp;'01_SK_NORTH BAY_20122020'!H18&amp;"_"&amp;'01_SK_NORTH BAY_20122020'!I18&amp;"_"&amp;'01_SK_NORTH BAY_20122020'!J18&amp;"_"&amp;'01_SK_NORTH BAY_20122020'!M18&amp;"_"&amp;$E$3</f>
        <v>0011_Kujawski_Marcin Mateusz_ER0489835_01_SK_NORTH BAY_20122020</v>
      </c>
      <c r="E16" t="str">
        <f>"00"+ROW(H11)&amp;"_"&amp;"003"&amp;"_"&amp;'01_SK_NORTH BAY_20122020'!I18&amp;"_"&amp;'01_SK_NORTH BAY_20122020'!J18&amp;"_"&amp;"Passport"&amp;"_"&amp;'01_SK_NORTH BAY_20122020'!M18&amp;"_"&amp;$H$3</f>
        <v>11_003_Kujawski_Marcin Mateusz_Passport_ER0489835_18122020</v>
      </c>
      <c r="F16" t="str">
        <f ca="1">"00"+ROW(H11)&amp;"_"&amp;"005"&amp;"_"&amp;'01_SK_NORTH BAY_20122020'!I18&amp;"_"&amp;'01_SK_NORTH BAY_20122020'!J18&amp;"_"&amp;'01_SK_NORTH BAY_20122020'!M18&amp;"_"&amp;"LOI issued"&amp;"_"&amp;$E$3&amp;"_"&amp;$G$3</f>
        <v>11_005_Kujawski_Marcin Mateusz_ER0489835_LOI issued_01_SK_NORTH BAY_20122020_ддММгггг</v>
      </c>
    </row>
    <row r="17" spans="4:6">
      <c r="D17" t="str">
        <f ca="1">"00"&amp;'01_SK_NORTH BAY_20122020'!H19&amp;"_"&amp;'01_SK_NORTH BAY_20122020'!I19&amp;"_"&amp;'01_SK_NORTH BAY_20122020'!J19&amp;"_"&amp;'01_SK_NORTH BAY_20122020'!M19&amp;"_"&amp;$E$3</f>
        <v>0012_Lewandowski_Artur Lukasz_EG 4134433_01_SK_NORTH BAY_20122020</v>
      </c>
      <c r="E17" t="str">
        <f>"00"+ROW(H12)&amp;"_"&amp;"003"&amp;"_"&amp;'01_SK_NORTH BAY_20122020'!I19&amp;"_"&amp;'01_SK_NORTH BAY_20122020'!J19&amp;"_"&amp;"Passport"&amp;"_"&amp;'01_SK_NORTH BAY_20122020'!M19&amp;"_"&amp;$H$3</f>
        <v>12_003_Lewandowski_Artur Lukasz_Passport_EG 4134433_18122020</v>
      </c>
      <c r="F17" t="str">
        <f ca="1">"00"+ROW(H12)&amp;"_"&amp;"005"&amp;"_"&amp;'01_SK_NORTH BAY_20122020'!I19&amp;"_"&amp;'01_SK_NORTH BAY_20122020'!J19&amp;"_"&amp;'01_SK_NORTH BAY_20122020'!M19&amp;"_"&amp;"LOI issued"&amp;"_"&amp;$E$3&amp;"_"&amp;$G$3</f>
        <v>12_005_Lewandowski_Artur Lukasz_EG 4134433_LOI issued_01_SK_NORTH BAY_20122020_ддММгггг</v>
      </c>
    </row>
    <row r="18" spans="4:6">
      <c r="D18" t="str">
        <f ca="1">"00"&amp;'01_SK_NORTH BAY_20122020'!H20&amp;"_"&amp;'01_SK_NORTH BAY_20122020'!I20&amp;"_"&amp;'01_SK_NORTH BAY_20122020'!J20&amp;"_"&amp;'01_SK_NORTH BAY_20122020'!M20&amp;"_"&amp;$E$3</f>
        <v>0013_Lewkowski_Marcin_EF 4812804_01_SK_NORTH BAY_20122020</v>
      </c>
      <c r="E18" t="str">
        <f>"00"+ROW(H13)&amp;"_"&amp;"003"&amp;"_"&amp;'01_SK_NORTH BAY_20122020'!I20&amp;"_"&amp;'01_SK_NORTH BAY_20122020'!J20&amp;"_"&amp;"Passport"&amp;"_"&amp;'01_SK_NORTH BAY_20122020'!M20&amp;"_"&amp;$H$3</f>
        <v>13_003_Lewkowski_Marcin_Passport_EF 4812804_18122020</v>
      </c>
      <c r="F18" t="str">
        <f ca="1">"00"+ROW(H13)&amp;"_"&amp;"005"&amp;"_"&amp;'01_SK_NORTH BAY_20122020'!I20&amp;"_"&amp;'01_SK_NORTH BAY_20122020'!J20&amp;"_"&amp;'01_SK_NORTH BAY_20122020'!M20&amp;"_"&amp;"LOI issued"&amp;"_"&amp;$E$3&amp;"_"&amp;$G$3</f>
        <v>13_005_Lewkowski_Marcin_EF 4812804_LOI issued_01_SK_NORTH BAY_20122020_ддММгггг</v>
      </c>
    </row>
    <row r="19" spans="4:6">
      <c r="D19" t="str">
        <f ca="1">"00"&amp;'01_SK_NORTH BAY_20122020'!H21&amp;"_"&amp;'01_SK_NORTH BAY_20122020'!I21&amp;"_"&amp;'01_SK_NORTH BAY_20122020'!J21&amp;"_"&amp;'01_SK_NORTH BAY_20122020'!M21&amp;"_"&amp;$E$3</f>
        <v>0014_Morawski_Romuald Tomasz_EK 8614072_01_SK_NORTH BAY_20122020</v>
      </c>
      <c r="E19" t="str">
        <f>"00"+ROW(H14)&amp;"_"&amp;"003"&amp;"_"&amp;'01_SK_NORTH BAY_20122020'!I21&amp;"_"&amp;'01_SK_NORTH BAY_20122020'!J21&amp;"_"&amp;"Passport"&amp;"_"&amp;'01_SK_NORTH BAY_20122020'!M21&amp;"_"&amp;$H$3</f>
        <v>14_003_Morawski_Romuald Tomasz_Passport_EK 8614072_18122020</v>
      </c>
      <c r="F19" t="str">
        <f ca="1">"00"+ROW(H14)&amp;"_"&amp;"005"&amp;"_"&amp;'01_SK_NORTH BAY_20122020'!I21&amp;"_"&amp;'01_SK_NORTH BAY_20122020'!J21&amp;"_"&amp;'01_SK_NORTH BAY_20122020'!M21&amp;"_"&amp;"LOI issued"&amp;"_"&amp;$E$3&amp;"_"&amp;$G$3</f>
        <v>14_005_Morawski_Romuald Tomasz_EK 8614072_LOI issued_01_SK_NORTH BAY_20122020_ддММгггг</v>
      </c>
    </row>
    <row r="20" spans="4:6">
      <c r="D20" t="str">
        <f ca="1">"00"&amp;'01_SK_NORTH BAY_20122020'!H22&amp;"_"&amp;'01_SK_NORTH BAY_20122020'!I22&amp;"_"&amp;'01_SK_NORTH BAY_20122020'!J22&amp;"_"&amp;'01_SK_NORTH BAY_20122020'!M22&amp;"_"&amp;$E$3</f>
        <v>0015_Pawlak_Stanislaw_EJ 8634042_01_SK_NORTH BAY_20122020</v>
      </c>
      <c r="E20" t="str">
        <f>"00"+ROW(H15)&amp;"_"&amp;"003"&amp;"_"&amp;'01_SK_NORTH BAY_20122020'!I22&amp;"_"&amp;'01_SK_NORTH BAY_20122020'!J22&amp;"_"&amp;"Passport"&amp;"_"&amp;'01_SK_NORTH BAY_20122020'!M22&amp;"_"&amp;$H$3</f>
        <v>15_003_Pawlak_Stanislaw_Passport_EJ 8634042_18122020</v>
      </c>
      <c r="F20" t="str">
        <f ca="1">"00"+ROW(H15)&amp;"_"&amp;"005"&amp;"_"&amp;'01_SK_NORTH BAY_20122020'!I22&amp;"_"&amp;'01_SK_NORTH BAY_20122020'!J22&amp;"_"&amp;'01_SK_NORTH BAY_20122020'!M22&amp;"_"&amp;"LOI issued"&amp;"_"&amp;$E$3&amp;"_"&amp;$G$3</f>
        <v>15_005_Pawlak_Stanislaw_EJ 8634042_LOI issued_01_SK_NORTH BAY_20122020_ддММгггг</v>
      </c>
    </row>
    <row r="21" spans="4:6">
      <c r="D21" t="str">
        <f ca="1">"00"&amp;'01_SK_NORTH BAY_20122020'!H23&amp;"_"&amp;'01_SK_NORTH BAY_20122020'!I23&amp;"_"&amp;'01_SK_NORTH BAY_20122020'!J23&amp;"_"&amp;'01_SK_NORTH BAY_20122020'!M23&amp;"_"&amp;$E$3</f>
        <v>0016_Ramczykowski_Andrzej_EH 5355894_01_SK_NORTH BAY_20122020</v>
      </c>
      <c r="E21" t="str">
        <f>"00"+ROW(H16)&amp;"_"&amp;"003"&amp;"_"&amp;'01_SK_NORTH BAY_20122020'!I23&amp;"_"&amp;'01_SK_NORTH BAY_20122020'!J23&amp;"_"&amp;"Passport"&amp;"_"&amp;'01_SK_NORTH BAY_20122020'!M23&amp;"_"&amp;$H$3</f>
        <v>16_003_Ramczykowski_Andrzej_Passport_EH 5355894_18122020</v>
      </c>
      <c r="F21" t="str">
        <f ca="1">"00"+ROW(H16)&amp;"_"&amp;"005"&amp;"_"&amp;'01_SK_NORTH BAY_20122020'!I23&amp;"_"&amp;'01_SK_NORTH BAY_20122020'!J23&amp;"_"&amp;'01_SK_NORTH BAY_20122020'!M23&amp;"_"&amp;"LOI issued"&amp;"_"&amp;$E$3&amp;"_"&amp;$G$3</f>
        <v>16_005_Ramczykowski_Andrzej_EH 5355894_LOI issued_01_SK_NORTH BAY_20122020_ддММгггг</v>
      </c>
    </row>
    <row r="22" spans="4:6">
      <c r="D22" t="str">
        <f ca="1">"00"&amp;'01_SK_NORTH BAY_20122020'!H24&amp;"_"&amp;'01_SK_NORTH BAY_20122020'!I24&amp;"_"&amp;'01_SK_NORTH BAY_20122020'!J24&amp;"_"&amp;'01_SK_NORTH BAY_20122020'!M24&amp;"_"&amp;$E$3</f>
        <v>0017_Rozwalka_Artur_EJ 8624409_01_SK_NORTH BAY_20122020</v>
      </c>
      <c r="E22" t="str">
        <f>"00"+ROW(H17)&amp;"_"&amp;"003"&amp;"_"&amp;'01_SK_NORTH BAY_20122020'!I24&amp;"_"&amp;'01_SK_NORTH BAY_20122020'!J24&amp;"_"&amp;"Passport"&amp;"_"&amp;'01_SK_NORTH BAY_20122020'!M24&amp;"_"&amp;$H$3</f>
        <v>17_003_Rozwalka_Artur_Passport_EJ 8624409_18122020</v>
      </c>
      <c r="F22" t="str">
        <f ca="1">"00"+ROW(H17)&amp;"_"&amp;"005"&amp;"_"&amp;'01_SK_NORTH BAY_20122020'!I24&amp;"_"&amp;'01_SK_NORTH BAY_20122020'!J24&amp;"_"&amp;'01_SK_NORTH BAY_20122020'!M24&amp;"_"&amp;"LOI issued"&amp;"_"&amp;$E$3&amp;"_"&amp;$G$3</f>
        <v>17_005_Rozwalka_Artur_EJ 8624409_LOI issued_01_SK_NORTH BAY_20122020_ддММгггг</v>
      </c>
    </row>
    <row r="23" spans="4:6">
      <c r="D23" t="str">
        <f ca="1">"00"&amp;'01_SK_NORTH BAY_20122020'!H25&amp;"_"&amp;'01_SK_NORTH BAY_20122020'!I25&amp;"_"&amp;'01_SK_NORTH BAY_20122020'!J25&amp;"_"&amp;'01_SK_NORTH BAY_20122020'!M25&amp;"_"&amp;$E$3</f>
        <v>0018_Smiarowski_Mariusz_ES9228582_01_SK_NORTH BAY_20122020</v>
      </c>
      <c r="E23" t="str">
        <f>"00"+ROW(H18)&amp;"_"&amp;"003"&amp;"_"&amp;'01_SK_NORTH BAY_20122020'!I25&amp;"_"&amp;'01_SK_NORTH BAY_20122020'!J25&amp;"_"&amp;"Passport"&amp;"_"&amp;'01_SK_NORTH BAY_20122020'!M25&amp;"_"&amp;$H$3</f>
        <v>18_003_Smiarowski_Mariusz_Passport_ES9228582_18122020</v>
      </c>
      <c r="F23" t="str">
        <f ca="1">"00"+ROW(H18)&amp;"_"&amp;"005"&amp;"_"&amp;'01_SK_NORTH BAY_20122020'!I25&amp;"_"&amp;'01_SK_NORTH BAY_20122020'!J25&amp;"_"&amp;'01_SK_NORTH BAY_20122020'!M25&amp;"_"&amp;"LOI issued"&amp;"_"&amp;$E$3&amp;"_"&amp;$G$3</f>
        <v>18_005_Smiarowski_Mariusz_ES9228582_LOI issued_01_SK_NORTH BAY_20122020_ддММгггг</v>
      </c>
    </row>
    <row r="24" spans="4:6">
      <c r="D24" t="str">
        <f ca="1">"00"&amp;'01_SK_NORTH BAY_20122020'!H26&amp;"_"&amp;'01_SK_NORTH BAY_20122020'!I26&amp;"_"&amp;'01_SK_NORTH BAY_20122020'!J26&amp;"_"&amp;'01_SK_NORTH BAY_20122020'!M26&amp;"_"&amp;$E$3</f>
        <v>0019_Sokolowski_Adrian Krzysztof_EJ 2801703_01_SK_NORTH BAY_20122020</v>
      </c>
      <c r="E24" t="str">
        <f>"00"+ROW(H19)&amp;"_"&amp;"003"&amp;"_"&amp;'01_SK_NORTH BAY_20122020'!I26&amp;"_"&amp;'01_SK_NORTH BAY_20122020'!J26&amp;"_"&amp;"Passport"&amp;"_"&amp;'01_SK_NORTH BAY_20122020'!M26&amp;"_"&amp;$H$3</f>
        <v>19_003_Sokolowski_Adrian Krzysztof_Passport_EJ 2801703_18122020</v>
      </c>
      <c r="F24" t="str">
        <f ca="1">"00"+ROW(H19)&amp;"_"&amp;"005"&amp;"_"&amp;'01_SK_NORTH BAY_20122020'!I26&amp;"_"&amp;'01_SK_NORTH BAY_20122020'!J26&amp;"_"&amp;'01_SK_NORTH BAY_20122020'!M26&amp;"_"&amp;"LOI issued"&amp;"_"&amp;$E$3&amp;"_"&amp;$G$3</f>
        <v>19_005_Sokolowski_Adrian Krzysztof_EJ 2801703_LOI issued_01_SK_NORTH BAY_20122020_ддММгггг</v>
      </c>
    </row>
    <row r="25" spans="4:6">
      <c r="D25" t="str">
        <f ca="1">"00"&amp;'01_SK_NORTH BAY_20122020'!H27&amp;"_"&amp;'01_SK_NORTH BAY_20122020'!I27&amp;"_"&amp;'01_SK_NORTH BAY_20122020'!J27&amp;"_"&amp;'01_SK_NORTH BAY_20122020'!M27&amp;"_"&amp;$E$3</f>
        <v>0020_Wierzbinski_Slawomir Andrzej_ER6281035_01_SK_NORTH BAY_20122020</v>
      </c>
      <c r="E25" t="str">
        <f>"00"+ROW(H20)&amp;"_"&amp;"003"&amp;"_"&amp;'01_SK_NORTH BAY_20122020'!I27&amp;"_"&amp;'01_SK_NORTH BAY_20122020'!J27&amp;"_"&amp;"Passport"&amp;"_"&amp;'01_SK_NORTH BAY_20122020'!M27&amp;"_"&amp;$H$3</f>
        <v>20_003_Wierzbinski_Slawomir Andrzej_Passport_ER6281035_18122020</v>
      </c>
      <c r="F25" t="str">
        <f ca="1">"00"+ROW(H20)&amp;"_"&amp;"005"&amp;"_"&amp;'01_SK_NORTH BAY_20122020'!I27&amp;"_"&amp;'01_SK_NORTH BAY_20122020'!J27&amp;"_"&amp;'01_SK_NORTH BAY_20122020'!M27&amp;"_"&amp;"LOI issued"&amp;"_"&amp;$E$3&amp;"_"&amp;$G$3</f>
        <v>20_005_Wierzbinski_Slawomir Andrzej_ER6281035_LOI issued_01_SK_NORTH BAY_20122020_ддММгггг</v>
      </c>
    </row>
    <row r="26" spans="4:6">
      <c r="D26" t="str">
        <f ca="1">"00"&amp;'01_SK_NORTH BAY_20122020'!H28&amp;"_"&amp;'01_SK_NORTH BAY_20122020'!I28&amp;"_"&amp;'01_SK_NORTH BAY_20122020'!J28&amp;"_"&amp;'01_SK_NORTH BAY_20122020'!M28&amp;"_"&amp;$E$3</f>
        <v>0021_Winkel_Maciej_EF 4081565_01_SK_NORTH BAY_20122020</v>
      </c>
      <c r="E26" t="str">
        <f>"00"+ROW(H21)&amp;"_"&amp;"003"&amp;"_"&amp;'01_SK_NORTH BAY_20122020'!I28&amp;"_"&amp;'01_SK_NORTH BAY_20122020'!J28&amp;"_"&amp;"Passport"&amp;"_"&amp;'01_SK_NORTH BAY_20122020'!M28&amp;"_"&amp;$H$3</f>
        <v>21_003_Winkel_Maciej_Passport_EF 4081565_18122020</v>
      </c>
      <c r="F26" t="str">
        <f ca="1">"00"+ROW(H21)&amp;"_"&amp;"005"&amp;"_"&amp;'01_SK_NORTH BAY_20122020'!I28&amp;"_"&amp;'01_SK_NORTH BAY_20122020'!J28&amp;"_"&amp;'01_SK_NORTH BAY_20122020'!M28&amp;"_"&amp;"LOI issued"&amp;"_"&amp;$E$3&amp;"_"&amp;$G$3</f>
        <v>21_005_Winkel_Maciej_EF 4081565_LOI issued_01_SK_NORTH BAY_20122020_ддММгггг</v>
      </c>
    </row>
    <row r="27" spans="4:6">
      <c r="D27" t="str">
        <f ca="1">"00"&amp;'01_SK_NORTH BAY_20122020'!H29&amp;"_"&amp;'01_SK_NORTH BAY_20122020'!I29&amp;"_"&amp;'01_SK_NORTH BAY_20122020'!J29&amp;"_"&amp;'01_SK_NORTH BAY_20122020'!M29&amp;"_"&amp;$E$3</f>
        <v>0022_Guo_Yong_EE2747228_01_SK_NORTH BAY_20122020</v>
      </c>
      <c r="E27" t="str">
        <f>"00"+ROW(H22)&amp;"_"&amp;"003"&amp;"_"&amp;'01_SK_NORTH BAY_20122020'!I29&amp;"_"&amp;'01_SK_NORTH BAY_20122020'!J29&amp;"_"&amp;"Passport"&amp;"_"&amp;'01_SK_NORTH BAY_20122020'!M29&amp;"_"&amp;$H$3</f>
        <v>22_003_Guo_Yong_Passport_EE2747228_18122020</v>
      </c>
      <c r="F27" t="str">
        <f ca="1">"00"+ROW(H22)&amp;"_"&amp;"005"&amp;"_"&amp;'01_SK_NORTH BAY_20122020'!I29&amp;"_"&amp;'01_SK_NORTH BAY_20122020'!J29&amp;"_"&amp;'01_SK_NORTH BAY_20122020'!M29&amp;"_"&amp;"LOI issued"&amp;"_"&amp;$E$3&amp;"_"&amp;$G$3</f>
        <v>22_005_Guo_Yong_EE2747228_LOI issued_01_SK_NORTH BAY_20122020_ддММгггг</v>
      </c>
    </row>
    <row r="28" spans="4:6">
      <c r="D28" t="str">
        <f ca="1">"00"&amp;'01_SK_NORTH BAY_20122020'!H30&amp;"_"&amp;'01_SK_NORTH BAY_20122020'!I30&amp;"_"&amp;'01_SK_NORTH BAY_20122020'!J30&amp;"_"&amp;'01_SK_NORTH BAY_20122020'!M30&amp;"_"&amp;$E$3</f>
        <v>0023_Jiang_Chun_E08825338_01_SK_NORTH BAY_20122020</v>
      </c>
      <c r="E28" t="str">
        <f>"00"+ROW(H23)&amp;"_"&amp;"003"&amp;"_"&amp;'01_SK_NORTH BAY_20122020'!I30&amp;"_"&amp;'01_SK_NORTH BAY_20122020'!J30&amp;"_"&amp;"Passport"&amp;"_"&amp;'01_SK_NORTH BAY_20122020'!M30&amp;"_"&amp;$H$3</f>
        <v>23_003_Jiang_Chun_Passport_E08825338_18122020</v>
      </c>
      <c r="F28" t="str">
        <f ca="1">"00"+ROW(H23)&amp;"_"&amp;"005"&amp;"_"&amp;'01_SK_NORTH BAY_20122020'!I30&amp;"_"&amp;'01_SK_NORTH BAY_20122020'!J30&amp;"_"&amp;'01_SK_NORTH BAY_20122020'!M30&amp;"_"&amp;"LOI issued"&amp;"_"&amp;$E$3&amp;"_"&amp;$G$3</f>
        <v>23_005_Jiang_Chun_E08825338_LOI issued_01_SK_NORTH BAY_20122020_ддММгггг</v>
      </c>
    </row>
    <row r="29" spans="4:6">
      <c r="D29" t="str">
        <f ca="1">"00"&amp;'01_SK_NORTH BAY_20122020'!H31&amp;"_"&amp;'01_SK_NORTH BAY_20122020'!I31&amp;"_"&amp;'01_SK_NORTH BAY_20122020'!J31&amp;"_"&amp;'01_SK_NORTH BAY_20122020'!M31&amp;"_"&amp;$E$3</f>
        <v>0024_Wang_Jie_EJ4193180_01_SK_NORTH BAY_20122020</v>
      </c>
      <c r="E29" t="str">
        <f>"00"+ROW(H24)&amp;"_"&amp;"003"&amp;"_"&amp;'01_SK_NORTH BAY_20122020'!I31&amp;"_"&amp;'01_SK_NORTH BAY_20122020'!J31&amp;"_"&amp;"Passport"&amp;"_"&amp;'01_SK_NORTH BAY_20122020'!M31&amp;"_"&amp;$H$3</f>
        <v>24_003_Wang_Jie_Passport_EJ4193180_18122020</v>
      </c>
      <c r="F29" t="str">
        <f ca="1">"00"+ROW(H24)&amp;"_"&amp;"005"&amp;"_"&amp;'01_SK_NORTH BAY_20122020'!I31&amp;"_"&amp;'01_SK_NORTH BAY_20122020'!J31&amp;"_"&amp;'01_SK_NORTH BAY_20122020'!M31&amp;"_"&amp;"LOI issued"&amp;"_"&amp;$E$3&amp;"_"&amp;$G$3</f>
        <v>24_005_Wang_Jie_EJ4193180_LOI issued_01_SK_NORTH BAY_20122020_ддММгггг</v>
      </c>
    </row>
    <row r="30" spans="4:6">
      <c r="D30" t="str">
        <f ca="1">"00"&amp;'01_SK_NORTH BAY_20122020'!H32&amp;"_"&amp;'01_SK_NORTH BAY_20122020'!I32&amp;"_"&amp;'01_SK_NORTH BAY_20122020'!J32&amp;"_"&amp;'01_SK_NORTH BAY_20122020'!M32&amp;"_"&amp;$E$3</f>
        <v>0025_Li_Zhiyuan_E86901285_01_SK_NORTH BAY_20122020</v>
      </c>
      <c r="E30" t="str">
        <f>"00"+ROW(H25)&amp;"_"&amp;"003"&amp;"_"&amp;'01_SK_NORTH BAY_20122020'!I32&amp;"_"&amp;'01_SK_NORTH BAY_20122020'!J32&amp;"_"&amp;"Passport"&amp;"_"&amp;'01_SK_NORTH BAY_20122020'!M32&amp;"_"&amp;$H$3</f>
        <v>25_003_Li_Zhiyuan_Passport_E86901285_18122020</v>
      </c>
      <c r="F30" t="str">
        <f ca="1">"00"+ROW(H25)&amp;"_"&amp;"005"&amp;"_"&amp;'01_SK_NORTH BAY_20122020'!I32&amp;"_"&amp;'01_SK_NORTH BAY_20122020'!J32&amp;"_"&amp;'01_SK_NORTH BAY_20122020'!M32&amp;"_"&amp;"LOI issued"&amp;"_"&amp;$E$3&amp;"_"&amp;$G$3</f>
        <v>25_005_Li_Zhiyuan_E86901285_LOI issued_01_SK_NORTH BAY_20122020_ддММгггг</v>
      </c>
    </row>
    <row r="31" spans="4:6">
      <c r="D31" t="str">
        <f ca="1">"00"&amp;'01_SK_NORTH BAY_20122020'!H33&amp;"_"&amp;'01_SK_NORTH BAY_20122020'!I33&amp;"_"&amp;'01_SK_NORTH BAY_20122020'!J33&amp;"_"&amp;'01_SK_NORTH BAY_20122020'!M33&amp;"_"&amp;$E$3</f>
        <v>0026_Liu_Hongtao_EF5527336_01_SK_NORTH BAY_20122020</v>
      </c>
      <c r="E31" t="str">
        <f>"00"+ROW(H26)&amp;"_"&amp;"003"&amp;"_"&amp;'01_SK_NORTH BAY_20122020'!I33&amp;"_"&amp;'01_SK_NORTH BAY_20122020'!J33&amp;"_"&amp;"Passport"&amp;"_"&amp;'01_SK_NORTH BAY_20122020'!M33&amp;"_"&amp;$H$3</f>
        <v>26_003_Liu_Hongtao_Passport_EF5527336_18122020</v>
      </c>
      <c r="F31" t="str">
        <f ca="1">"00"+ROW(H26)&amp;"_"&amp;"005"&amp;"_"&amp;'01_SK_NORTH BAY_20122020'!I33&amp;"_"&amp;'01_SK_NORTH BAY_20122020'!J33&amp;"_"&amp;'01_SK_NORTH BAY_20122020'!M33&amp;"_"&amp;"LOI issued"&amp;"_"&amp;$E$3&amp;"_"&amp;$G$3</f>
        <v>26_005_Liu_Hongtao_EF5527336_LOI issued_01_SK_NORTH BAY_20122020_ддММгггг</v>
      </c>
    </row>
    <row r="32" spans="4:6">
      <c r="D32" t="str">
        <f ca="1">"00"&amp;'01_SK_NORTH BAY_20122020'!H34&amp;"_"&amp;'01_SK_NORTH BAY_20122020'!I34&amp;"_"&amp;'01_SK_NORTH BAY_20122020'!J34&amp;"_"&amp;'01_SK_NORTH BAY_20122020'!M34&amp;"_"&amp;$E$3</f>
        <v>0027_Liu_Xiaolong_EC0951745_01_SK_NORTH BAY_20122020</v>
      </c>
      <c r="E32" t="str">
        <f>"00"+ROW(H27)&amp;"_"&amp;"003"&amp;"_"&amp;'01_SK_NORTH BAY_20122020'!I34&amp;"_"&amp;'01_SK_NORTH BAY_20122020'!J34&amp;"_"&amp;"Passport"&amp;"_"&amp;'01_SK_NORTH BAY_20122020'!M34&amp;"_"&amp;$H$3</f>
        <v>27_003_Liu_Xiaolong_Passport_EC0951745_18122020</v>
      </c>
      <c r="F32" t="str">
        <f ca="1">"00"+ROW(H27)&amp;"_"&amp;"005"&amp;"_"&amp;'01_SK_NORTH BAY_20122020'!I34&amp;"_"&amp;'01_SK_NORTH BAY_20122020'!J34&amp;"_"&amp;'01_SK_NORTH BAY_20122020'!M34&amp;"_"&amp;"LOI issued"&amp;"_"&amp;$E$3&amp;"_"&amp;$G$3</f>
        <v>27_005_Liu_Xiaolong_EC0951745_LOI issued_01_SK_NORTH BAY_20122020_ддММгггг</v>
      </c>
    </row>
    <row r="33" spans="4:6">
      <c r="D33" t="str">
        <f ca="1">"00"&amp;'01_SK_NORTH BAY_20122020'!H35&amp;"_"&amp;'01_SK_NORTH BAY_20122020'!I35&amp;"_"&amp;'01_SK_NORTH BAY_20122020'!J35&amp;"_"&amp;'01_SK_NORTH BAY_20122020'!M35&amp;"_"&amp;$E$3</f>
        <v>0028_Shi_Chunkai_E30387310_01_SK_NORTH BAY_20122020</v>
      </c>
      <c r="E33" t="str">
        <f>"00"+ROW(H28)&amp;"_"&amp;"003"&amp;"_"&amp;'01_SK_NORTH BAY_20122020'!I35&amp;"_"&amp;'01_SK_NORTH BAY_20122020'!J35&amp;"_"&amp;"Passport"&amp;"_"&amp;'01_SK_NORTH BAY_20122020'!M35&amp;"_"&amp;$H$3</f>
        <v>28_003_Shi_Chunkai_Passport_E30387310_18122020</v>
      </c>
      <c r="F33" t="str">
        <f ca="1">"00"+ROW(H28)&amp;"_"&amp;"005"&amp;"_"&amp;'01_SK_NORTH BAY_20122020'!I35&amp;"_"&amp;'01_SK_NORTH BAY_20122020'!J35&amp;"_"&amp;'01_SK_NORTH BAY_20122020'!M35&amp;"_"&amp;"LOI issued"&amp;"_"&amp;$E$3&amp;"_"&amp;$G$3</f>
        <v>28_005_Shi_Chunkai_E30387310_LOI issued_01_SK_NORTH BAY_20122020_ддММгггг</v>
      </c>
    </row>
    <row r="34" spans="4:6">
      <c r="D34" t="str">
        <f ca="1">"00"&amp;'01_SK_NORTH BAY_20122020'!H36&amp;"_"&amp;'01_SK_NORTH BAY_20122020'!I36&amp;"_"&amp;'01_SK_NORTH BAY_20122020'!J36&amp;"_"&amp;'01_SK_NORTH BAY_20122020'!M36&amp;"_"&amp;$E$3</f>
        <v>0029_Wang_Haiou_EJ1017746_01_SK_NORTH BAY_20122020</v>
      </c>
      <c r="E34" t="str">
        <f>"00"+ROW(H29)&amp;"_"&amp;"003"&amp;"_"&amp;'01_SK_NORTH BAY_20122020'!I36&amp;"_"&amp;'01_SK_NORTH BAY_20122020'!J36&amp;"_"&amp;"Passport"&amp;"_"&amp;'01_SK_NORTH BAY_20122020'!M36&amp;"_"&amp;$H$3</f>
        <v>29_003_Wang_Haiou_Passport_EJ1017746_18122020</v>
      </c>
      <c r="F34" t="str">
        <f ca="1">"00"+ROW(H29)&amp;"_"&amp;"005"&amp;"_"&amp;'01_SK_NORTH BAY_20122020'!I36&amp;"_"&amp;'01_SK_NORTH BAY_20122020'!J36&amp;"_"&amp;'01_SK_NORTH BAY_20122020'!M36&amp;"_"&amp;"LOI issued"&amp;"_"&amp;$E$3&amp;"_"&amp;$G$3</f>
        <v>29_005_Wang_Haiou_EJ1017746_LOI issued_01_SK_NORTH BAY_20122020_ддММгггг</v>
      </c>
    </row>
    <row r="35" spans="4:6">
      <c r="D35" t="str">
        <f ca="1">"00"&amp;'01_SK_NORTH BAY_20122020'!H37&amp;"_"&amp;'01_SK_NORTH BAY_20122020'!I37&amp;"_"&amp;'01_SK_NORTH BAY_20122020'!J37&amp;"_"&amp;'01_SK_NORTH BAY_20122020'!M37&amp;"_"&amp;$E$3</f>
        <v>0030_Wang_Zhe_EA5370724_01_SK_NORTH BAY_20122020</v>
      </c>
      <c r="E35" t="str">
        <f>"00"+ROW(H30)&amp;"_"&amp;"003"&amp;"_"&amp;'01_SK_NORTH BAY_20122020'!I37&amp;"_"&amp;'01_SK_NORTH BAY_20122020'!J37&amp;"_"&amp;"Passport"&amp;"_"&amp;'01_SK_NORTH BAY_20122020'!M37&amp;"_"&amp;$H$3</f>
        <v>30_003_Wang_Zhe_Passport_EA5370724_18122020</v>
      </c>
      <c r="F35" t="str">
        <f ca="1">"00"+ROW(H30)&amp;"_"&amp;"005"&amp;"_"&amp;'01_SK_NORTH BAY_20122020'!I37&amp;"_"&amp;'01_SK_NORTH BAY_20122020'!J37&amp;"_"&amp;'01_SK_NORTH BAY_20122020'!M37&amp;"_"&amp;"LOI issued"&amp;"_"&amp;$E$3&amp;"_"&amp;$G$3</f>
        <v>30_005_Wang_Zhe_EA5370724_LOI issued_01_SK_NORTH BAY_20122020_ддММгггг</v>
      </c>
    </row>
    <row r="36" spans="4:6">
      <c r="D36" t="str">
        <f ca="1">"00"&amp;'01_SK_NORTH BAY_20122020'!H38&amp;"_"&amp;'01_SK_NORTH BAY_20122020'!I38&amp;"_"&amp;'01_SK_NORTH BAY_20122020'!J38&amp;"_"&amp;'01_SK_NORTH BAY_20122020'!M38&amp;"_"&amp;$E$3</f>
        <v>0031_Wang_Shiwu_EB3307158_01_SK_NORTH BAY_20122020</v>
      </c>
      <c r="E36" t="str">
        <f>"00"+ROW(H31)&amp;"_"&amp;"003"&amp;"_"&amp;'01_SK_NORTH BAY_20122020'!I38&amp;"_"&amp;'01_SK_NORTH BAY_20122020'!J38&amp;"_"&amp;"Passport"&amp;"_"&amp;'01_SK_NORTH BAY_20122020'!M38&amp;"_"&amp;$H$3</f>
        <v>31_003_Wang_Shiwu_Passport_EB3307158_18122020</v>
      </c>
      <c r="F36" t="str">
        <f ca="1">"00"+ROW(H31)&amp;"_"&amp;"005"&amp;"_"&amp;'01_SK_NORTH BAY_20122020'!I38&amp;"_"&amp;'01_SK_NORTH BAY_20122020'!J38&amp;"_"&amp;'01_SK_NORTH BAY_20122020'!M38&amp;"_"&amp;"LOI issued"&amp;"_"&amp;$E$3&amp;"_"&amp;$G$3</f>
        <v>31_005_Wang_Shiwu_EB3307158_LOI issued_01_SK_NORTH BAY_20122020_ддММгггг</v>
      </c>
    </row>
    <row r="37" spans="4:6">
      <c r="D37" t="str">
        <f ca="1">"00"&amp;'01_SK_NORTH BAY_20122020'!H39&amp;"_"&amp;'01_SK_NORTH BAY_20122020'!I39&amp;"_"&amp;'01_SK_NORTH BAY_20122020'!J39&amp;"_"&amp;'01_SK_NORTH BAY_20122020'!M39&amp;"_"&amp;$E$3</f>
        <v>0032_Wang_Zushun_E33053033_01_SK_NORTH BAY_20122020</v>
      </c>
      <c r="E37" t="str">
        <f>"00"+ROW(H32)&amp;"_"&amp;"003"&amp;"_"&amp;'01_SK_NORTH BAY_20122020'!I39&amp;"_"&amp;'01_SK_NORTH BAY_20122020'!J39&amp;"_"&amp;"Passport"&amp;"_"&amp;'01_SK_NORTH BAY_20122020'!M39&amp;"_"&amp;$H$3</f>
        <v>32_003_Wang_Zushun_Passport_E33053033_18122020</v>
      </c>
      <c r="F37" t="str">
        <f ca="1">"00"+ROW(H32)&amp;"_"&amp;"005"&amp;"_"&amp;'01_SK_NORTH BAY_20122020'!I39&amp;"_"&amp;'01_SK_NORTH BAY_20122020'!J39&amp;"_"&amp;'01_SK_NORTH BAY_20122020'!M39&amp;"_"&amp;"LOI issued"&amp;"_"&amp;$E$3&amp;"_"&amp;$G$3</f>
        <v>32_005_Wang_Zushun_E33053033_LOI issued_01_SK_NORTH BAY_20122020_ддММгггг</v>
      </c>
    </row>
    <row r="38" spans="4:6">
      <c r="D38" t="str">
        <f ca="1">"00"&amp;'01_SK_NORTH BAY_20122020'!H40&amp;"_"&amp;'01_SK_NORTH BAY_20122020'!I40&amp;"_"&amp;'01_SK_NORTH BAY_20122020'!J40&amp;"_"&amp;'01_SK_NORTH BAY_20122020'!M40&amp;"_"&amp;$E$3</f>
        <v>0033_Zhu_Weiliang_EE3959491_01_SK_NORTH BAY_20122020</v>
      </c>
      <c r="E38" t="str">
        <f>"00"+ROW(H33)&amp;"_"&amp;"003"&amp;"_"&amp;'01_SK_NORTH BAY_20122020'!I40&amp;"_"&amp;'01_SK_NORTH BAY_20122020'!J40&amp;"_"&amp;"Passport"&amp;"_"&amp;'01_SK_NORTH BAY_20122020'!M40&amp;"_"&amp;$H$3</f>
        <v>33_003_Zhu_Weiliang_Passport_EE3959491_18122020</v>
      </c>
      <c r="F38" t="str">
        <f ca="1">"00"+ROW(H33)&amp;"_"&amp;"005"&amp;"_"&amp;'01_SK_NORTH BAY_20122020'!I40&amp;"_"&amp;'01_SK_NORTH BAY_20122020'!J40&amp;"_"&amp;'01_SK_NORTH BAY_20122020'!M40&amp;"_"&amp;"LOI issued"&amp;"_"&amp;$E$3&amp;"_"&amp;$G$3</f>
        <v>33_005_Zhu_Weiliang_EE3959491_LOI issued_01_SK_NORTH BAY_20122020_ддММгггг</v>
      </c>
    </row>
    <row r="39" spans="4:6">
      <c r="D39" t="e">
        <f ca="1">"00"&amp;'01_SK_NORTH BAY_20122020'!#REF!&amp;"_"&amp;'01_SK_NORTH BAY_20122020'!#REF!&amp;"_"&amp;'01_SK_NORTH BAY_20122020'!#REF!&amp;"_"&amp;'01_SK_NORTH BAY_20122020'!#REF!&amp;"_"&amp;$E$3</f>
        <v>#REF!</v>
      </c>
      <c r="E39" t="str">
        <f>"00"+ROW(H34)&amp;"_"&amp;"003"&amp;"_"&amp;'01_SK_NORTH BAY_20122020'!I41&amp;"_"&amp;'01_SK_NORTH BAY_20122020'!J41&amp;"_"&amp;"Passport"&amp;"_"&amp;'01_SK_NORTH BAY_20122020'!M41&amp;"_"&amp;$H$3</f>
        <v>34_003___Passport__18122020</v>
      </c>
      <c r="F39" t="str">
        <f ca="1">"00"+ROW(H34)&amp;"_"&amp;"005"&amp;"_"&amp;'01_SK_NORTH BAY_20122020'!I41&amp;"_"&amp;'01_SK_NORTH BAY_20122020'!J41&amp;"_"&amp;'01_SK_NORTH BAY_20122020'!M41&amp;"_"&amp;"LOI issued"&amp;"_"&amp;$E$3&amp;"_"&amp;$G$3</f>
        <v>34_005____LOI issued_01_SK_NORTH BAY_20122020_ддММгггг</v>
      </c>
    </row>
    <row r="40" spans="4:6">
      <c r="D40" t="e">
        <f ca="1">"00"&amp;'01_SK_NORTH BAY_20122020'!#REF!&amp;"_"&amp;'01_SK_NORTH BAY_20122020'!#REF!&amp;"_"&amp;'01_SK_NORTH BAY_20122020'!#REF!&amp;"_"&amp;'01_SK_NORTH BAY_20122020'!#REF!&amp;"_"&amp;$E$3</f>
        <v>#REF!</v>
      </c>
      <c r="E40" t="e">
        <f>"00"+ROW(H35)&amp;"_"&amp;"003"&amp;"_"&amp;'01_SK_NORTH BAY_20122020'!#REF!&amp;"_"&amp;'01_SK_NORTH BAY_20122020'!#REF!&amp;"_"&amp;"Passport"&amp;"_"&amp;'01_SK_NORTH BAY_20122020'!#REF!&amp;"_"&amp;$H$3</f>
        <v>#REF!</v>
      </c>
      <c r="F40" t="str">
        <f ca="1">"00"+ROW(H35)&amp;"_"&amp;"005"&amp;"_"&amp;'01_SK_NORTH BAY_20122020'!I42&amp;"_"&amp;'01_SK_NORTH BAY_20122020'!J42&amp;"_"&amp;'01_SK_NORTH BAY_20122020'!M42&amp;"_"&amp;"LOI issued"&amp;"_"&amp;$E$3&amp;"_"&amp;$G$3</f>
        <v>35_005____LOI issued_01_SK_NORTH BAY_20122020_ддММгггг</v>
      </c>
    </row>
    <row r="41" spans="4:6">
      <c r="D41" t="e">
        <f ca="1">"00"&amp;'01_SK_NORTH BAY_20122020'!#REF!&amp;"_"&amp;'01_SK_NORTH BAY_20122020'!#REF!&amp;"_"&amp;'01_SK_NORTH BAY_20122020'!#REF!&amp;"_"&amp;'01_SK_NORTH BAY_20122020'!#REF!&amp;"_"&amp;$E$3</f>
        <v>#REF!</v>
      </c>
      <c r="E41" t="e">
        <f>"00"+ROW(H36)&amp;"_"&amp;"003"&amp;"_"&amp;'01_SK_NORTH BAY_20122020'!#REF!&amp;"_"&amp;'01_SK_NORTH BAY_20122020'!#REF!&amp;"_"&amp;"Passport"&amp;"_"&amp;'01_SK_NORTH BAY_20122020'!#REF!&amp;"_"&amp;$H$3</f>
        <v>#REF!</v>
      </c>
      <c r="F41" t="str">
        <f ca="1">"00"+ROW(H36)&amp;"_"&amp;"005"&amp;"_"&amp;'01_SK_NORTH BAY_20122020'!I43&amp;"_"&amp;'01_SK_NORTH BAY_20122020'!J43&amp;"_"&amp;'01_SK_NORTH BAY_20122020'!M43&amp;"_"&amp;"LOI issued"&amp;"_"&amp;$E$3&amp;"_"&amp;$G$3</f>
        <v>36_005____LOI issued_01_SK_NORTH BAY_20122020_ддММгггг</v>
      </c>
    </row>
    <row r="42" spans="4:6">
      <c r="D42" t="e">
        <f ca="1">"00"&amp;'01_SK_NORTH BAY_20122020'!#REF!&amp;"_"&amp;'01_SK_NORTH BAY_20122020'!#REF!&amp;"_"&amp;'01_SK_NORTH BAY_20122020'!#REF!&amp;"_"&amp;'01_SK_NORTH BAY_20122020'!#REF!&amp;"_"&amp;$E$3</f>
        <v>#REF!</v>
      </c>
      <c r="E42" t="e">
        <f>"00"+ROW(H37)&amp;"_"&amp;"003"&amp;"_"&amp;'01_SK_NORTH BAY_20122020'!#REF!&amp;"_"&amp;'01_SK_NORTH BAY_20122020'!#REF!&amp;"_"&amp;"Passport"&amp;"_"&amp;'01_SK_NORTH BAY_20122020'!#REF!&amp;"_"&amp;$H$3</f>
        <v>#REF!</v>
      </c>
      <c r="F42" t="str">
        <f ca="1">"00"+ROW(H37)&amp;"_"&amp;"005"&amp;"_"&amp;'01_SK_NORTH BAY_20122020'!I44&amp;"_"&amp;'01_SK_NORTH BAY_20122020'!J44&amp;"_"&amp;'01_SK_NORTH BAY_20122020'!M44&amp;"_"&amp;"LOI issued"&amp;"_"&amp;$E$3&amp;"_"&amp;$G$3</f>
        <v>37_005____LOI issued_01_SK_NORTH BAY_20122020_ддММгггг</v>
      </c>
    </row>
    <row r="43" spans="4:6">
      <c r="D43" t="e">
        <f ca="1">"00"&amp;'01_SK_NORTH BAY_20122020'!#REF!&amp;"_"&amp;'01_SK_NORTH BAY_20122020'!#REF!&amp;"_"&amp;'01_SK_NORTH BAY_20122020'!#REF!&amp;"_"&amp;'01_SK_NORTH BAY_20122020'!#REF!&amp;"_"&amp;$E$3</f>
        <v>#REF!</v>
      </c>
      <c r="E43" t="e">
        <f>"00"+ROW(H38)&amp;"_"&amp;"003"&amp;"_"&amp;'01_SK_NORTH BAY_20122020'!#REF!&amp;"_"&amp;'01_SK_NORTH BAY_20122020'!#REF!&amp;"_"&amp;"Passport"&amp;"_"&amp;'01_SK_NORTH BAY_20122020'!#REF!&amp;"_"&amp;$H$3</f>
        <v>#REF!</v>
      </c>
      <c r="F43" t="str">
        <f ca="1">"00"+ROW(H38)&amp;"_"&amp;"005"&amp;"_"&amp;'01_SK_NORTH BAY_20122020'!I45&amp;"_"&amp;'01_SK_NORTH BAY_20122020'!J45&amp;"_"&amp;'01_SK_NORTH BAY_20122020'!M45&amp;"_"&amp;"LOI issued"&amp;"_"&amp;$E$3&amp;"_"&amp;$G$3</f>
        <v>38_005____LOI issued_01_SK_NORTH BAY_20122020_ддММгггг</v>
      </c>
    </row>
    <row r="44" spans="4:6">
      <c r="D44" t="e">
        <f ca="1">"00"&amp;'01_SK_NORTH BAY_20122020'!#REF!&amp;"_"&amp;'01_SK_NORTH BAY_20122020'!#REF!&amp;"_"&amp;'01_SK_NORTH BAY_20122020'!#REF!&amp;"_"&amp;'01_SK_NORTH BAY_20122020'!#REF!&amp;"_"&amp;$E$3</f>
        <v>#REF!</v>
      </c>
      <c r="E44" t="e">
        <f>"00"+ROW(H39)&amp;"_"&amp;"003"&amp;"_"&amp;'01_SK_NORTH BAY_20122020'!#REF!&amp;"_"&amp;'01_SK_NORTH BAY_20122020'!#REF!&amp;"_"&amp;"Passport"&amp;"_"&amp;'01_SK_NORTH BAY_20122020'!#REF!&amp;"_"&amp;$H$3</f>
        <v>#REF!</v>
      </c>
      <c r="F44" t="str">
        <f ca="1">"00"+ROW(H39)&amp;"_"&amp;"005"&amp;"_"&amp;'01_SK_NORTH BAY_20122020'!I46&amp;"_"&amp;'01_SK_NORTH BAY_20122020'!J46&amp;"_"&amp;'01_SK_NORTH BAY_20122020'!M46&amp;"_"&amp;"LOI issued"&amp;"_"&amp;$E$3&amp;"_"&amp;$G$3</f>
        <v>39_005____LOI issued_01_SK_NORTH BAY_20122020_ддММгггг</v>
      </c>
    </row>
    <row r="45" spans="4:6">
      <c r="D45" t="e">
        <f ca="1">"00"&amp;'01_SK_NORTH BAY_20122020'!#REF!&amp;"_"&amp;'01_SK_NORTH BAY_20122020'!#REF!&amp;"_"&amp;'01_SK_NORTH BAY_20122020'!#REF!&amp;"_"&amp;'01_SK_NORTH BAY_20122020'!#REF!&amp;"_"&amp;$E$3</f>
        <v>#REF!</v>
      </c>
      <c r="E45" t="e">
        <f>"00"+ROW(H40)&amp;"_"&amp;"003"&amp;"_"&amp;'01_SK_NORTH BAY_20122020'!#REF!&amp;"_"&amp;'01_SK_NORTH BAY_20122020'!#REF!&amp;"_"&amp;"Passport"&amp;"_"&amp;'01_SK_NORTH BAY_20122020'!#REF!&amp;"_"&amp;$H$3</f>
        <v>#REF!</v>
      </c>
      <c r="F45" t="str">
        <f ca="1">"00"+ROW(H40)&amp;"_"&amp;"005"&amp;"_"&amp;'01_SK_NORTH BAY_20122020'!I47&amp;"_"&amp;'01_SK_NORTH BAY_20122020'!J47&amp;"_"&amp;'01_SK_NORTH BAY_20122020'!M47&amp;"_"&amp;"LOI issued"&amp;"_"&amp;$E$3&amp;"_"&amp;$G$3</f>
        <v>40_005____LOI issued_01_SK_NORTH BAY_20122020_ддММгггг</v>
      </c>
    </row>
    <row r="46" spans="4:6">
      <c r="D46" t="e">
        <f ca="1">"00"&amp;'01_SK_NORTH BAY_20122020'!#REF!&amp;"_"&amp;'01_SK_NORTH BAY_20122020'!#REF!&amp;"_"&amp;'01_SK_NORTH BAY_20122020'!#REF!&amp;"_"&amp;'01_SK_NORTH BAY_20122020'!#REF!&amp;"_"&amp;$E$3</f>
        <v>#REF!</v>
      </c>
      <c r="E46" t="e">
        <f>"00"+ROW(H41)&amp;"_"&amp;"003"&amp;"_"&amp;'01_SK_NORTH BAY_20122020'!#REF!&amp;"_"&amp;'01_SK_NORTH BAY_20122020'!#REF!&amp;"_"&amp;"Passport"&amp;"_"&amp;'01_SK_NORTH BAY_20122020'!#REF!&amp;"_"&amp;$H$3</f>
        <v>#REF!</v>
      </c>
      <c r="F46" t="str">
        <f ca="1">"00"+ROW(H41)&amp;"_"&amp;"005"&amp;"_"&amp;'01_SK_NORTH BAY_20122020'!I48&amp;"_"&amp;'01_SK_NORTH BAY_20122020'!J48&amp;"_"&amp;'01_SK_NORTH BAY_20122020'!M48&amp;"_"&amp;"LOI issued"&amp;"_"&amp;$E$3&amp;"_"&amp;$G$3</f>
        <v>41_005____LOI issued_01_SK_NORTH BAY_20122020_ддММгггг</v>
      </c>
    </row>
    <row r="47" spans="4:6">
      <c r="D47" t="e">
        <f ca="1">"00"&amp;'01_SK_NORTH BAY_20122020'!#REF!&amp;"_"&amp;'01_SK_NORTH BAY_20122020'!#REF!&amp;"_"&amp;'01_SK_NORTH BAY_20122020'!#REF!&amp;"_"&amp;'01_SK_NORTH BAY_20122020'!#REF!&amp;"_"&amp;$E$3</f>
        <v>#REF!</v>
      </c>
      <c r="E47" t="e">
        <f>"00"+ROW(H42)&amp;"_"&amp;"003"&amp;"_"&amp;'01_SK_NORTH BAY_20122020'!#REF!&amp;"_"&amp;'01_SK_NORTH BAY_20122020'!#REF!&amp;"_"&amp;"Passport"&amp;"_"&amp;'01_SK_NORTH BAY_20122020'!#REF!&amp;"_"&amp;$H$3</f>
        <v>#REF!</v>
      </c>
      <c r="F47" t="str">
        <f ca="1">"00"+ROW(H42)&amp;"_"&amp;"005"&amp;"_"&amp;'01_SK_NORTH BAY_20122020'!I49&amp;"_"&amp;'01_SK_NORTH BAY_20122020'!J49&amp;"_"&amp;'01_SK_NORTH BAY_20122020'!M49&amp;"_"&amp;"LOI issued"&amp;"_"&amp;$E$3&amp;"_"&amp;$G$3</f>
        <v>42_005____LOI issued_01_SK_NORTH BAY_20122020_ддММгггг</v>
      </c>
    </row>
    <row r="48" spans="4:6">
      <c r="D48" t="e">
        <f ca="1">"00"&amp;'01_SK_NORTH BAY_20122020'!#REF!&amp;"_"&amp;'01_SK_NORTH BAY_20122020'!#REF!&amp;"_"&amp;'01_SK_NORTH BAY_20122020'!#REF!&amp;"_"&amp;'01_SK_NORTH BAY_20122020'!#REF!&amp;"_"&amp;$E$3</f>
        <v>#REF!</v>
      </c>
      <c r="E48" t="e">
        <f>"00"+ROW(H43)&amp;"_"&amp;"003"&amp;"_"&amp;'01_SK_NORTH BAY_20122020'!#REF!&amp;"_"&amp;'01_SK_NORTH BAY_20122020'!#REF!&amp;"_"&amp;"Passport"&amp;"_"&amp;'01_SK_NORTH BAY_20122020'!#REF!&amp;"_"&amp;$H$3</f>
        <v>#REF!</v>
      </c>
      <c r="F48" t="str">
        <f ca="1">"00"+ROW(H43)&amp;"_"&amp;"005"&amp;"_"&amp;'01_SK_NORTH BAY_20122020'!I50&amp;"_"&amp;'01_SK_NORTH BAY_20122020'!J50&amp;"_"&amp;'01_SK_NORTH BAY_20122020'!M50&amp;"_"&amp;"LOI issued"&amp;"_"&amp;$E$3&amp;"_"&amp;$G$3</f>
        <v>43_005____LOI issued_01_SK_NORTH BAY_20122020_ддММгггг</v>
      </c>
    </row>
    <row r="49" spans="4:6">
      <c r="D49" t="e">
        <f ca="1">"00"&amp;'01_SK_NORTH BAY_20122020'!#REF!&amp;"_"&amp;'01_SK_NORTH BAY_20122020'!#REF!&amp;"_"&amp;'01_SK_NORTH BAY_20122020'!#REF!&amp;"_"&amp;'01_SK_NORTH BAY_20122020'!#REF!&amp;"_"&amp;$E$3</f>
        <v>#REF!</v>
      </c>
      <c r="E49" t="e">
        <f>"00"+ROW(H44)&amp;"_"&amp;"003"&amp;"_"&amp;'01_SK_NORTH BAY_20122020'!#REF!&amp;"_"&amp;'01_SK_NORTH BAY_20122020'!#REF!&amp;"_"&amp;"Passport"&amp;"_"&amp;'01_SK_NORTH BAY_20122020'!#REF!&amp;"_"&amp;$H$3</f>
        <v>#REF!</v>
      </c>
      <c r="F49" t="str">
        <f ca="1">"00"+ROW(H44)&amp;"_"&amp;"005"&amp;"_"&amp;'01_SK_NORTH BAY_20122020'!I51&amp;"_"&amp;'01_SK_NORTH BAY_20122020'!J51&amp;"_"&amp;'01_SK_NORTH BAY_20122020'!M51&amp;"_"&amp;"LOI issued"&amp;"_"&amp;$E$3&amp;"_"&amp;$G$3</f>
        <v>44_005____LOI issued_01_SK_NORTH BAY_20122020_ддММгггг</v>
      </c>
    </row>
    <row r="50" spans="4:6">
      <c r="D50" t="e">
        <f ca="1">"00"&amp;'01_SK_NORTH BAY_20122020'!#REF!&amp;"_"&amp;'01_SK_NORTH BAY_20122020'!#REF!&amp;"_"&amp;'01_SK_NORTH BAY_20122020'!#REF!&amp;"_"&amp;'01_SK_NORTH BAY_20122020'!#REF!&amp;"_"&amp;$E$3</f>
        <v>#REF!</v>
      </c>
      <c r="E50" t="e">
        <f>"00"+ROW(H45)&amp;"_"&amp;"003"&amp;"_"&amp;'01_SK_NORTH BAY_20122020'!#REF!&amp;"_"&amp;'01_SK_NORTH BAY_20122020'!#REF!&amp;"_"&amp;"Passport"&amp;"_"&amp;'01_SK_NORTH BAY_20122020'!#REF!&amp;"_"&amp;$H$3</f>
        <v>#REF!</v>
      </c>
      <c r="F50" t="str">
        <f ca="1">"00"+ROW(H45)&amp;"_"&amp;"005"&amp;"_"&amp;'01_SK_NORTH BAY_20122020'!I52&amp;"_"&amp;'01_SK_NORTH BAY_20122020'!J52&amp;"_"&amp;'01_SK_NORTH BAY_20122020'!M52&amp;"_"&amp;"LOI issued"&amp;"_"&amp;$E$3&amp;"_"&amp;$G$3</f>
        <v>45_005____LOI issued_01_SK_NORTH BAY_20122020_ддММгггг</v>
      </c>
    </row>
    <row r="51" spans="4:6">
      <c r="D51" t="e">
        <f ca="1">"00"&amp;'01_SK_NORTH BAY_20122020'!#REF!&amp;"_"&amp;'01_SK_NORTH BAY_20122020'!#REF!&amp;"_"&amp;'01_SK_NORTH BAY_20122020'!#REF!&amp;"_"&amp;'01_SK_NORTH BAY_20122020'!#REF!&amp;"_"&amp;$E$3</f>
        <v>#REF!</v>
      </c>
      <c r="E51" t="e">
        <f>"00"+ROW(H46)&amp;"_"&amp;"003"&amp;"_"&amp;'01_SK_NORTH BAY_20122020'!#REF!&amp;"_"&amp;'01_SK_NORTH BAY_20122020'!#REF!&amp;"_"&amp;"Passport"&amp;"_"&amp;'01_SK_NORTH BAY_20122020'!#REF!&amp;"_"&amp;$H$3</f>
        <v>#REF!</v>
      </c>
      <c r="F51" t="str">
        <f ca="1">"00"+ROW(H46)&amp;"_"&amp;"005"&amp;"_"&amp;'01_SK_NORTH BAY_20122020'!I53&amp;"_"&amp;'01_SK_NORTH BAY_20122020'!J53&amp;"_"&amp;'01_SK_NORTH BAY_20122020'!M53&amp;"_"&amp;"LOI issued"&amp;"_"&amp;$E$3&amp;"_"&amp;$G$3</f>
        <v>46_005____LOI issued_01_SK_NORTH BAY_20122020_ддММгггг</v>
      </c>
    </row>
    <row r="52" spans="4:6">
      <c r="D52" t="e">
        <f ca="1">"00"&amp;'01_SK_NORTH BAY_20122020'!#REF!&amp;"_"&amp;'01_SK_NORTH BAY_20122020'!#REF!&amp;"_"&amp;'01_SK_NORTH BAY_20122020'!#REF!&amp;"_"&amp;'01_SK_NORTH BAY_20122020'!#REF!&amp;"_"&amp;$E$3</f>
        <v>#REF!</v>
      </c>
      <c r="E52" t="e">
        <f>"00"+ROW(H47)&amp;"_"&amp;"003"&amp;"_"&amp;'01_SK_NORTH BAY_20122020'!#REF!&amp;"_"&amp;'01_SK_NORTH BAY_20122020'!#REF!&amp;"_"&amp;"Passport"&amp;"_"&amp;'01_SK_NORTH BAY_20122020'!#REF!&amp;"_"&amp;$H$3</f>
        <v>#REF!</v>
      </c>
      <c r="F52" t="str">
        <f ca="1">"00"+ROW(H47)&amp;"_"&amp;"005"&amp;"_"&amp;'01_SK_NORTH BAY_20122020'!I54&amp;"_"&amp;'01_SK_NORTH BAY_20122020'!J54&amp;"_"&amp;'01_SK_NORTH BAY_20122020'!M54&amp;"_"&amp;"LOI issued"&amp;"_"&amp;$E$3&amp;"_"&amp;$G$3</f>
        <v>47_005____LOI issued_01_SK_NORTH BAY_20122020_ддММгггг</v>
      </c>
    </row>
    <row r="53" spans="4:6">
      <c r="D53" t="e">
        <f ca="1">"00"&amp;'01_SK_NORTH BAY_20122020'!#REF!&amp;"_"&amp;'01_SK_NORTH BAY_20122020'!#REF!&amp;"_"&amp;'01_SK_NORTH BAY_20122020'!#REF!&amp;"_"&amp;'01_SK_NORTH BAY_20122020'!#REF!&amp;"_"&amp;$E$3</f>
        <v>#REF!</v>
      </c>
      <c r="E53" t="e">
        <f>"00"+ROW(H48)&amp;"_"&amp;"003"&amp;"_"&amp;'01_SK_NORTH BAY_20122020'!#REF!&amp;"_"&amp;'01_SK_NORTH BAY_20122020'!#REF!&amp;"_"&amp;"Passport"&amp;"_"&amp;'01_SK_NORTH BAY_20122020'!#REF!&amp;"_"&amp;$H$3</f>
        <v>#REF!</v>
      </c>
      <c r="F53" t="str">
        <f ca="1">"00"+ROW(H48)&amp;"_"&amp;"005"&amp;"_"&amp;'01_SK_NORTH BAY_20122020'!I55&amp;"_"&amp;'01_SK_NORTH BAY_20122020'!J55&amp;"_"&amp;'01_SK_NORTH BAY_20122020'!M55&amp;"_"&amp;"LOI issued"&amp;"_"&amp;$E$3&amp;"_"&amp;$G$3</f>
        <v>48_005____LOI issued_01_SK_NORTH BAY_20122020_ддММгггг</v>
      </c>
    </row>
    <row r="54" spans="4:6">
      <c r="D54" t="e">
        <f ca="1">"00"&amp;'01_SK_NORTH BAY_20122020'!#REF!&amp;"_"&amp;'01_SK_NORTH BAY_20122020'!#REF!&amp;"_"&amp;'01_SK_NORTH BAY_20122020'!#REF!&amp;"_"&amp;'01_SK_NORTH BAY_20122020'!#REF!&amp;"_"&amp;$E$3</f>
        <v>#REF!</v>
      </c>
      <c r="E54" t="e">
        <f>"00"+ROW(H49)&amp;"_"&amp;"003"&amp;"_"&amp;'01_SK_NORTH BAY_20122020'!#REF!&amp;"_"&amp;'01_SK_NORTH BAY_20122020'!#REF!&amp;"_"&amp;"Passport"&amp;"_"&amp;'01_SK_NORTH BAY_20122020'!#REF!&amp;"_"&amp;$H$3</f>
        <v>#REF!</v>
      </c>
      <c r="F54" t="str">
        <f ca="1">"00"+ROW(H49)&amp;"_"&amp;"005"&amp;"_"&amp;'01_SK_NORTH BAY_20122020'!I56&amp;"_"&amp;'01_SK_NORTH BAY_20122020'!J56&amp;"_"&amp;'01_SK_NORTH BAY_20122020'!M56&amp;"_"&amp;"LOI issued"&amp;"_"&amp;$E$3&amp;"_"&amp;$G$3</f>
        <v>49_005____LOI issued_01_SK_NORTH BAY_20122020_ддММгггг</v>
      </c>
    </row>
    <row r="55" spans="4:6">
      <c r="D55" t="e">
        <f ca="1">"00"&amp;'01_SK_NORTH BAY_20122020'!#REF!&amp;"_"&amp;'01_SK_NORTH BAY_20122020'!#REF!&amp;"_"&amp;'01_SK_NORTH BAY_20122020'!#REF!&amp;"_"&amp;'01_SK_NORTH BAY_20122020'!#REF!&amp;"_"&amp;$E$3</f>
        <v>#REF!</v>
      </c>
      <c r="E55" t="e">
        <f>"00"+ROW(H50)&amp;"_"&amp;"003"&amp;"_"&amp;'01_SK_NORTH BAY_20122020'!#REF!&amp;"_"&amp;'01_SK_NORTH BAY_20122020'!#REF!&amp;"_"&amp;"Passport"&amp;"_"&amp;'01_SK_NORTH BAY_20122020'!#REF!&amp;"_"&amp;$H$3</f>
        <v>#REF!</v>
      </c>
      <c r="F55" t="str">
        <f ca="1">"00"+ROW(H50)&amp;"_"&amp;"005"&amp;"_"&amp;'01_SK_NORTH BAY_20122020'!I57&amp;"_"&amp;'01_SK_NORTH BAY_20122020'!J57&amp;"_"&amp;'01_SK_NORTH BAY_20122020'!M57&amp;"_"&amp;"LOI issued"&amp;"_"&amp;$E$3&amp;"_"&amp;$G$3</f>
        <v>50_005____LOI issued_01_SK_NORTH BAY_20122020_ддММгггг</v>
      </c>
    </row>
    <row r="56" spans="4:6">
      <c r="D56" t="e">
        <f ca="1">"00"&amp;'01_SK_NORTH BAY_20122020'!#REF!&amp;"_"&amp;'01_SK_NORTH BAY_20122020'!#REF!&amp;"_"&amp;'01_SK_NORTH BAY_20122020'!#REF!&amp;"_"&amp;'01_SK_NORTH BAY_20122020'!#REF!&amp;"_"&amp;$E$3</f>
        <v>#REF!</v>
      </c>
      <c r="E56" t="e">
        <f>"00"+ROW(H51)&amp;"_"&amp;"003"&amp;"_"&amp;'01_SK_NORTH BAY_20122020'!#REF!&amp;"_"&amp;'01_SK_NORTH BAY_20122020'!#REF!&amp;"_"&amp;"Passport"&amp;"_"&amp;'01_SK_NORTH BAY_20122020'!#REF!&amp;"_"&amp;$H$3</f>
        <v>#REF!</v>
      </c>
      <c r="F56" t="str">
        <f ca="1">"00"+ROW(H51)&amp;"_"&amp;"005"&amp;"_"&amp;'01_SK_NORTH BAY_20122020'!I58&amp;"_"&amp;'01_SK_NORTH BAY_20122020'!J58&amp;"_"&amp;'01_SK_NORTH BAY_20122020'!M58&amp;"_"&amp;"LOI issued"&amp;"_"&amp;$E$3&amp;"_"&amp;$G$3</f>
        <v>51_005____LOI issued_01_SK_NORTH BAY_20122020_ддММгггг</v>
      </c>
    </row>
    <row r="57" spans="4:6">
      <c r="D57" t="e">
        <f ca="1">"00"&amp;'01_SK_NORTH BAY_20122020'!#REF!&amp;"_"&amp;'01_SK_NORTH BAY_20122020'!#REF!&amp;"_"&amp;'01_SK_NORTH BAY_20122020'!#REF!&amp;"_"&amp;'01_SK_NORTH BAY_20122020'!#REF!&amp;"_"&amp;$E$3</f>
        <v>#REF!</v>
      </c>
      <c r="E57" t="e">
        <f>"00"+ROW(H52)&amp;"_"&amp;"003"&amp;"_"&amp;'01_SK_NORTH BAY_20122020'!#REF!&amp;"_"&amp;'01_SK_NORTH BAY_20122020'!#REF!&amp;"_"&amp;"Passport"&amp;"_"&amp;'01_SK_NORTH BAY_20122020'!#REF!&amp;"_"&amp;$H$3</f>
        <v>#REF!</v>
      </c>
      <c r="F57" t="str">
        <f ca="1">"00"+ROW(H52)&amp;"_"&amp;"005"&amp;"_"&amp;'01_SK_NORTH BAY_20122020'!I59&amp;"_"&amp;'01_SK_NORTH BAY_20122020'!J59&amp;"_"&amp;'01_SK_NORTH BAY_20122020'!M59&amp;"_"&amp;"LOI issued"&amp;"_"&amp;$E$3&amp;"_"&amp;$G$3</f>
        <v>52_005____LOI issued_01_SK_NORTH BAY_20122020_ддММгггг</v>
      </c>
    </row>
    <row r="58" spans="4:6">
      <c r="D58" t="e">
        <f ca="1">"00"&amp;'01_SK_NORTH BAY_20122020'!#REF!&amp;"_"&amp;'01_SK_NORTH BAY_20122020'!#REF!&amp;"_"&amp;'01_SK_NORTH BAY_20122020'!#REF!&amp;"_"&amp;'01_SK_NORTH BAY_20122020'!#REF!&amp;"_"&amp;$E$3</f>
        <v>#REF!</v>
      </c>
      <c r="E58" t="e">
        <f>"00"+ROW(H53)&amp;"_"&amp;"003"&amp;"_"&amp;'01_SK_NORTH BAY_20122020'!#REF!&amp;"_"&amp;'01_SK_NORTH BAY_20122020'!#REF!&amp;"_"&amp;"Passport"&amp;"_"&amp;'01_SK_NORTH BAY_20122020'!#REF!&amp;"_"&amp;$H$3</f>
        <v>#REF!</v>
      </c>
      <c r="F58" t="str">
        <f ca="1">"00"+ROW(H53)&amp;"_"&amp;"005"&amp;"_"&amp;'01_SK_NORTH BAY_20122020'!I60&amp;"_"&amp;'01_SK_NORTH BAY_20122020'!J60&amp;"_"&amp;'01_SK_NORTH BAY_20122020'!M60&amp;"_"&amp;"LOI issued"&amp;"_"&amp;$E$3&amp;"_"&amp;$G$3</f>
        <v>53_005____LOI issued_01_SK_NORTH BAY_20122020_ддММгггг</v>
      </c>
    </row>
    <row r="59" spans="4:6">
      <c r="D59" t="e">
        <f ca="1">"00"&amp;'01_SK_NORTH BAY_20122020'!#REF!&amp;"_"&amp;'01_SK_NORTH BAY_20122020'!#REF!&amp;"_"&amp;'01_SK_NORTH BAY_20122020'!#REF!&amp;"_"&amp;'01_SK_NORTH BAY_20122020'!#REF!&amp;"_"&amp;$E$3</f>
        <v>#REF!</v>
      </c>
      <c r="E59" t="e">
        <f>"00"+ROW(H54)&amp;"_"&amp;"003"&amp;"_"&amp;'01_SK_NORTH BAY_20122020'!#REF!&amp;"_"&amp;'01_SK_NORTH BAY_20122020'!#REF!&amp;"_"&amp;"Passport"&amp;"_"&amp;'01_SK_NORTH BAY_20122020'!#REF!&amp;"_"&amp;$H$3</f>
        <v>#REF!</v>
      </c>
      <c r="F59" t="str">
        <f ca="1">"00"+ROW(H54)&amp;"_"&amp;"005"&amp;"_"&amp;'01_SK_NORTH BAY_20122020'!I61&amp;"_"&amp;'01_SK_NORTH BAY_20122020'!J61&amp;"_"&amp;'01_SK_NORTH BAY_20122020'!M61&amp;"_"&amp;"LOI issued"&amp;"_"&amp;$E$3&amp;"_"&amp;$G$3</f>
        <v>54_005____LOI issued_01_SK_NORTH BAY_20122020_ддММгггг</v>
      </c>
    </row>
    <row r="60" spans="4:6">
      <c r="D60" t="e">
        <f ca="1">"00"&amp;'01_SK_NORTH BAY_20122020'!#REF!&amp;"_"&amp;'01_SK_NORTH BAY_20122020'!#REF!&amp;"_"&amp;'01_SK_NORTH BAY_20122020'!#REF!&amp;"_"&amp;'01_SK_NORTH BAY_20122020'!#REF!&amp;"_"&amp;$E$3</f>
        <v>#REF!</v>
      </c>
      <c r="E60" t="e">
        <f>"00"+ROW(H55)&amp;"_"&amp;"003"&amp;"_"&amp;'01_SK_NORTH BAY_20122020'!#REF!&amp;"_"&amp;'01_SK_NORTH BAY_20122020'!#REF!&amp;"_"&amp;"Passport"&amp;"_"&amp;'01_SK_NORTH BAY_20122020'!#REF!&amp;"_"&amp;$H$3</f>
        <v>#REF!</v>
      </c>
      <c r="F60" t="str">
        <f ca="1">"00"+ROW(H55)&amp;"_"&amp;"005"&amp;"_"&amp;'01_SK_NORTH BAY_20122020'!I62&amp;"_"&amp;'01_SK_NORTH BAY_20122020'!J62&amp;"_"&amp;'01_SK_NORTH BAY_20122020'!M62&amp;"_"&amp;"LOI issued"&amp;"_"&amp;$E$3&amp;"_"&amp;$G$3</f>
        <v>55_005____LOI issued_01_SK_NORTH BAY_20122020_ддММгггг</v>
      </c>
    </row>
    <row r="61" spans="4:6">
      <c r="D61" t="e">
        <f ca="1">"00"&amp;'01_SK_NORTH BAY_20122020'!#REF!&amp;"_"&amp;'01_SK_NORTH BAY_20122020'!#REF!&amp;"_"&amp;'01_SK_NORTH BAY_20122020'!#REF!&amp;"_"&amp;'01_SK_NORTH BAY_20122020'!#REF!&amp;"_"&amp;$E$3</f>
        <v>#REF!</v>
      </c>
      <c r="E61" t="e">
        <f>"00"+ROW(H56)&amp;"_"&amp;"003"&amp;"_"&amp;'01_SK_NORTH BAY_20122020'!#REF!&amp;"_"&amp;'01_SK_NORTH BAY_20122020'!#REF!&amp;"_"&amp;"Passport"&amp;"_"&amp;'01_SK_NORTH BAY_20122020'!#REF!&amp;"_"&amp;$H$3</f>
        <v>#REF!</v>
      </c>
      <c r="F61" t="str">
        <f ca="1">"00"+ROW(H56)&amp;"_"&amp;"005"&amp;"_"&amp;'01_SK_NORTH BAY_20122020'!I63&amp;"_"&amp;'01_SK_NORTH BAY_20122020'!J63&amp;"_"&amp;'01_SK_NORTH BAY_20122020'!M63&amp;"_"&amp;"LOI issued"&amp;"_"&amp;$E$3&amp;"_"&amp;$G$3</f>
        <v>56_005____LOI issued_01_SK_NORTH BAY_20122020_ддММгггг</v>
      </c>
    </row>
    <row r="62" spans="4:6">
      <c r="D62" t="e">
        <f ca="1">"00"&amp;'01_SK_NORTH BAY_20122020'!#REF!&amp;"_"&amp;'01_SK_NORTH BAY_20122020'!#REF!&amp;"_"&amp;'01_SK_NORTH BAY_20122020'!#REF!&amp;"_"&amp;'01_SK_NORTH BAY_20122020'!#REF!&amp;"_"&amp;$E$3</f>
        <v>#REF!</v>
      </c>
      <c r="E62" t="e">
        <f>"00"+ROW(H57)&amp;"_"&amp;"003"&amp;"_"&amp;'01_SK_NORTH BAY_20122020'!#REF!&amp;"_"&amp;'01_SK_NORTH BAY_20122020'!#REF!&amp;"_"&amp;"Passport"&amp;"_"&amp;'01_SK_NORTH BAY_20122020'!#REF!&amp;"_"&amp;$H$3</f>
        <v>#REF!</v>
      </c>
      <c r="F62" t="str">
        <f ca="1">"00"+ROW(H57)&amp;"_"&amp;"005"&amp;"_"&amp;'01_SK_NORTH BAY_20122020'!I64&amp;"_"&amp;'01_SK_NORTH BAY_20122020'!J64&amp;"_"&amp;'01_SK_NORTH BAY_20122020'!M64&amp;"_"&amp;"LOI issued"&amp;"_"&amp;$E$3&amp;"_"&amp;$G$3</f>
        <v>57_005____LOI issued_01_SK_NORTH BAY_20122020_ддММгггг</v>
      </c>
    </row>
    <row r="63" spans="4:6">
      <c r="D63" t="e">
        <f ca="1">"00"&amp;'01_SK_NORTH BAY_20122020'!#REF!&amp;"_"&amp;'01_SK_NORTH BAY_20122020'!#REF!&amp;"_"&amp;'01_SK_NORTH BAY_20122020'!#REF!&amp;"_"&amp;'01_SK_NORTH BAY_20122020'!#REF!&amp;"_"&amp;$E$3</f>
        <v>#REF!</v>
      </c>
      <c r="E63" t="e">
        <f>"00"+ROW(H58)&amp;"_"&amp;"003"&amp;"_"&amp;'01_SK_NORTH BAY_20122020'!#REF!&amp;"_"&amp;'01_SK_NORTH BAY_20122020'!#REF!&amp;"_"&amp;"Passport"&amp;"_"&amp;'01_SK_NORTH BAY_20122020'!#REF!&amp;"_"&amp;$H$3</f>
        <v>#REF!</v>
      </c>
      <c r="F63" t="str">
        <f ca="1">"00"+ROW(H58)&amp;"_"&amp;"005"&amp;"_"&amp;'01_SK_NORTH BAY_20122020'!I65&amp;"_"&amp;'01_SK_NORTH BAY_20122020'!J65&amp;"_"&amp;'01_SK_NORTH BAY_20122020'!M65&amp;"_"&amp;"LOI issued"&amp;"_"&amp;$E$3&amp;"_"&amp;$G$3</f>
        <v>58_005____LOI issued_01_SK_NORTH BAY_20122020_ддММгггг</v>
      </c>
    </row>
    <row r="64" spans="4:6">
      <c r="D64" t="e">
        <f ca="1">"00"&amp;'01_SK_NORTH BAY_20122020'!#REF!&amp;"_"&amp;'01_SK_NORTH BAY_20122020'!#REF!&amp;"_"&amp;'01_SK_NORTH BAY_20122020'!#REF!&amp;"_"&amp;'01_SK_NORTH BAY_20122020'!#REF!&amp;"_"&amp;$E$3</f>
        <v>#REF!</v>
      </c>
      <c r="E64" t="e">
        <f>"00"+ROW(H59)&amp;"_"&amp;"003"&amp;"_"&amp;'01_SK_NORTH BAY_20122020'!#REF!&amp;"_"&amp;'01_SK_NORTH BAY_20122020'!#REF!&amp;"_"&amp;"Passport"&amp;"_"&amp;'01_SK_NORTH BAY_20122020'!#REF!&amp;"_"&amp;$H$3</f>
        <v>#REF!</v>
      </c>
      <c r="F64" t="str">
        <f ca="1">"00"+ROW(H59)&amp;"_"&amp;"005"&amp;"_"&amp;'01_SK_NORTH BAY_20122020'!I66&amp;"_"&amp;'01_SK_NORTH BAY_20122020'!J66&amp;"_"&amp;'01_SK_NORTH BAY_20122020'!M66&amp;"_"&amp;"LOI issued"&amp;"_"&amp;$E$3&amp;"_"&amp;$G$3</f>
        <v>59_005____LOI issued_01_SK_NORTH BAY_20122020_ддММгггг</v>
      </c>
    </row>
    <row r="65" spans="4:6">
      <c r="D65" t="e">
        <f ca="1">"00"&amp;'01_SK_NORTH BAY_20122020'!#REF!&amp;"_"&amp;'01_SK_NORTH BAY_20122020'!#REF!&amp;"_"&amp;'01_SK_NORTH BAY_20122020'!#REF!&amp;"_"&amp;'01_SK_NORTH BAY_20122020'!#REF!&amp;"_"&amp;$E$3</f>
        <v>#REF!</v>
      </c>
      <c r="E65" t="e">
        <f>"00"+ROW(H60)&amp;"_"&amp;"003"&amp;"_"&amp;'01_SK_NORTH BAY_20122020'!#REF!&amp;"_"&amp;'01_SK_NORTH BAY_20122020'!#REF!&amp;"_"&amp;"Passport"&amp;"_"&amp;'01_SK_NORTH BAY_20122020'!#REF!&amp;"_"&amp;$H$3</f>
        <v>#REF!</v>
      </c>
      <c r="F65" t="str">
        <f ca="1">"00"+ROW(H60)&amp;"_"&amp;"005"&amp;"_"&amp;'01_SK_NORTH BAY_20122020'!I67&amp;"_"&amp;'01_SK_NORTH BAY_20122020'!J67&amp;"_"&amp;'01_SK_NORTH BAY_20122020'!M67&amp;"_"&amp;"LOI issued"&amp;"_"&amp;$E$3&amp;"_"&amp;$G$3</f>
        <v>60_005____LOI issued_01_SK_NORTH BAY_20122020_ддММгггг</v>
      </c>
    </row>
    <row r="66" spans="4:6">
      <c r="D66" t="e">
        <f ca="1">"00"&amp;'01_SK_NORTH BAY_20122020'!#REF!&amp;"_"&amp;'01_SK_NORTH BAY_20122020'!#REF!&amp;"_"&amp;'01_SK_NORTH BAY_20122020'!#REF!&amp;"_"&amp;'01_SK_NORTH BAY_20122020'!#REF!&amp;"_"&amp;$E$3</f>
        <v>#REF!</v>
      </c>
      <c r="E66" t="e">
        <f>"00"+ROW(H61)&amp;"_"&amp;"003"&amp;"_"&amp;'01_SK_NORTH BAY_20122020'!#REF!&amp;"_"&amp;'01_SK_NORTH BAY_20122020'!#REF!&amp;"_"&amp;"Passport"&amp;"_"&amp;'01_SK_NORTH BAY_20122020'!#REF!&amp;"_"&amp;$H$3</f>
        <v>#REF!</v>
      </c>
      <c r="F66" t="str">
        <f ca="1">"00"+ROW(H61)&amp;"_"&amp;"005"&amp;"_"&amp;'01_SK_NORTH BAY_20122020'!I68&amp;"_"&amp;'01_SK_NORTH BAY_20122020'!J68&amp;"_"&amp;'01_SK_NORTH BAY_20122020'!M68&amp;"_"&amp;"LOI issued"&amp;"_"&amp;$E$3&amp;"_"&amp;$G$3</f>
        <v>61_005____LOI issued_01_SK_NORTH BAY_20122020_ддММгггг</v>
      </c>
    </row>
    <row r="67" spans="4:6">
      <c r="D67" t="e">
        <f ca="1">"00"&amp;'01_SK_NORTH BAY_20122020'!#REF!&amp;"_"&amp;'01_SK_NORTH BAY_20122020'!#REF!&amp;"_"&amp;'01_SK_NORTH BAY_20122020'!#REF!&amp;"_"&amp;'01_SK_NORTH BAY_20122020'!#REF!&amp;"_"&amp;$E$3</f>
        <v>#REF!</v>
      </c>
      <c r="E67" t="e">
        <f>"00"+ROW(H62)&amp;"_"&amp;"003"&amp;"_"&amp;'01_SK_NORTH BAY_20122020'!#REF!&amp;"_"&amp;'01_SK_NORTH BAY_20122020'!#REF!&amp;"_"&amp;"Passport"&amp;"_"&amp;'01_SK_NORTH BAY_20122020'!#REF!&amp;"_"&amp;$H$3</f>
        <v>#REF!</v>
      </c>
      <c r="F67" t="str">
        <f ca="1">"00"+ROW(H62)&amp;"_"&amp;"005"&amp;"_"&amp;'01_SK_NORTH BAY_20122020'!I69&amp;"_"&amp;'01_SK_NORTH BAY_20122020'!J69&amp;"_"&amp;'01_SK_NORTH BAY_20122020'!M69&amp;"_"&amp;"LOI issued"&amp;"_"&amp;$E$3&amp;"_"&amp;$G$3</f>
        <v>62_005____LOI issued_01_SK_NORTH BAY_20122020_ддММгггг</v>
      </c>
    </row>
    <row r="68" spans="4:6">
      <c r="D68" t="e">
        <f ca="1">"00"&amp;'01_SK_NORTH BAY_20122020'!#REF!&amp;"_"&amp;'01_SK_NORTH BAY_20122020'!#REF!&amp;"_"&amp;'01_SK_NORTH BAY_20122020'!#REF!&amp;"_"&amp;'01_SK_NORTH BAY_20122020'!#REF!&amp;"_"&amp;$E$3</f>
        <v>#REF!</v>
      </c>
      <c r="E68" t="e">
        <f>"00"+ROW(H63)&amp;"_"&amp;"003"&amp;"_"&amp;'01_SK_NORTH BAY_20122020'!#REF!&amp;"_"&amp;'01_SK_NORTH BAY_20122020'!#REF!&amp;"_"&amp;"Passport"&amp;"_"&amp;'01_SK_NORTH BAY_20122020'!#REF!&amp;"_"&amp;$H$3</f>
        <v>#REF!</v>
      </c>
      <c r="F68" t="str">
        <f ca="1">"00"+ROW(H63)&amp;"_"&amp;"005"&amp;"_"&amp;'01_SK_NORTH BAY_20122020'!I70&amp;"_"&amp;'01_SK_NORTH BAY_20122020'!J70&amp;"_"&amp;'01_SK_NORTH BAY_20122020'!M70&amp;"_"&amp;"LOI issued"&amp;"_"&amp;$E$3&amp;"_"&amp;$G$3</f>
        <v>63_005____LOI issued_01_SK_NORTH BAY_20122020_ддММгггг</v>
      </c>
    </row>
    <row r="69" spans="4:6">
      <c r="D69" t="e">
        <f ca="1">"00"&amp;'01_SK_NORTH BAY_20122020'!#REF!&amp;"_"&amp;'01_SK_NORTH BAY_20122020'!#REF!&amp;"_"&amp;'01_SK_NORTH BAY_20122020'!#REF!&amp;"_"&amp;'01_SK_NORTH BAY_20122020'!#REF!&amp;"_"&amp;$E$3</f>
        <v>#REF!</v>
      </c>
      <c r="E69" t="e">
        <f>"00"+ROW(H64)&amp;"_"&amp;"003"&amp;"_"&amp;'01_SK_NORTH BAY_20122020'!#REF!&amp;"_"&amp;'01_SK_NORTH BAY_20122020'!#REF!&amp;"_"&amp;"Passport"&amp;"_"&amp;'01_SK_NORTH BAY_20122020'!#REF!&amp;"_"&amp;$H$3</f>
        <v>#REF!</v>
      </c>
      <c r="F69" t="str">
        <f ca="1">"00"+ROW(H64)&amp;"_"&amp;"005"&amp;"_"&amp;'01_SK_NORTH BAY_20122020'!I71&amp;"_"&amp;'01_SK_NORTH BAY_20122020'!J71&amp;"_"&amp;'01_SK_NORTH BAY_20122020'!M71&amp;"_"&amp;"LOI issued"&amp;"_"&amp;$E$3&amp;"_"&amp;$G$3</f>
        <v>64_005____LOI issued_01_SK_NORTH BAY_20122020_ддММгггг</v>
      </c>
    </row>
    <row r="70" spans="4:6">
      <c r="D70" t="e">
        <f ca="1">"00"&amp;'01_SK_NORTH BAY_20122020'!#REF!&amp;"_"&amp;'01_SK_NORTH BAY_20122020'!#REF!&amp;"_"&amp;'01_SK_NORTH BAY_20122020'!#REF!&amp;"_"&amp;'01_SK_NORTH BAY_20122020'!#REF!&amp;"_"&amp;$E$3</f>
        <v>#REF!</v>
      </c>
      <c r="E70" t="e">
        <f>"00"+ROW(H65)&amp;"_"&amp;"003"&amp;"_"&amp;'01_SK_NORTH BAY_20122020'!#REF!&amp;"_"&amp;'01_SK_NORTH BAY_20122020'!#REF!&amp;"_"&amp;"Passport"&amp;"_"&amp;'01_SK_NORTH BAY_20122020'!#REF!&amp;"_"&amp;$H$3</f>
        <v>#REF!</v>
      </c>
      <c r="F70" t="str">
        <f ca="1">"00"+ROW(H65)&amp;"_"&amp;"005"&amp;"_"&amp;'01_SK_NORTH BAY_20122020'!I72&amp;"_"&amp;'01_SK_NORTH BAY_20122020'!J72&amp;"_"&amp;'01_SK_NORTH BAY_20122020'!M72&amp;"_"&amp;"LOI issued"&amp;"_"&amp;$E$3&amp;"_"&amp;$G$3</f>
        <v>65_005____LOI issued_01_SK_NORTH BAY_20122020_ддММгггг</v>
      </c>
    </row>
    <row r="71" spans="4:6">
      <c r="D71" t="e">
        <f ca="1">"00"&amp;'01_SK_NORTH BAY_20122020'!#REF!&amp;"_"&amp;'01_SK_NORTH BAY_20122020'!#REF!&amp;"_"&amp;'01_SK_NORTH BAY_20122020'!#REF!&amp;"_"&amp;'01_SK_NORTH BAY_20122020'!#REF!&amp;"_"&amp;$E$3</f>
        <v>#REF!</v>
      </c>
      <c r="E71" t="e">
        <f>"00"+ROW(H66)&amp;"_"&amp;"003"&amp;"_"&amp;'01_SK_NORTH BAY_20122020'!#REF!&amp;"_"&amp;'01_SK_NORTH BAY_20122020'!#REF!&amp;"_"&amp;"Passport"&amp;"_"&amp;'01_SK_NORTH BAY_20122020'!#REF!&amp;"_"&amp;$H$3</f>
        <v>#REF!</v>
      </c>
      <c r="F71" t="str">
        <f ca="1">"00"+ROW(H66)&amp;"_"&amp;"005"&amp;"_"&amp;'01_SK_NORTH BAY_20122020'!I73&amp;"_"&amp;'01_SK_NORTH BAY_20122020'!J73&amp;"_"&amp;'01_SK_NORTH BAY_20122020'!M73&amp;"_"&amp;"LOI issued"&amp;"_"&amp;$E$3&amp;"_"&amp;$G$3</f>
        <v>66_005____LOI issued_01_SK_NORTH BAY_20122020_ддММгггг</v>
      </c>
    </row>
    <row r="72" spans="4:6">
      <c r="D72" t="e">
        <f ca="1">"00"&amp;'01_SK_NORTH BAY_20122020'!#REF!&amp;"_"&amp;'01_SK_NORTH BAY_20122020'!#REF!&amp;"_"&amp;'01_SK_NORTH BAY_20122020'!#REF!&amp;"_"&amp;'01_SK_NORTH BAY_20122020'!#REF!&amp;"_"&amp;$E$3</f>
        <v>#REF!</v>
      </c>
      <c r="E72" t="e">
        <f>"00"+ROW(H67)&amp;"_"&amp;"003"&amp;"_"&amp;'01_SK_NORTH BAY_20122020'!#REF!&amp;"_"&amp;'01_SK_NORTH BAY_20122020'!#REF!&amp;"_"&amp;"Passport"&amp;"_"&amp;'01_SK_NORTH BAY_20122020'!#REF!&amp;"_"&amp;$H$3</f>
        <v>#REF!</v>
      </c>
      <c r="F72" t="str">
        <f ca="1">"00"+ROW(H67)&amp;"_"&amp;"005"&amp;"_"&amp;'01_SK_NORTH BAY_20122020'!I74&amp;"_"&amp;'01_SK_NORTH BAY_20122020'!J74&amp;"_"&amp;'01_SK_NORTH BAY_20122020'!M74&amp;"_"&amp;"LOI issued"&amp;"_"&amp;$E$3&amp;"_"&amp;$G$3</f>
        <v>67_005____LOI issued_01_SK_NORTH BAY_20122020_ддММгггг</v>
      </c>
    </row>
    <row r="73" spans="4:6">
      <c r="D73" t="e">
        <f ca="1">"00"&amp;'01_SK_NORTH BAY_20122020'!#REF!&amp;"_"&amp;'01_SK_NORTH BAY_20122020'!#REF!&amp;"_"&amp;'01_SK_NORTH BAY_20122020'!#REF!&amp;"_"&amp;'01_SK_NORTH BAY_20122020'!#REF!&amp;"_"&amp;$E$3</f>
        <v>#REF!</v>
      </c>
      <c r="E73" t="e">
        <f>"00"+ROW(H68)&amp;"_"&amp;"003"&amp;"_"&amp;'01_SK_NORTH BAY_20122020'!#REF!&amp;"_"&amp;'01_SK_NORTH BAY_20122020'!#REF!&amp;"_"&amp;"Passport"&amp;"_"&amp;'01_SK_NORTH BAY_20122020'!#REF!&amp;"_"&amp;$H$3</f>
        <v>#REF!</v>
      </c>
      <c r="F73" t="str">
        <f ca="1">"00"+ROW(H68)&amp;"_"&amp;"005"&amp;"_"&amp;'01_SK_NORTH BAY_20122020'!I75&amp;"_"&amp;'01_SK_NORTH BAY_20122020'!J75&amp;"_"&amp;'01_SK_NORTH BAY_20122020'!M75&amp;"_"&amp;"LOI issued"&amp;"_"&amp;$E$3&amp;"_"&amp;$G$3</f>
        <v>68_005____LOI issued_01_SK_NORTH BAY_20122020_ддММгггг</v>
      </c>
    </row>
    <row r="74" spans="4:6">
      <c r="D74" t="e">
        <f ca="1">"00"&amp;'01_SK_NORTH BAY_20122020'!#REF!&amp;"_"&amp;'01_SK_NORTH BAY_20122020'!#REF!&amp;"_"&amp;'01_SK_NORTH BAY_20122020'!#REF!&amp;"_"&amp;'01_SK_NORTH BAY_20122020'!#REF!&amp;"_"&amp;$E$3</f>
        <v>#REF!</v>
      </c>
      <c r="E74" t="e">
        <f>"00"+ROW(H69)&amp;"_"&amp;"003"&amp;"_"&amp;'01_SK_NORTH BAY_20122020'!#REF!&amp;"_"&amp;'01_SK_NORTH BAY_20122020'!#REF!&amp;"_"&amp;"Passport"&amp;"_"&amp;'01_SK_NORTH BAY_20122020'!#REF!&amp;"_"&amp;$H$3</f>
        <v>#REF!</v>
      </c>
      <c r="F74" t="str">
        <f ca="1">"00"+ROW(H69)&amp;"_"&amp;"005"&amp;"_"&amp;'01_SK_NORTH BAY_20122020'!I76&amp;"_"&amp;'01_SK_NORTH BAY_20122020'!J76&amp;"_"&amp;'01_SK_NORTH BAY_20122020'!M76&amp;"_"&amp;"LOI issued"&amp;"_"&amp;$E$3&amp;"_"&amp;$G$3</f>
        <v>69_005____LOI issued_01_SK_NORTH BAY_20122020_ддММгггг</v>
      </c>
    </row>
    <row r="75" spans="4:6">
      <c r="D75" t="e">
        <f ca="1">"00"&amp;'01_SK_NORTH BAY_20122020'!#REF!&amp;"_"&amp;'01_SK_NORTH BAY_20122020'!#REF!&amp;"_"&amp;'01_SK_NORTH BAY_20122020'!#REF!&amp;"_"&amp;'01_SK_NORTH BAY_20122020'!#REF!&amp;"_"&amp;$E$3</f>
        <v>#REF!</v>
      </c>
      <c r="E75" t="e">
        <f>"00"+ROW(#REF!)&amp;"_"&amp;"003"&amp;"_"&amp;'01_SK_NORTH BAY_20122020'!#REF!&amp;"_"&amp;'01_SK_NORTH BAY_20122020'!#REF!&amp;"_"&amp;"Passport"&amp;"_"&amp;'01_SK_NORTH BAY_20122020'!#REF!&amp;"_"&amp;$H$3</f>
        <v>#REF!</v>
      </c>
      <c r="F75" t="str">
        <f ca="1">"00"+ROW(H70)&amp;"_"&amp;"005"&amp;"_"&amp;'01_SK_NORTH BAY_20122020'!I77&amp;"_"&amp;'01_SK_NORTH BAY_20122020'!J77&amp;"_"&amp;'01_SK_NORTH BAY_20122020'!M77&amp;"_"&amp;"LOI issued"&amp;"_"&amp;$E$3&amp;"_"&amp;$G$3</f>
        <v>70_005____LOI issued_01_SK_NORTH BAY_20122020_ддММгггг</v>
      </c>
    </row>
    <row r="76" spans="4:6">
      <c r="D76" t="e">
        <f ca="1">"00"&amp;'01_SK_NORTH BAY_20122020'!#REF!&amp;"_"&amp;'01_SK_NORTH BAY_20122020'!#REF!&amp;"_"&amp;'01_SK_NORTH BAY_20122020'!#REF!&amp;"_"&amp;'01_SK_NORTH BAY_20122020'!#REF!&amp;"_"&amp;$E$3</f>
        <v>#REF!</v>
      </c>
      <c r="E76" t="e">
        <f>"00"+ROW(#REF!)&amp;"_"&amp;"003"&amp;"_"&amp;'01_SK_NORTH BAY_20122020'!#REF!&amp;"_"&amp;'01_SK_NORTH BAY_20122020'!#REF!&amp;"_"&amp;"Passport"&amp;"_"&amp;'01_SK_NORTH BAY_20122020'!#REF!&amp;"_"&amp;$H$3</f>
        <v>#REF!</v>
      </c>
      <c r="F76" t="str">
        <f ca="1">"00"+ROW(H71)&amp;"_"&amp;"005"&amp;"_"&amp;'01_SK_NORTH BAY_20122020'!I78&amp;"_"&amp;'01_SK_NORTH BAY_20122020'!J78&amp;"_"&amp;'01_SK_NORTH BAY_20122020'!M78&amp;"_"&amp;"LOI issued"&amp;"_"&amp;$E$3&amp;"_"&amp;$G$3</f>
        <v>71_005____LOI issued_01_SK_NORTH BAY_20122020_ддММгггг</v>
      </c>
    </row>
    <row r="77" spans="4:6">
      <c r="D77" t="e">
        <f ca="1">"00"&amp;'01_SK_NORTH BAY_20122020'!#REF!&amp;"_"&amp;'01_SK_NORTH BAY_20122020'!#REF!&amp;"_"&amp;'01_SK_NORTH BAY_20122020'!#REF!&amp;"_"&amp;'01_SK_NORTH BAY_20122020'!#REF!&amp;"_"&amp;$E$3</f>
        <v>#REF!</v>
      </c>
      <c r="E77" t="e">
        <f>"00"+ROW(#REF!)&amp;"_"&amp;"003"&amp;"_"&amp;'01_SK_NORTH BAY_20122020'!#REF!&amp;"_"&amp;'01_SK_NORTH BAY_20122020'!#REF!&amp;"_"&amp;"Passport"&amp;"_"&amp;'01_SK_NORTH BAY_20122020'!#REF!&amp;"_"&amp;$H$3</f>
        <v>#REF!</v>
      </c>
      <c r="F77" t="str">
        <f ca="1">"00"+ROW(H72)&amp;"_"&amp;"005"&amp;"_"&amp;'01_SK_NORTH BAY_20122020'!I79&amp;"_"&amp;'01_SK_NORTH BAY_20122020'!J79&amp;"_"&amp;'01_SK_NORTH BAY_20122020'!M79&amp;"_"&amp;"LOI issued"&amp;"_"&amp;$E$3&amp;"_"&amp;$G$3</f>
        <v>72_005____LOI issued_01_SK_NORTH BAY_20122020_ддММгггг</v>
      </c>
    </row>
    <row r="78" spans="4:6">
      <c r="D78" t="e">
        <f ca="1">"00"&amp;'01_SK_NORTH BAY_20122020'!#REF!&amp;"_"&amp;'01_SK_NORTH BAY_20122020'!#REF!&amp;"_"&amp;'01_SK_NORTH BAY_20122020'!#REF!&amp;"_"&amp;'01_SK_NORTH BAY_20122020'!#REF!&amp;"_"&amp;$E$3</f>
        <v>#REF!</v>
      </c>
      <c r="E78" t="e">
        <f>"00"+ROW(#REF!)&amp;"_"&amp;"003"&amp;"_"&amp;'01_SK_NORTH BAY_20122020'!#REF!&amp;"_"&amp;'01_SK_NORTH BAY_20122020'!#REF!&amp;"_"&amp;"Passport"&amp;"_"&amp;'01_SK_NORTH BAY_20122020'!#REF!&amp;"_"&amp;$H$3</f>
        <v>#REF!</v>
      </c>
      <c r="F78" t="str">
        <f ca="1">"00"+ROW(H73)&amp;"_"&amp;"005"&amp;"_"&amp;'01_SK_NORTH BAY_20122020'!I80&amp;"_"&amp;'01_SK_NORTH BAY_20122020'!J80&amp;"_"&amp;'01_SK_NORTH BAY_20122020'!M80&amp;"_"&amp;"LOI issued"&amp;"_"&amp;$E$3&amp;"_"&amp;$G$3</f>
        <v>73_005____LOI issued_01_SK_NORTH BAY_20122020_ддММгггг</v>
      </c>
    </row>
    <row r="79" spans="4:6">
      <c r="D79" t="e">
        <f ca="1">"00"&amp;'01_SK_NORTH BAY_20122020'!#REF!&amp;"_"&amp;'01_SK_NORTH BAY_20122020'!#REF!&amp;"_"&amp;'01_SK_NORTH BAY_20122020'!#REF!&amp;"_"&amp;'01_SK_NORTH BAY_20122020'!#REF!&amp;"_"&amp;$E$3</f>
        <v>#REF!</v>
      </c>
      <c r="E79" t="e">
        <f>"00"+ROW(#REF!)&amp;"_"&amp;"003"&amp;"_"&amp;'01_SK_NORTH BAY_20122020'!#REF!&amp;"_"&amp;'01_SK_NORTH BAY_20122020'!#REF!&amp;"_"&amp;"Passport"&amp;"_"&amp;'01_SK_NORTH BAY_20122020'!#REF!&amp;"_"&amp;$H$3</f>
        <v>#REF!</v>
      </c>
      <c r="F79" t="str">
        <f ca="1">"00"+ROW(H74)&amp;"_"&amp;"005"&amp;"_"&amp;'01_SK_NORTH BAY_20122020'!I81&amp;"_"&amp;'01_SK_NORTH BAY_20122020'!J81&amp;"_"&amp;'01_SK_NORTH BAY_20122020'!M81&amp;"_"&amp;"LOI issued"&amp;"_"&amp;$E$3&amp;"_"&amp;$G$3</f>
        <v>74_005____LOI issued_01_SK_NORTH BAY_20122020_ддММгггг</v>
      </c>
    </row>
    <row r="80" spans="4:6">
      <c r="D80" t="e">
        <f ca="1">"00"&amp;'01_SK_NORTH BAY_20122020'!#REF!&amp;"_"&amp;'01_SK_NORTH BAY_20122020'!#REF!&amp;"_"&amp;'01_SK_NORTH BAY_20122020'!#REF!&amp;"_"&amp;'01_SK_NORTH BAY_20122020'!#REF!&amp;"_"&amp;$E$3</f>
        <v>#REF!</v>
      </c>
      <c r="E80" t="e">
        <f>"00"+ROW(H75)&amp;"_"&amp;"003"&amp;"_"&amp;'01_SK_NORTH BAY_20122020'!#REF!&amp;"_"&amp;'01_SK_NORTH BAY_20122020'!#REF!&amp;"_"&amp;"Passport"&amp;"_"&amp;'01_SK_NORTH BAY_20122020'!#REF!&amp;"_"&amp;$H$3</f>
        <v>#REF!</v>
      </c>
    </row>
    <row r="81" spans="4:5">
      <c r="D81" t="e">
        <f ca="1">"00"&amp;'01_SK_NORTH BAY_20122020'!#REF!&amp;"_"&amp;'01_SK_NORTH BAY_20122020'!#REF!&amp;"_"&amp;'01_SK_NORTH BAY_20122020'!#REF!&amp;"_"&amp;'01_SK_NORTH BAY_20122020'!#REF!&amp;"_"&amp;$E$3</f>
        <v>#REF!</v>
      </c>
      <c r="E81" t="e">
        <f>"00"+ROW(H76)&amp;"_"&amp;"003"&amp;"_"&amp;'01_SK_NORTH BAY_20122020'!#REF!&amp;"_"&amp;'01_SK_NORTH BAY_20122020'!#REF!&amp;"_"&amp;"Passport"&amp;"_"&amp;'01_SK_NORTH BAY_20122020'!#REF!&amp;"_"&amp;$H$3</f>
        <v>#REF!</v>
      </c>
    </row>
    <row r="82" spans="4:5">
      <c r="D82" t="e">
        <f ca="1">"00"&amp;'01_SK_NORTH BAY_20122020'!#REF!&amp;"_"&amp;'01_SK_NORTH BAY_20122020'!#REF!&amp;"_"&amp;'01_SK_NORTH BAY_20122020'!#REF!&amp;"_"&amp;'01_SK_NORTH BAY_20122020'!#REF!&amp;"_"&amp;$E$3</f>
        <v>#REF!</v>
      </c>
      <c r="E82" t="e">
        <f>"00"+ROW(H77)&amp;"_"&amp;"003"&amp;"_"&amp;'01_SK_NORTH BAY_20122020'!#REF!&amp;"_"&amp;'01_SK_NORTH BAY_20122020'!#REF!&amp;"_"&amp;"Passport"&amp;"_"&amp;'01_SK_NORTH BAY_20122020'!#REF!&amp;"_"&amp;$H$3</f>
        <v>#REF!</v>
      </c>
    </row>
    <row r="83" spans="4:5">
      <c r="D83" t="e">
        <f ca="1">"00"&amp;'01_SK_NORTH BAY_20122020'!#REF!&amp;"_"&amp;'01_SK_NORTH BAY_20122020'!#REF!&amp;"_"&amp;'01_SK_NORTH BAY_20122020'!#REF!&amp;"_"&amp;'01_SK_NORTH BAY_20122020'!#REF!&amp;"_"&amp;$E$3</f>
        <v>#REF!</v>
      </c>
      <c r="E83" t="e">
        <f>"00"+ROW(H78)&amp;"_"&amp;"003"&amp;"_"&amp;'01_SK_NORTH BAY_20122020'!#REF!&amp;"_"&amp;'01_SK_NORTH BAY_20122020'!#REF!&amp;"_"&amp;"Passport"&amp;"_"&amp;'01_SK_NORTH BAY_20122020'!#REF!&amp;"_"&amp;$H$3</f>
        <v>#REF!</v>
      </c>
    </row>
    <row r="84" spans="4:5">
      <c r="D84" t="e">
        <f ca="1">"00"&amp;'01_SK_NORTH BAY_20122020'!#REF!&amp;"_"&amp;'01_SK_NORTH BAY_20122020'!#REF!&amp;"_"&amp;'01_SK_NORTH BAY_20122020'!#REF!&amp;"_"&amp;'01_SK_NORTH BAY_20122020'!#REF!&amp;"_"&amp;$E$3</f>
        <v>#REF!</v>
      </c>
      <c r="E84" t="e">
        <f>"00"+ROW(H79)&amp;"_"&amp;"003"&amp;"_"&amp;'01_SK_NORTH BAY_20122020'!#REF!&amp;"_"&amp;'01_SK_NORTH BAY_20122020'!#REF!&amp;"_"&amp;"Passport"&amp;"_"&amp;'01_SK_NORTH BAY_20122020'!#REF!&amp;"_"&amp;$H$3</f>
        <v>#REF!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8F03-DA75-420F-A282-269C658AD19F}">
  <dimension ref="D4:H41"/>
  <sheetViews>
    <sheetView workbookViewId="0">
      <selection activeCell="H59" sqref="H59"/>
    </sheetView>
  </sheetViews>
  <sheetFormatPr defaultRowHeight="15"/>
  <cols>
    <col min="4" max="4" width="31.85546875" customWidth="1"/>
    <col min="5" max="5" width="15.28515625" customWidth="1"/>
    <col min="6" max="6" width="19.140625" customWidth="1"/>
    <col min="7" max="7" width="16.140625" customWidth="1"/>
  </cols>
  <sheetData>
    <row r="4" spans="4:8">
      <c r="D4" t="str">
        <f>UPPER('01_SK_NORTH BAY_20122020'!I8&amp;"_"&amp;'01_SK_NORTH BAY_20122020'!J8)</f>
        <v>GRZECA_PATRYK DAMIAN</v>
      </c>
      <c r="E4" t="str">
        <f>'01_SK_NORTH BAY_20122020'!M8</f>
        <v>EF 3440246</v>
      </c>
      <c r="F4" t="str">
        <f>'01_SK_NORTH BAY_20122020'!DY8</f>
        <v>Республика Польша</v>
      </c>
      <c r="G4" t="s">
        <v>1736</v>
      </c>
      <c r="H4">
        <v>40000</v>
      </c>
    </row>
    <row r="5" spans="4:8">
      <c r="D5" t="str">
        <f>UPPER('01_SK_NORTH BAY_20122020'!I9&amp;"_"&amp;'01_SK_NORTH BAY_20122020'!J9)</f>
        <v>BARWACZ_ROLAND GUSTAW</v>
      </c>
      <c r="E5" t="str">
        <f>'01_SK_NORTH BAY_20122020'!M9</f>
        <v>EN 6348880</v>
      </c>
      <c r="F5" t="str">
        <f>'01_SK_NORTH BAY_20122020'!DY9</f>
        <v>Республика Польша</v>
      </c>
      <c r="G5" t="s">
        <v>1736</v>
      </c>
      <c r="H5">
        <v>40000</v>
      </c>
    </row>
    <row r="6" spans="4:8">
      <c r="D6" t="str">
        <f>UPPER('01_SK_NORTH BAY_20122020'!I10&amp;"_"&amp;'01_SK_NORTH BAY_20122020'!J10)</f>
        <v>BORDEWICZ_JAROSLAW JACEK</v>
      </c>
      <c r="E6" t="str">
        <f>'01_SK_NORTH BAY_20122020'!M10</f>
        <v>EN 5983569</v>
      </c>
      <c r="F6" t="str">
        <f>'01_SK_NORTH BAY_20122020'!DY10</f>
        <v>Республика Польша</v>
      </c>
      <c r="G6" t="s">
        <v>1736</v>
      </c>
      <c r="H6">
        <v>40000</v>
      </c>
    </row>
    <row r="7" spans="4:8">
      <c r="D7" t="str">
        <f>UPPER('01_SK_NORTH BAY_20122020'!I11&amp;"_"&amp;'01_SK_NORTH BAY_20122020'!J11)</f>
        <v>DABROWSKI_KAMIL MICHAL</v>
      </c>
      <c r="E7" t="str">
        <f>'01_SK_NORTH BAY_20122020'!M11</f>
        <v>EH 3575289</v>
      </c>
      <c r="F7" t="str">
        <f>'01_SK_NORTH BAY_20122020'!DY11</f>
        <v>Республика Польша</v>
      </c>
      <c r="G7" t="s">
        <v>1736</v>
      </c>
      <c r="H7">
        <v>40000</v>
      </c>
    </row>
    <row r="8" spans="4:8">
      <c r="D8" t="str">
        <f>UPPER('01_SK_NORTH BAY_20122020'!I12&amp;"_"&amp;'01_SK_NORTH BAY_20122020'!J12)</f>
        <v>DAWIDOWSKI_OSKAR PATRYK</v>
      </c>
      <c r="E8" t="str">
        <f>'01_SK_NORTH BAY_20122020'!M12</f>
        <v>EK 1822038</v>
      </c>
      <c r="F8" t="str">
        <f>'01_SK_NORTH BAY_20122020'!DY12</f>
        <v>Республика Польша</v>
      </c>
      <c r="G8" t="s">
        <v>1736</v>
      </c>
      <c r="H8">
        <v>40000</v>
      </c>
    </row>
    <row r="9" spans="4:8">
      <c r="D9" t="str">
        <f>UPPER('01_SK_NORTH BAY_20122020'!I13&amp;"_"&amp;'01_SK_NORTH BAY_20122020'!J13)</f>
        <v>GONCERZEWICZ_LUKASZ</v>
      </c>
      <c r="E9" t="str">
        <f>'01_SK_NORTH BAY_20122020'!M13</f>
        <v>EM 3930874</v>
      </c>
      <c r="F9" t="str">
        <f>'01_SK_NORTH BAY_20122020'!DY13</f>
        <v>Республика Польша</v>
      </c>
      <c r="G9" t="s">
        <v>1736</v>
      </c>
      <c r="H9">
        <v>40000</v>
      </c>
    </row>
    <row r="10" spans="4:8">
      <c r="D10" t="str">
        <f>UPPER('01_SK_NORTH BAY_20122020'!I14&amp;"_"&amp;'01_SK_NORTH BAY_20122020'!J14)</f>
        <v>HETMANEK_TOMASZ MARIAN</v>
      </c>
      <c r="E10" t="str">
        <f>'01_SK_NORTH BAY_20122020'!M14</f>
        <v>EJ 5831925</v>
      </c>
      <c r="F10" t="str">
        <f>'01_SK_NORTH BAY_20122020'!DY14</f>
        <v>Республика Польша</v>
      </c>
      <c r="G10" t="s">
        <v>1736</v>
      </c>
      <c r="H10">
        <v>40000</v>
      </c>
    </row>
    <row r="11" spans="4:8">
      <c r="D11" t="str">
        <f>UPPER('01_SK_NORTH BAY_20122020'!I15&amp;"_"&amp;'01_SK_NORTH BAY_20122020'!J15)</f>
        <v>KEPKA_MIROSLAW FRANCISZEK</v>
      </c>
      <c r="E11" t="str">
        <f>'01_SK_NORTH BAY_20122020'!M15</f>
        <v>EJ 9883306</v>
      </c>
      <c r="F11" t="str">
        <f>'01_SK_NORTH BAY_20122020'!DY15</f>
        <v>Республика Польша</v>
      </c>
      <c r="G11" t="s">
        <v>1736</v>
      </c>
      <c r="H11">
        <v>40000</v>
      </c>
    </row>
    <row r="12" spans="4:8">
      <c r="D12" t="str">
        <f>UPPER('01_SK_NORTH BAY_20122020'!I16&amp;"_"&amp;'01_SK_NORTH BAY_20122020'!J16)</f>
        <v>KMIECIK_KAROL</v>
      </c>
      <c r="E12" t="str">
        <f>'01_SK_NORTH BAY_20122020'!M16</f>
        <v>EF 0930582</v>
      </c>
      <c r="F12" t="str">
        <f>'01_SK_NORTH BAY_20122020'!DY16</f>
        <v>Республика Польша</v>
      </c>
      <c r="G12" t="s">
        <v>1736</v>
      </c>
      <c r="H12">
        <v>40000</v>
      </c>
    </row>
    <row r="13" spans="4:8">
      <c r="D13" t="str">
        <f>UPPER('01_SK_NORTH BAY_20122020'!I17&amp;"_"&amp;'01_SK_NORTH BAY_20122020'!J17)</f>
        <v>KOWALCZYK_KAROL SEWERYN</v>
      </c>
      <c r="E13" t="str">
        <f>'01_SK_NORTH BAY_20122020'!M17</f>
        <v>EJ 2965591</v>
      </c>
      <c r="F13" t="str">
        <f>'01_SK_NORTH BAY_20122020'!DY17</f>
        <v>Республика Польша</v>
      </c>
      <c r="G13" t="s">
        <v>1736</v>
      </c>
      <c r="H13">
        <v>40000</v>
      </c>
    </row>
    <row r="14" spans="4:8">
      <c r="D14" t="str">
        <f>UPPER('01_SK_NORTH BAY_20122020'!I18&amp;"_"&amp;'01_SK_NORTH BAY_20122020'!J18)</f>
        <v>KUJAWSKI_MARCIN MATEUSZ</v>
      </c>
      <c r="E14" t="str">
        <f>'01_SK_NORTH BAY_20122020'!M18</f>
        <v>ER0489835</v>
      </c>
      <c r="F14" t="str">
        <f>'01_SK_NORTH BAY_20122020'!DY18</f>
        <v>Республика Польша</v>
      </c>
      <c r="G14" t="s">
        <v>1736</v>
      </c>
      <c r="H14">
        <v>40000</v>
      </c>
    </row>
    <row r="15" spans="4:8">
      <c r="D15" t="str">
        <f>UPPER('01_SK_NORTH BAY_20122020'!I19&amp;"_"&amp;'01_SK_NORTH BAY_20122020'!J19)</f>
        <v>LEWANDOWSKI_ARTUR LUKASZ</v>
      </c>
      <c r="E15" t="str">
        <f>'01_SK_NORTH BAY_20122020'!M19</f>
        <v>EG 4134433</v>
      </c>
      <c r="F15" t="str">
        <f>'01_SK_NORTH BAY_20122020'!DY19</f>
        <v>Республика Польша</v>
      </c>
      <c r="G15" t="s">
        <v>1736</v>
      </c>
      <c r="H15">
        <v>40000</v>
      </c>
    </row>
    <row r="16" spans="4:8">
      <c r="D16" t="str">
        <f>UPPER('01_SK_NORTH BAY_20122020'!I20&amp;"_"&amp;'01_SK_NORTH BAY_20122020'!J20)</f>
        <v>LEWKOWSKI_MARCIN</v>
      </c>
      <c r="E16" t="str">
        <f>'01_SK_NORTH BAY_20122020'!M20</f>
        <v>EF 4812804</v>
      </c>
      <c r="F16" t="str">
        <f>'01_SK_NORTH BAY_20122020'!DY20</f>
        <v>Республика Польша</v>
      </c>
      <c r="G16" t="s">
        <v>1736</v>
      </c>
      <c r="H16">
        <v>40000</v>
      </c>
    </row>
    <row r="17" spans="4:8">
      <c r="D17" t="str">
        <f>UPPER('01_SK_NORTH BAY_20122020'!I21&amp;"_"&amp;'01_SK_NORTH BAY_20122020'!J21)</f>
        <v>MORAWSKI_ROMUALD TOMASZ</v>
      </c>
      <c r="E17" t="str">
        <f>'01_SK_NORTH BAY_20122020'!M21</f>
        <v>EK 8614072</v>
      </c>
      <c r="F17" t="str">
        <f>'01_SK_NORTH BAY_20122020'!DY21</f>
        <v>Республика Польша</v>
      </c>
      <c r="G17" t="s">
        <v>1736</v>
      </c>
      <c r="H17">
        <v>40000</v>
      </c>
    </row>
    <row r="18" spans="4:8">
      <c r="D18" t="str">
        <f>UPPER('01_SK_NORTH BAY_20122020'!I22&amp;"_"&amp;'01_SK_NORTH BAY_20122020'!J22)</f>
        <v>PAWLAK_STANISLAW</v>
      </c>
      <c r="E18" t="str">
        <f>'01_SK_NORTH BAY_20122020'!M22</f>
        <v>EJ 8634042</v>
      </c>
      <c r="F18" t="str">
        <f>'01_SK_NORTH BAY_20122020'!DY22</f>
        <v>Республика Польша</v>
      </c>
      <c r="G18" t="s">
        <v>1736</v>
      </c>
      <c r="H18">
        <v>40000</v>
      </c>
    </row>
    <row r="19" spans="4:8">
      <c r="D19" t="str">
        <f>UPPER('01_SK_NORTH BAY_20122020'!I23&amp;"_"&amp;'01_SK_NORTH BAY_20122020'!J23)</f>
        <v>RAMCZYKOWSKI_ANDRZEJ</v>
      </c>
      <c r="E19" t="str">
        <f>'01_SK_NORTH BAY_20122020'!M23</f>
        <v>EH 5355894</v>
      </c>
      <c r="F19" t="str">
        <f>'01_SK_NORTH BAY_20122020'!DY23</f>
        <v>Республика Польша</v>
      </c>
      <c r="G19" t="s">
        <v>1736</v>
      </c>
      <c r="H19">
        <v>40000</v>
      </c>
    </row>
    <row r="20" spans="4:8">
      <c r="D20" t="str">
        <f>UPPER('01_SK_NORTH BAY_20122020'!I24&amp;"_"&amp;'01_SK_NORTH BAY_20122020'!J24)</f>
        <v>ROZWALKA_ARTUR</v>
      </c>
      <c r="E20" t="str">
        <f>'01_SK_NORTH BAY_20122020'!M24</f>
        <v>EJ 8624409</v>
      </c>
      <c r="F20" t="str">
        <f>'01_SK_NORTH BAY_20122020'!DY24</f>
        <v>Республика Польша</v>
      </c>
      <c r="G20" t="s">
        <v>1736</v>
      </c>
      <c r="H20">
        <v>40000</v>
      </c>
    </row>
    <row r="21" spans="4:8">
      <c r="D21" t="str">
        <f>UPPER('01_SK_NORTH BAY_20122020'!I25&amp;"_"&amp;'01_SK_NORTH BAY_20122020'!J25)</f>
        <v>SMIAROWSKI_MARIUSZ</v>
      </c>
      <c r="E21" t="str">
        <f>'01_SK_NORTH BAY_20122020'!M25</f>
        <v>ES9228582</v>
      </c>
      <c r="F21" t="str">
        <f>'01_SK_NORTH BAY_20122020'!DY25</f>
        <v>Республика Польша</v>
      </c>
      <c r="G21" t="s">
        <v>1736</v>
      </c>
      <c r="H21">
        <v>40000</v>
      </c>
    </row>
    <row r="22" spans="4:8">
      <c r="D22" t="str">
        <f>UPPER('01_SK_NORTH BAY_20122020'!I26&amp;"_"&amp;'01_SK_NORTH BAY_20122020'!J26)</f>
        <v>SOKOLOWSKI_ADRIAN KRZYSZTOF</v>
      </c>
      <c r="E22" t="str">
        <f>'01_SK_NORTH BAY_20122020'!M26</f>
        <v>EJ 2801703</v>
      </c>
      <c r="F22" t="str">
        <f>'01_SK_NORTH BAY_20122020'!DY26</f>
        <v>Республика Польша</v>
      </c>
      <c r="G22" t="s">
        <v>1736</v>
      </c>
      <c r="H22">
        <v>40000</v>
      </c>
    </row>
    <row r="23" spans="4:8">
      <c r="D23" t="str">
        <f>UPPER('01_SK_NORTH BAY_20122020'!I27&amp;"_"&amp;'01_SK_NORTH BAY_20122020'!J27)</f>
        <v>WIERZBINSKI_SLAWOMIR ANDRZEJ</v>
      </c>
      <c r="E23" t="str">
        <f>'01_SK_NORTH BAY_20122020'!M27</f>
        <v>ER6281035</v>
      </c>
      <c r="F23" t="str">
        <f>'01_SK_NORTH BAY_20122020'!DY27</f>
        <v>Республика Польша</v>
      </c>
      <c r="G23" t="s">
        <v>1736</v>
      </c>
      <c r="H23">
        <v>40000</v>
      </c>
    </row>
    <row r="24" spans="4:8">
      <c r="D24" t="str">
        <f>UPPER('01_SK_NORTH BAY_20122020'!I28&amp;"_"&amp;'01_SK_NORTH BAY_20122020'!J28)</f>
        <v>WINKEL_MACIEJ</v>
      </c>
      <c r="E24" t="str">
        <f>'01_SK_NORTH BAY_20122020'!M28</f>
        <v>EF 4081565</v>
      </c>
      <c r="F24" t="str">
        <f>'01_SK_NORTH BAY_20122020'!DY28</f>
        <v>Республика Польша</v>
      </c>
      <c r="G24" t="s">
        <v>1736</v>
      </c>
      <c r="H24">
        <v>40000</v>
      </c>
    </row>
    <row r="25" spans="4:8">
      <c r="D25" t="str">
        <f>UPPER('01_SK_NORTH BAY_20122020'!I29&amp;"_"&amp;'01_SK_NORTH BAY_20122020'!J29)</f>
        <v>GUO_YONG</v>
      </c>
      <c r="E25" t="str">
        <f>'01_SK_NORTH BAY_20122020'!M29</f>
        <v>EE2747228</v>
      </c>
      <c r="F25" t="str">
        <f>'01_SK_NORTH BAY_20122020'!DY29</f>
        <v>Китайская Народная Республика</v>
      </c>
      <c r="G25" t="s">
        <v>1736</v>
      </c>
      <c r="H25">
        <v>30000</v>
      </c>
    </row>
    <row r="26" spans="4:8">
      <c r="D26" t="str">
        <f>UPPER('01_SK_NORTH BAY_20122020'!I30&amp;"_"&amp;'01_SK_NORTH BAY_20122020'!J30)</f>
        <v>JIANG_CHUN</v>
      </c>
      <c r="E26" t="str">
        <f>'01_SK_NORTH BAY_20122020'!M30</f>
        <v>E08825338</v>
      </c>
      <c r="F26" t="str">
        <f>'01_SK_NORTH BAY_20122020'!DY30</f>
        <v>Китайская Народная Республика</v>
      </c>
      <c r="G26" t="s">
        <v>1736</v>
      </c>
      <c r="H26">
        <v>30000</v>
      </c>
    </row>
    <row r="27" spans="4:8">
      <c r="D27" t="str">
        <f>UPPER('01_SK_NORTH BAY_20122020'!I31&amp;"_"&amp;'01_SK_NORTH BAY_20122020'!J31)</f>
        <v>WANG_JIE</v>
      </c>
      <c r="E27" t="str">
        <f>'01_SK_NORTH BAY_20122020'!M31</f>
        <v>EJ4193180</v>
      </c>
      <c r="F27" t="str">
        <f>'01_SK_NORTH BAY_20122020'!DY31</f>
        <v>Китайская Народная Республика</v>
      </c>
      <c r="G27" t="s">
        <v>1736</v>
      </c>
      <c r="H27">
        <v>30000</v>
      </c>
    </row>
    <row r="28" spans="4:8">
      <c r="D28" t="str">
        <f>UPPER('01_SK_NORTH BAY_20122020'!I32&amp;"_"&amp;'01_SK_NORTH BAY_20122020'!J32)</f>
        <v>LI_ZHIYUAN</v>
      </c>
      <c r="E28" t="str">
        <f>'01_SK_NORTH BAY_20122020'!M32</f>
        <v>E86901285</v>
      </c>
      <c r="F28" t="str">
        <f>'01_SK_NORTH BAY_20122020'!DY32</f>
        <v>Китайская Народная Республика</v>
      </c>
      <c r="G28" t="s">
        <v>1736</v>
      </c>
      <c r="H28">
        <v>30000</v>
      </c>
    </row>
    <row r="29" spans="4:8">
      <c r="D29" t="str">
        <f>UPPER('01_SK_NORTH BAY_20122020'!I33&amp;"_"&amp;'01_SK_NORTH BAY_20122020'!J33)</f>
        <v>LIU_HONGTAO</v>
      </c>
      <c r="E29" t="str">
        <f>'01_SK_NORTH BAY_20122020'!M33</f>
        <v>EF5527336</v>
      </c>
      <c r="F29" t="str">
        <f>'01_SK_NORTH BAY_20122020'!DY33</f>
        <v>Китайская Народная Республика</v>
      </c>
      <c r="G29" t="s">
        <v>1736</v>
      </c>
      <c r="H29">
        <v>30000</v>
      </c>
    </row>
    <row r="30" spans="4:8">
      <c r="D30" t="str">
        <f>UPPER('01_SK_NORTH BAY_20122020'!I34&amp;"_"&amp;'01_SK_NORTH BAY_20122020'!J34)</f>
        <v>LIU_XIAOLONG</v>
      </c>
      <c r="E30" t="str">
        <f>'01_SK_NORTH BAY_20122020'!M34</f>
        <v>EC0951745</v>
      </c>
      <c r="F30" t="str">
        <f>'01_SK_NORTH BAY_20122020'!DY34</f>
        <v>Китайская Народная Республика</v>
      </c>
      <c r="G30" t="s">
        <v>1736</v>
      </c>
      <c r="H30">
        <v>30000</v>
      </c>
    </row>
    <row r="31" spans="4:8">
      <c r="D31" t="str">
        <f>UPPER('01_SK_NORTH BAY_20122020'!I35&amp;"_"&amp;'01_SK_NORTH BAY_20122020'!J35)</f>
        <v>SHI_CHUNKAI</v>
      </c>
      <c r="E31" t="str">
        <f>'01_SK_NORTH BAY_20122020'!M35</f>
        <v>E30387310</v>
      </c>
      <c r="F31" t="str">
        <f>'01_SK_NORTH BAY_20122020'!DY35</f>
        <v>Китайская Народная Республика</v>
      </c>
      <c r="G31" t="s">
        <v>1736</v>
      </c>
      <c r="H31">
        <v>30000</v>
      </c>
    </row>
    <row r="32" spans="4:8">
      <c r="D32" t="str">
        <f>UPPER('01_SK_NORTH BAY_20122020'!I36&amp;"_"&amp;'01_SK_NORTH BAY_20122020'!J36)</f>
        <v>WANG_HAIOU</v>
      </c>
      <c r="E32" t="str">
        <f>'01_SK_NORTH BAY_20122020'!M36</f>
        <v>EJ1017746</v>
      </c>
      <c r="F32" t="str">
        <f>'01_SK_NORTH BAY_20122020'!DY36</f>
        <v>Китайская Народная Республика</v>
      </c>
      <c r="G32" t="s">
        <v>1736</v>
      </c>
      <c r="H32">
        <v>30000</v>
      </c>
    </row>
    <row r="33" spans="4:8">
      <c r="D33" t="str">
        <f>UPPER('01_SK_NORTH BAY_20122020'!I37&amp;"_"&amp;'01_SK_NORTH BAY_20122020'!J37)</f>
        <v>WANG_ZHE</v>
      </c>
      <c r="E33" t="str">
        <f>'01_SK_NORTH BAY_20122020'!M37</f>
        <v>EA5370724</v>
      </c>
      <c r="F33" t="str">
        <f>'01_SK_NORTH BAY_20122020'!DY37</f>
        <v>Китайская Народная Республика</v>
      </c>
      <c r="G33" t="s">
        <v>1736</v>
      </c>
      <c r="H33">
        <v>30000</v>
      </c>
    </row>
    <row r="34" spans="4:8">
      <c r="D34" t="str">
        <f>UPPER('01_SK_NORTH BAY_20122020'!I38&amp;"_"&amp;'01_SK_NORTH BAY_20122020'!J38)</f>
        <v>WANG_SHIWU</v>
      </c>
      <c r="E34" t="str">
        <f>'01_SK_NORTH BAY_20122020'!M38</f>
        <v>EB3307158</v>
      </c>
      <c r="F34" t="str">
        <f>'01_SK_NORTH BAY_20122020'!DY38</f>
        <v>Китайская Народная Республика</v>
      </c>
      <c r="G34" t="s">
        <v>1736</v>
      </c>
      <c r="H34">
        <v>30000</v>
      </c>
    </row>
    <row r="35" spans="4:8">
      <c r="D35" t="str">
        <f>UPPER('01_SK_NORTH BAY_20122020'!I39&amp;"_"&amp;'01_SK_NORTH BAY_20122020'!J39)</f>
        <v>WANG_ZUSHUN</v>
      </c>
      <c r="E35" t="str">
        <f>'01_SK_NORTH BAY_20122020'!M39</f>
        <v>E33053033</v>
      </c>
      <c r="F35" t="str">
        <f>'01_SK_NORTH BAY_20122020'!DY39</f>
        <v>Китайская Народная Республика</v>
      </c>
      <c r="G35" t="s">
        <v>1736</v>
      </c>
      <c r="H35">
        <v>30000</v>
      </c>
    </row>
    <row r="36" spans="4:8">
      <c r="D36" t="str">
        <f>UPPER('01_SK_NORTH BAY_20122020'!I40&amp;"_"&amp;'01_SK_NORTH BAY_20122020'!J40)</f>
        <v>ZHU_WEILIANG</v>
      </c>
      <c r="E36" t="str">
        <f>'01_SK_NORTH BAY_20122020'!M40</f>
        <v>EE3959491</v>
      </c>
      <c r="F36" t="str">
        <f>'01_SK_NORTH BAY_20122020'!DY40</f>
        <v>Китайская Народная Республика</v>
      </c>
      <c r="G36" t="s">
        <v>1736</v>
      </c>
      <c r="H36">
        <v>30000</v>
      </c>
    </row>
    <row r="37" spans="4:8">
      <c r="D37" t="str">
        <f>UPPER('01_SK_NORTH BAY_20122020'!I41&amp;"_"&amp;'01_SK_NORTH BAY_20122020'!J41)</f>
        <v>_</v>
      </c>
      <c r="E37">
        <f>'01_SK_NORTH BAY_20122020'!M41</f>
        <v>0</v>
      </c>
      <c r="F37" t="str">
        <f>'01_SK_NORTH BAY_20122020'!DY41</f>
        <v>Китайская Народная Республика</v>
      </c>
      <c r="G37" t="s">
        <v>1736</v>
      </c>
    </row>
    <row r="38" spans="4:8">
      <c r="D38" t="str">
        <f>UPPER('01_SK_NORTH BAY_20122020'!I42&amp;"_"&amp;'01_SK_NORTH BAY_20122020'!J42)</f>
        <v>_</v>
      </c>
      <c r="E38">
        <f>'01_SK_NORTH BAY_20122020'!M42</f>
        <v>0</v>
      </c>
      <c r="F38">
        <f>'01_SK_NORTH BAY_20122020'!DY42</f>
        <v>0</v>
      </c>
      <c r="G38" t="s">
        <v>1736</v>
      </c>
    </row>
    <row r="39" spans="4:8">
      <c r="D39" t="str">
        <f>UPPER('01_SK_NORTH BAY_20122020'!I43&amp;"_"&amp;'01_SK_NORTH BAY_20122020'!J43)</f>
        <v>_</v>
      </c>
      <c r="E39">
        <f>'01_SK_NORTH BAY_20122020'!M44</f>
        <v>0</v>
      </c>
      <c r="F39">
        <f>'01_SK_NORTH BAY_20122020'!DY44</f>
        <v>0</v>
      </c>
      <c r="G39" t="s">
        <v>1736</v>
      </c>
    </row>
    <row r="40" spans="4:8">
      <c r="D40" t="str">
        <f>UPPER('01_SK_NORTH BAY_20122020'!I44&amp;"_"&amp;'01_SK_NORTH BAY_20122020'!J44)</f>
        <v>_</v>
      </c>
      <c r="E40">
        <f>'01_SK_NORTH BAY_20122020'!M45</f>
        <v>0</v>
      </c>
      <c r="F40">
        <f>'01_SK_NORTH BAY_20122020'!DY45</f>
        <v>0</v>
      </c>
      <c r="G40" t="s">
        <v>1736</v>
      </c>
    </row>
    <row r="41" spans="4:8">
      <c r="D41" t="str">
        <f>UPPER('01_SK_NORTH BAY_20122020'!I45&amp;"_"&amp;'01_SK_NORTH BAY_20122020'!J45)</f>
        <v>_</v>
      </c>
      <c r="E41">
        <f>'01_SK_NORTH BAY_20122020'!M46</f>
        <v>0</v>
      </c>
      <c r="F41">
        <f>'01_SK_NORTH BAY_20122020'!DY46</f>
        <v>0</v>
      </c>
      <c r="G41" t="s">
        <v>1736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55B44-7731-4D90-A83C-D25DCD7A2CD0}">
  <sheetPr codeName="Лист10"/>
  <dimension ref="A1:L2"/>
  <sheetViews>
    <sheetView workbookViewId="0">
      <selection activeCell="A3" sqref="A3:XFD61"/>
    </sheetView>
  </sheetViews>
  <sheetFormatPr defaultRowHeight="15"/>
  <cols>
    <col min="1" max="1" width="10.5703125" customWidth="1"/>
    <col min="2" max="2" width="13.140625" customWidth="1"/>
    <col min="3" max="3" width="3.28515625" customWidth="1"/>
    <col min="4" max="4" width="30.85546875" style="91" customWidth="1"/>
    <col min="5" max="5" width="3.28515625" style="91" customWidth="1"/>
    <col min="6" max="6" width="3.140625" style="53" customWidth="1"/>
    <col min="7" max="7" width="34.140625" style="91" customWidth="1"/>
    <col min="8" max="8" width="3" style="91" customWidth="1"/>
    <col min="9" max="9" width="3.5703125" customWidth="1"/>
    <col min="10" max="10" width="36.28515625" style="91" customWidth="1"/>
    <col min="11" max="11" width="8.7109375" style="23"/>
    <col min="12" max="12" width="10.28515625" style="23" customWidth="1"/>
  </cols>
  <sheetData>
    <row r="1" spans="1:12">
      <c r="A1" s="116" t="str">
        <f>'01_SK_NORTH BAY_20122020'!I7</f>
        <v>Li</v>
      </c>
      <c r="B1" s="116" t="str">
        <f>'01_SK_NORTH BAY_20122020'!J7</f>
        <v>Ronghui</v>
      </c>
      <c r="C1" s="116"/>
      <c r="D1" s="117" t="s">
        <v>1323</v>
      </c>
      <c r="E1" s="117"/>
      <c r="F1" s="116"/>
      <c r="G1" s="117" t="s">
        <v>1323</v>
      </c>
      <c r="H1" s="117"/>
      <c r="I1" s="116"/>
      <c r="J1" s="117" t="s">
        <v>1323</v>
      </c>
      <c r="K1" s="115" t="str">
        <f>'01_SK_NORTH BAY_20122020'!I7</f>
        <v>Li</v>
      </c>
      <c r="L1" s="115" t="str">
        <f>'01_SK_NORTH BAY_20122020'!J7</f>
        <v>Ronghui</v>
      </c>
    </row>
    <row r="2" spans="1:12">
      <c r="A2" s="65" t="e">
        <f>'01_SK_NORTH BAY_20122020'!#REF!</f>
        <v>#REF!</v>
      </c>
      <c r="B2" s="65" t="e">
        <f>'01_SK_NORTH BAY_20122020'!#REF!</f>
        <v>#REF!</v>
      </c>
      <c r="C2" s="53" t="e">
        <f>'01_SK_NORTH BAY_20122020'!#REF!</f>
        <v>#REF!</v>
      </c>
      <c r="D2" s="91" t="s">
        <v>1320</v>
      </c>
      <c r="F2" s="53" t="e">
        <f>'01_SK_NORTH BAY_20122020'!#REF!</f>
        <v>#REF!</v>
      </c>
      <c r="G2" s="91" t="s">
        <v>1321</v>
      </c>
      <c r="I2" s="53" t="e">
        <f>'01_SK_NORTH BAY_20122020'!#REF!</f>
        <v>#REF!</v>
      </c>
      <c r="J2" s="91" t="s">
        <v>1322</v>
      </c>
      <c r="K2" s="65" t="e">
        <f>'01_SK_NORTH BAY_20122020'!#REF!</f>
        <v>#REF!</v>
      </c>
      <c r="L2" s="65" t="e">
        <f>'01_SK_NORTH BAY_20122020'!#REF!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7"/>
  <dimension ref="A1:DU1"/>
  <sheetViews>
    <sheetView topLeftCell="DN1" zoomScale="70" zoomScaleNormal="70" workbookViewId="0">
      <selection activeCell="DX41" sqref="DX41"/>
    </sheetView>
  </sheetViews>
  <sheetFormatPr defaultRowHeight="15"/>
  <cols>
    <col min="1" max="1" width="8.7109375"/>
    <col min="3" max="3" width="13.5703125" style="53" customWidth="1"/>
    <col min="4" max="5" width="8.7109375" style="53"/>
    <col min="6" max="10" width="12.42578125" style="23" customWidth="1"/>
    <col min="11" max="11" width="12.42578125" style="90" customWidth="1"/>
    <col min="12" max="12" width="11.85546875" customWidth="1"/>
    <col min="13" max="20" width="1.85546875" style="53" customWidth="1"/>
    <col min="21" max="21" width="16.28515625" customWidth="1"/>
    <col min="22" max="22" width="15.42578125" customWidth="1"/>
    <col min="23" max="23" width="11.85546875" customWidth="1"/>
    <col min="24" max="24" width="10.85546875" customWidth="1"/>
    <col min="25" max="32" width="1.5703125" style="53" customWidth="1"/>
    <col min="33" max="33" width="13.140625" customWidth="1"/>
    <col min="34" max="34" width="13.85546875" customWidth="1"/>
    <col min="35" max="42" width="1.85546875" style="53" customWidth="1"/>
    <col min="43" max="43" width="13.42578125" customWidth="1"/>
    <col min="44" max="44" width="13.140625" customWidth="1"/>
    <col min="45" max="45" width="12.7109375" customWidth="1"/>
    <col min="46" max="46" width="12.140625" customWidth="1"/>
    <col min="47" max="54" width="2.140625" style="53" customWidth="1"/>
    <col min="55" max="55" width="13.140625" customWidth="1"/>
    <col min="56" max="56" width="13.42578125" customWidth="1"/>
    <col min="57" max="64" width="1.7109375" style="53" customWidth="1"/>
    <col min="65" max="65" width="12.7109375" customWidth="1"/>
    <col min="66" max="66" width="10.42578125" customWidth="1"/>
    <col min="67" max="67" width="9.85546875" style="53" customWidth="1"/>
    <col min="68" max="68" width="15.5703125" customWidth="1"/>
    <col min="69" max="69" width="12.140625" customWidth="1"/>
    <col min="70" max="77" width="1.85546875" style="53" customWidth="1"/>
    <col min="78" max="78" width="13.5703125" customWidth="1"/>
    <col min="79" max="79" width="13.42578125" customWidth="1"/>
    <col min="80" max="87" width="1.7109375" style="53" customWidth="1"/>
    <col min="88" max="88" width="10.7109375" style="53" customWidth="1"/>
    <col min="89" max="89" width="14.5703125" style="23" customWidth="1"/>
    <col min="90" max="90" width="13.28515625" style="23" customWidth="1"/>
    <col min="91" max="98" width="1.7109375" style="53" customWidth="1"/>
    <col min="99" max="99" width="8.7109375" style="53"/>
    <col min="100" max="100" width="16.28515625" style="53" customWidth="1"/>
    <col min="101" max="101" width="15.42578125" customWidth="1"/>
    <col min="102" max="102" width="104.85546875" customWidth="1"/>
    <col min="103" max="103" width="15.28515625" customWidth="1"/>
    <col min="104" max="104" width="7.140625" customWidth="1"/>
    <col min="110" max="110" width="12.85546875" customWidth="1"/>
    <col min="111" max="111" width="7" customWidth="1"/>
    <col min="112" max="112" width="15" style="90" customWidth="1"/>
    <col min="113" max="113" width="20.5703125" customWidth="1"/>
    <col min="114" max="114" width="23.85546875" customWidth="1"/>
    <col min="115" max="115" width="8.7109375" customWidth="1"/>
    <col min="116" max="116" width="88" customWidth="1"/>
    <col min="117" max="117" width="97.28515625" customWidth="1"/>
    <col min="123" max="123" width="15.140625" style="92" customWidth="1"/>
    <col min="124" max="124" width="24.140625" style="92" customWidth="1"/>
    <col min="125" max="125" width="12.7109375" customWidth="1"/>
  </cols>
  <sheetData>
    <row r="1" spans="1:125">
      <c r="A1" s="60">
        <v>33</v>
      </c>
      <c r="B1" s="60">
        <v>1</v>
      </c>
      <c r="C1" s="53" t="e">
        <f>'01_SK_NORTH BAY_20122020'!#REF!</f>
        <v>#REF!</v>
      </c>
      <c r="D1" s="53" t="e">
        <f>'01_SK_NORTH BAY_20122020'!#REF!</f>
        <v>#REF!</v>
      </c>
      <c r="E1" s="53" t="e">
        <f>'01_SK_NORTH BAY_20122020'!#REF!</f>
        <v>#REF!</v>
      </c>
      <c r="F1" s="23" t="e">
        <f>'01_SK_NORTH BAY_20122020'!#REF!</f>
        <v>#REF!</v>
      </c>
      <c r="G1" s="23" t="e">
        <f>'01_SK_NORTH BAY_20122020'!#REF!</f>
        <v>#REF!</v>
      </c>
      <c r="H1" s="23" t="e">
        <f>'01_SK_NORTH BAY_20122020'!#REF!</f>
        <v>#REF!</v>
      </c>
      <c r="I1" s="23" t="e">
        <f>'01_SK_NORTH BAY_20122020'!#REF!</f>
        <v>#REF!</v>
      </c>
      <c r="J1" s="23" t="e">
        <f>'01_SK_NORTH BAY_20122020'!#REF!</f>
        <v>#REF!</v>
      </c>
      <c r="K1" s="90" t="e">
        <f>'01_SK_NORTH BAY_20122020'!#REF!</f>
        <v>#REF!</v>
      </c>
      <c r="L1" s="90" t="e">
        <f>'01_SK_NORTH BAY_20122020'!#REF!</f>
        <v>#REF!</v>
      </c>
      <c r="M1" s="68" t="e">
        <f>'01_SK_NORTH BAY_20122020'!#REF!</f>
        <v>#REF!</v>
      </c>
      <c r="N1" s="68" t="e">
        <f>'01_SK_NORTH BAY_20122020'!#REF!</f>
        <v>#REF!</v>
      </c>
      <c r="O1" s="68" t="e">
        <f>'01_SK_NORTH BAY_20122020'!#REF!</f>
        <v>#REF!</v>
      </c>
      <c r="P1" s="68" t="e">
        <f>'01_SK_NORTH BAY_20122020'!#REF!</f>
        <v>#REF!</v>
      </c>
      <c r="Q1" s="68" t="e">
        <f>'01_SK_NORTH BAY_20122020'!#REF!</f>
        <v>#REF!</v>
      </c>
      <c r="R1" s="68" t="e">
        <f>'01_SK_NORTH BAY_20122020'!#REF!</f>
        <v>#REF!</v>
      </c>
      <c r="S1" s="68" t="e">
        <f>'01_SK_NORTH BAY_20122020'!#REF!</f>
        <v>#REF!</v>
      </c>
      <c r="T1" s="68" t="e">
        <f>'01_SK_NORTH BAY_20122020'!#REF!</f>
        <v>#REF!</v>
      </c>
      <c r="U1" s="90" t="e">
        <f>'01_SK_NORTH BAY_20122020'!#REF!</f>
        <v>#REF!</v>
      </c>
      <c r="V1" s="90" t="e">
        <f>'01_SK_NORTH BAY_20122020'!#REF!</f>
        <v>#REF!</v>
      </c>
      <c r="W1" s="90" t="e">
        <f>'01_SK_NORTH BAY_20122020'!#REF!</f>
        <v>#REF!</v>
      </c>
      <c r="X1" s="90" t="e">
        <f>'01_SK_NORTH BAY_20122020'!#REF!</f>
        <v>#REF!</v>
      </c>
      <c r="Y1" s="68" t="e">
        <f>'01_SK_NORTH BAY_20122020'!#REF!</f>
        <v>#REF!</v>
      </c>
      <c r="Z1" s="68" t="e">
        <f>'01_SK_NORTH BAY_20122020'!#REF!</f>
        <v>#REF!</v>
      </c>
      <c r="AA1" s="68" t="e">
        <f>'01_SK_NORTH BAY_20122020'!#REF!</f>
        <v>#REF!</v>
      </c>
      <c r="AB1" s="68" t="e">
        <f>'01_SK_NORTH BAY_20122020'!#REF!</f>
        <v>#REF!</v>
      </c>
      <c r="AC1" s="68" t="e">
        <f>'01_SK_NORTH BAY_20122020'!#REF!</f>
        <v>#REF!</v>
      </c>
      <c r="AD1" s="68" t="e">
        <f>'01_SK_NORTH BAY_20122020'!#REF!</f>
        <v>#REF!</v>
      </c>
      <c r="AE1" s="68" t="e">
        <f>'01_SK_NORTH BAY_20122020'!#REF!</f>
        <v>#REF!</v>
      </c>
      <c r="AF1" s="68" t="e">
        <f>'01_SK_NORTH BAY_20122020'!#REF!</f>
        <v>#REF!</v>
      </c>
      <c r="AG1" s="90" t="e">
        <f>'01_SK_NORTH BAY_20122020'!#REF!</f>
        <v>#REF!</v>
      </c>
      <c r="AH1" s="90" t="e">
        <f>'01_SK_NORTH BAY_20122020'!#REF!</f>
        <v>#REF!</v>
      </c>
      <c r="AI1" s="68" t="e">
        <f>'01_SK_NORTH BAY_20122020'!#REF!</f>
        <v>#REF!</v>
      </c>
      <c r="AJ1" s="68" t="e">
        <f>'01_SK_NORTH BAY_20122020'!#REF!</f>
        <v>#REF!</v>
      </c>
      <c r="AK1" s="68" t="e">
        <f>'01_SK_NORTH BAY_20122020'!#REF!</f>
        <v>#REF!</v>
      </c>
      <c r="AL1" s="68" t="e">
        <f>'01_SK_NORTH BAY_20122020'!#REF!</f>
        <v>#REF!</v>
      </c>
      <c r="AM1" s="68" t="e">
        <f>'01_SK_NORTH BAY_20122020'!#REF!</f>
        <v>#REF!</v>
      </c>
      <c r="AN1" s="68" t="e">
        <f>'01_SK_NORTH BAY_20122020'!#REF!</f>
        <v>#REF!</v>
      </c>
      <c r="AO1" s="68" t="e">
        <f>'01_SK_NORTH BAY_20122020'!#REF!</f>
        <v>#REF!</v>
      </c>
      <c r="AP1" s="68" t="e">
        <f>'01_SK_NORTH BAY_20122020'!#REF!</f>
        <v>#REF!</v>
      </c>
      <c r="AQ1" s="90" t="e">
        <f>'01_SK_NORTH BAY_20122020'!#REF!</f>
        <v>#REF!</v>
      </c>
      <c r="AR1" s="90" t="e">
        <f>'01_SK_NORTH BAY_20122020'!#REF!</f>
        <v>#REF!</v>
      </c>
      <c r="AS1" s="90" t="e">
        <f>'01_SK_NORTH BAY_20122020'!#REF!</f>
        <v>#REF!</v>
      </c>
      <c r="AT1" s="90" t="e">
        <f>'01_SK_NORTH BAY_20122020'!#REF!</f>
        <v>#REF!</v>
      </c>
      <c r="AU1" s="68" t="e">
        <f>'01_SK_NORTH BAY_20122020'!#REF!</f>
        <v>#REF!</v>
      </c>
      <c r="AV1" s="68" t="e">
        <f>'01_SK_NORTH BAY_20122020'!#REF!</f>
        <v>#REF!</v>
      </c>
      <c r="AW1" s="68" t="e">
        <f>'01_SK_NORTH BAY_20122020'!#REF!</f>
        <v>#REF!</v>
      </c>
      <c r="AX1" s="68" t="e">
        <f>'01_SK_NORTH BAY_20122020'!#REF!</f>
        <v>#REF!</v>
      </c>
      <c r="AY1" s="68" t="e">
        <f>'01_SK_NORTH BAY_20122020'!#REF!</f>
        <v>#REF!</v>
      </c>
      <c r="AZ1" s="68" t="e">
        <f>'01_SK_NORTH BAY_20122020'!#REF!</f>
        <v>#REF!</v>
      </c>
      <c r="BA1" s="68" t="e">
        <f>'01_SK_NORTH BAY_20122020'!#REF!</f>
        <v>#REF!</v>
      </c>
      <c r="BB1" s="68" t="e">
        <f>'01_SK_NORTH BAY_20122020'!#REF!</f>
        <v>#REF!</v>
      </c>
      <c r="BC1" s="90" t="e">
        <f>'01_SK_NORTH BAY_20122020'!#REF!</f>
        <v>#REF!</v>
      </c>
      <c r="BD1" s="90" t="e">
        <f>'01_SK_NORTH BAY_20122020'!#REF!</f>
        <v>#REF!</v>
      </c>
      <c r="BE1" s="68" t="e">
        <f>'01_SK_NORTH BAY_20122020'!#REF!</f>
        <v>#REF!</v>
      </c>
      <c r="BF1" s="68" t="e">
        <f>'01_SK_NORTH BAY_20122020'!#REF!</f>
        <v>#REF!</v>
      </c>
      <c r="BG1" s="68" t="e">
        <f>'01_SK_NORTH BAY_20122020'!#REF!</f>
        <v>#REF!</v>
      </c>
      <c r="BH1" s="68" t="e">
        <f>'01_SK_NORTH BAY_20122020'!#REF!</f>
        <v>#REF!</v>
      </c>
      <c r="BI1" s="68" t="e">
        <f>'01_SK_NORTH BAY_20122020'!#REF!</f>
        <v>#REF!</v>
      </c>
      <c r="BJ1" s="68" t="e">
        <f>'01_SK_NORTH BAY_20122020'!#REF!</f>
        <v>#REF!</v>
      </c>
      <c r="BK1" s="68" t="e">
        <f>'01_SK_NORTH BAY_20122020'!#REF!</f>
        <v>#REF!</v>
      </c>
      <c r="BL1" s="68" t="e">
        <f>'01_SK_NORTH BAY_20122020'!#REF!</f>
        <v>#REF!</v>
      </c>
      <c r="BM1" s="90" t="e">
        <f>'01_SK_NORTH BAY_20122020'!#REF!</f>
        <v>#REF!</v>
      </c>
      <c r="BN1" s="90" t="e">
        <f>'01_SK_NORTH BAY_20122020'!#REF!</f>
        <v>#REF!</v>
      </c>
      <c r="BO1" s="68" t="e">
        <f>'01_SK_NORTH BAY_20122020'!#REF!</f>
        <v>#REF!</v>
      </c>
      <c r="BP1" s="90" t="e">
        <f>'01_SK_NORTH BAY_20122020'!#REF!</f>
        <v>#REF!</v>
      </c>
      <c r="BQ1" s="90" t="e">
        <f>'01_SK_NORTH BAY_20122020'!#REF!</f>
        <v>#REF!</v>
      </c>
      <c r="BR1" s="68" t="e">
        <f>'01_SK_NORTH BAY_20122020'!#REF!</f>
        <v>#REF!</v>
      </c>
      <c r="BS1" s="68" t="e">
        <f>'01_SK_NORTH BAY_20122020'!#REF!</f>
        <v>#REF!</v>
      </c>
      <c r="BT1" s="68" t="e">
        <f>'01_SK_NORTH BAY_20122020'!#REF!</f>
        <v>#REF!</v>
      </c>
      <c r="BU1" s="68" t="e">
        <f>'01_SK_NORTH BAY_20122020'!#REF!</f>
        <v>#REF!</v>
      </c>
      <c r="BV1" s="68" t="e">
        <f>'01_SK_NORTH BAY_20122020'!#REF!</f>
        <v>#REF!</v>
      </c>
      <c r="BW1" s="68" t="e">
        <f>'01_SK_NORTH BAY_20122020'!#REF!</f>
        <v>#REF!</v>
      </c>
      <c r="BX1" s="68" t="e">
        <f>'01_SK_NORTH BAY_20122020'!#REF!</f>
        <v>#REF!</v>
      </c>
      <c r="BY1" s="68" t="e">
        <f>'01_SK_NORTH BAY_20122020'!#REF!</f>
        <v>#REF!</v>
      </c>
      <c r="BZ1" s="90" t="e">
        <f>'01_SK_NORTH BAY_20122020'!#REF!</f>
        <v>#REF!</v>
      </c>
      <c r="CA1" s="90" t="e">
        <f>'01_SK_NORTH BAY_20122020'!#REF!</f>
        <v>#REF!</v>
      </c>
      <c r="CB1" s="68" t="e">
        <f>'01_SK_NORTH BAY_20122020'!#REF!</f>
        <v>#REF!</v>
      </c>
      <c r="CC1" s="68" t="e">
        <f>'01_SK_NORTH BAY_20122020'!#REF!</f>
        <v>#REF!</v>
      </c>
      <c r="CD1" s="68" t="e">
        <f>'01_SK_NORTH BAY_20122020'!#REF!</f>
        <v>#REF!</v>
      </c>
      <c r="CE1" s="68" t="e">
        <f>'01_SK_NORTH BAY_20122020'!#REF!</f>
        <v>#REF!</v>
      </c>
      <c r="CF1" s="68" t="e">
        <f>'01_SK_NORTH BAY_20122020'!#REF!</f>
        <v>#REF!</v>
      </c>
      <c r="CG1" s="68" t="e">
        <f>'01_SK_NORTH BAY_20122020'!#REF!</f>
        <v>#REF!</v>
      </c>
      <c r="CH1" s="68" t="e">
        <f>'01_SK_NORTH BAY_20122020'!#REF!</f>
        <v>#REF!</v>
      </c>
      <c r="CI1" s="68" t="e">
        <f>'01_SK_NORTH BAY_20122020'!#REF!</f>
        <v>#REF!</v>
      </c>
      <c r="CJ1" s="68" t="e">
        <f>'01_SK_NORTH BAY_20122020'!#REF!</f>
        <v>#REF!</v>
      </c>
      <c r="CK1" s="90" t="e">
        <f>'01_SK_NORTH BAY_20122020'!#REF!</f>
        <v>#REF!</v>
      </c>
      <c r="CL1" s="90" t="e">
        <f>'01_SK_NORTH BAY_20122020'!#REF!</f>
        <v>#REF!</v>
      </c>
      <c r="CM1" s="68" t="e">
        <f>'01_SK_NORTH BAY_20122020'!#REF!</f>
        <v>#REF!</v>
      </c>
      <c r="CN1" s="68" t="e">
        <f>'01_SK_NORTH BAY_20122020'!#REF!</f>
        <v>#REF!</v>
      </c>
      <c r="CO1" s="68" t="e">
        <f>'01_SK_NORTH BAY_20122020'!#REF!</f>
        <v>#REF!</v>
      </c>
      <c r="CP1" s="68" t="e">
        <f>'01_SK_NORTH BAY_20122020'!#REF!</f>
        <v>#REF!</v>
      </c>
      <c r="CQ1" s="68" t="e">
        <f>'01_SK_NORTH BAY_20122020'!#REF!</f>
        <v>#REF!</v>
      </c>
      <c r="CR1" s="68" t="e">
        <f>'01_SK_NORTH BAY_20122020'!#REF!</f>
        <v>#REF!</v>
      </c>
      <c r="CS1" s="68" t="e">
        <f>'01_SK_NORTH BAY_20122020'!#REF!</f>
        <v>#REF!</v>
      </c>
      <c r="CT1" s="68" t="e">
        <f>'01_SK_NORTH BAY_20122020'!#REF!</f>
        <v>#REF!</v>
      </c>
      <c r="CU1" s="68" t="e">
        <f>'01_SK_NORTH BAY_20122020'!#REF!</f>
        <v>#REF!</v>
      </c>
      <c r="CV1" s="68" t="e">
        <f>'01_SK_NORTH BAY_20122020'!#REF!</f>
        <v>#REF!</v>
      </c>
      <c r="CW1" s="90" t="e">
        <f>'01_SK_NORTH BAY_20122020'!#REF!</f>
        <v>#REF!</v>
      </c>
      <c r="CX1" s="90" t="e">
        <f>'01_SK_NORTH BAY_20122020'!#REF!</f>
        <v>#REF!</v>
      </c>
      <c r="CY1" s="53" t="e">
        <f>'01_SK_NORTH BAY_20122020'!#REF!</f>
        <v>#REF!</v>
      </c>
      <c r="CZ1" s="53" t="e">
        <f>'01_SK_NORTH BAY_20122020'!#REF!</f>
        <v>#REF!</v>
      </c>
      <c r="DA1" s="53" t="e">
        <f>'01_SK_NORTH BAY_20122020'!#REF!</f>
        <v>#REF!</v>
      </c>
      <c r="DB1" s="53" t="e">
        <f>'01_SK_NORTH BAY_20122020'!#REF!</f>
        <v>#REF!</v>
      </c>
      <c r="DC1" s="53" t="e">
        <f>'01_SK_NORTH BAY_20122020'!#REF!</f>
        <v>#REF!</v>
      </c>
      <c r="DD1" s="53" t="e">
        <f>'01_SK_NORTH BAY_20122020'!#REF!</f>
        <v>#REF!</v>
      </c>
      <c r="DE1" s="53" t="e">
        <f>'01_SK_NORTH BAY_20122020'!#REF!</f>
        <v>#REF!</v>
      </c>
      <c r="DF1" s="76" t="e">
        <f>'01_SK_NORTH BAY_20122020'!#REF!</f>
        <v>#REF!</v>
      </c>
      <c r="DG1" s="53" t="e">
        <f>'01_SK_NORTH BAY_20122020'!#REF!</f>
        <v>#REF!</v>
      </c>
      <c r="DH1" s="90" t="e">
        <f>'01_SK_NORTH BAY_20122020'!#REF!</f>
        <v>#REF!</v>
      </c>
      <c r="DI1" s="53" t="e">
        <f>'01_SK_NORTH BAY_20122020'!#REF!</f>
        <v>#REF!</v>
      </c>
      <c r="DJ1" s="53" t="e">
        <f>'01_SK_NORTH BAY_20122020'!#REF!</f>
        <v>#REF!</v>
      </c>
      <c r="DK1" s="53" t="e">
        <f>'01_SK_NORTH BAY_20122020'!#REF!</f>
        <v>#REF!</v>
      </c>
      <c r="DL1" s="53" t="e">
        <f>'01_SK_NORTH BAY_20122020'!#REF!</f>
        <v>#REF!</v>
      </c>
      <c r="DM1" s="53" t="e">
        <f>'01_SK_NORTH BAY_20122020'!#REF!</f>
        <v>#REF!</v>
      </c>
      <c r="DN1" s="53" t="e">
        <f>'01_SK_NORTH BAY_20122020'!#REF!</f>
        <v>#REF!</v>
      </c>
      <c r="DO1" s="53" t="e">
        <f>'01_SK_NORTH BAY_20122020'!#REF!</f>
        <v>#REF!</v>
      </c>
      <c r="DP1" s="53" t="e">
        <f>'01_SK_NORTH BAY_20122020'!#REF!</f>
        <v>#REF!</v>
      </c>
      <c r="DQ1" s="53" t="e">
        <f>'01_SK_NORTH BAY_20122020'!#REF!</f>
        <v>#REF!</v>
      </c>
      <c r="DR1" s="53" t="e">
        <f>'01_SK_NORTH BAY_20122020'!#REF!</f>
        <v>#REF!</v>
      </c>
      <c r="DS1" s="68" t="e">
        <f>'01_SK_NORTH BAY_20122020'!#REF!</f>
        <v>#REF!</v>
      </c>
      <c r="DT1" s="92" t="e">
        <f>'01_SK_NORTH BAY_20122020'!#REF!</f>
        <v>#REF!</v>
      </c>
      <c r="DU1" t="e">
        <f>'01_SK_NORTH BAY_20122020'!#REF!</f>
        <v>#REF!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7FBB-8BD5-45D1-A052-22B5DD68A969}">
  <sheetPr codeName="Лист11"/>
  <dimension ref="A1:L1"/>
  <sheetViews>
    <sheetView workbookViewId="0">
      <selection activeCell="A2" sqref="A2:XFD60"/>
    </sheetView>
  </sheetViews>
  <sheetFormatPr defaultRowHeight="15"/>
  <cols>
    <col min="1" max="1" width="10.140625" style="92" bestFit="1" customWidth="1"/>
    <col min="6" max="6" width="10.5703125" customWidth="1"/>
  </cols>
  <sheetData>
    <row r="1" spans="1:12">
      <c r="A1" s="92" t="e">
        <f>'01_SK_NORTH BAY_20122020'!#REF!</f>
        <v>#REF!</v>
      </c>
      <c r="B1" t="e">
        <f>'01_SK_NORTH BAY_20122020'!#REF!</f>
        <v>#REF!</v>
      </c>
      <c r="C1" t="e">
        <f>'01_SK_NORTH BAY_20122020'!#REF!</f>
        <v>#REF!</v>
      </c>
      <c r="D1" t="e">
        <f>'01_SK_NORTH BAY_20122020'!#REF!</f>
        <v>#REF!</v>
      </c>
      <c r="E1" t="e">
        <f>'01_SK_NORTH BAY_20122020'!#REF!</f>
        <v>#REF!</v>
      </c>
      <c r="F1" s="92" t="e">
        <f>'01_SK_NORTH BAY_20122020'!#REF!</f>
        <v>#REF!</v>
      </c>
      <c r="G1" s="92" t="e">
        <f>'01_SK_NORTH BAY_20122020'!#REF!</f>
        <v>#REF!</v>
      </c>
      <c r="H1" s="92" t="e">
        <f>'01_SK_NORTH BAY_20122020'!#REF!</f>
        <v>#REF!</v>
      </c>
      <c r="I1" s="92" t="e">
        <f>'01_SK_NORTH BAY_20122020'!#REF!</f>
        <v>#REF!</v>
      </c>
      <c r="J1" s="92" t="e">
        <f>'01_SK_NORTH BAY_20122020'!#REF!</f>
        <v>#REF!</v>
      </c>
      <c r="K1" s="92" t="e">
        <f>'01_SK_NORTH BAY_20122020'!#REF!</f>
        <v>#REF!</v>
      </c>
      <c r="L1" s="92" t="e">
        <f>'01_SK_NORTH BAY_20122020'!#REF!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BCE8-D3C6-4426-A935-A751A25078B9}">
  <sheetPr codeName="Лист12"/>
  <dimension ref="A1:L67"/>
  <sheetViews>
    <sheetView workbookViewId="0"/>
  </sheetViews>
  <sheetFormatPr defaultRowHeight="15"/>
  <cols>
    <col min="1" max="1" width="10.42578125" customWidth="1"/>
    <col min="6" max="6" width="12.140625" customWidth="1"/>
  </cols>
  <sheetData>
    <row r="1" spans="1:12">
      <c r="A1" s="92" t="s">
        <v>1555</v>
      </c>
      <c r="B1" t="s">
        <v>174</v>
      </c>
      <c r="C1" t="s">
        <v>1156</v>
      </c>
      <c r="D1" t="s">
        <v>547</v>
      </c>
      <c r="E1" t="s">
        <v>1157</v>
      </c>
      <c r="F1" s="92" t="s">
        <v>1324</v>
      </c>
      <c r="G1" s="92" t="s">
        <v>1325</v>
      </c>
      <c r="H1" s="92" t="s">
        <v>105</v>
      </c>
      <c r="I1" s="92" t="s">
        <v>1114</v>
      </c>
      <c r="J1" s="92" t="s">
        <v>1326</v>
      </c>
      <c r="K1" s="92" t="s">
        <v>1327</v>
      </c>
      <c r="L1" s="92" t="s">
        <v>1328</v>
      </c>
    </row>
    <row r="2" spans="1:12">
      <c r="A2" s="92" t="s">
        <v>1555</v>
      </c>
      <c r="B2" t="s">
        <v>1158</v>
      </c>
      <c r="C2" t="s">
        <v>1160</v>
      </c>
      <c r="D2" t="s">
        <v>1159</v>
      </c>
      <c r="E2" t="s">
        <v>1161</v>
      </c>
      <c r="F2" s="92" t="s">
        <v>1329</v>
      </c>
      <c r="G2" s="92" t="s">
        <v>1100</v>
      </c>
      <c r="H2" s="92" t="s">
        <v>1101</v>
      </c>
      <c r="I2" s="92" t="s">
        <v>1114</v>
      </c>
      <c r="J2" s="92" t="s">
        <v>1326</v>
      </c>
      <c r="K2" s="92" t="s">
        <v>1330</v>
      </c>
      <c r="L2" s="92" t="s">
        <v>1331</v>
      </c>
    </row>
    <row r="3" spans="1:12">
      <c r="A3" s="92" t="s">
        <v>1555</v>
      </c>
      <c r="B3" t="s">
        <v>538</v>
      </c>
      <c r="C3" t="s">
        <v>211</v>
      </c>
      <c r="D3" t="s">
        <v>596</v>
      </c>
      <c r="E3" t="s">
        <v>562</v>
      </c>
      <c r="F3" s="92" t="s">
        <v>1332</v>
      </c>
      <c r="G3" s="92" t="s">
        <v>1333</v>
      </c>
      <c r="H3" s="92" t="s">
        <v>981</v>
      </c>
      <c r="I3" s="92" t="s">
        <v>1114</v>
      </c>
      <c r="J3" s="92" t="s">
        <v>1326</v>
      </c>
      <c r="K3" s="92" t="s">
        <v>1334</v>
      </c>
      <c r="L3" s="92" t="s">
        <v>1335</v>
      </c>
    </row>
    <row r="4" spans="1:12">
      <c r="A4" s="92" t="s">
        <v>1555</v>
      </c>
      <c r="B4" t="s">
        <v>91</v>
      </c>
      <c r="C4" t="s">
        <v>117</v>
      </c>
      <c r="D4" t="s">
        <v>98</v>
      </c>
      <c r="E4" t="s">
        <v>100</v>
      </c>
      <c r="F4" s="92" t="s">
        <v>1336</v>
      </c>
      <c r="G4" s="92" t="s">
        <v>1337</v>
      </c>
      <c r="H4" s="92" t="s">
        <v>167</v>
      </c>
      <c r="I4" s="92" t="s">
        <v>1114</v>
      </c>
      <c r="J4" s="92" t="s">
        <v>1326</v>
      </c>
      <c r="K4" s="92" t="s">
        <v>1338</v>
      </c>
      <c r="L4" s="92" t="s">
        <v>1339</v>
      </c>
    </row>
    <row r="5" spans="1:12">
      <c r="A5" s="92" t="s">
        <v>1555</v>
      </c>
      <c r="B5" t="s">
        <v>186</v>
      </c>
      <c r="C5" t="s">
        <v>1162</v>
      </c>
      <c r="D5" t="s">
        <v>689</v>
      </c>
      <c r="E5" t="s">
        <v>1163</v>
      </c>
      <c r="F5" s="92" t="s">
        <v>1340</v>
      </c>
      <c r="G5" s="92" t="s">
        <v>1325</v>
      </c>
      <c r="H5" s="92" t="s">
        <v>105</v>
      </c>
      <c r="I5" s="92" t="s">
        <v>1114</v>
      </c>
      <c r="J5" s="92" t="s">
        <v>1326</v>
      </c>
      <c r="K5" s="92" t="s">
        <v>1341</v>
      </c>
      <c r="L5" s="92" t="s">
        <v>1342</v>
      </c>
    </row>
    <row r="6" spans="1:12">
      <c r="A6" s="92" t="s">
        <v>1555</v>
      </c>
      <c r="B6" t="s">
        <v>493</v>
      </c>
      <c r="C6" t="s">
        <v>490</v>
      </c>
      <c r="D6" t="s">
        <v>616</v>
      </c>
      <c r="E6" t="s">
        <v>860</v>
      </c>
      <c r="F6" s="92" t="s">
        <v>1343</v>
      </c>
      <c r="G6" s="92" t="s">
        <v>1344</v>
      </c>
      <c r="H6" s="92" t="s">
        <v>983</v>
      </c>
      <c r="I6" s="92" t="s">
        <v>1114</v>
      </c>
      <c r="J6" s="92" t="s">
        <v>1326</v>
      </c>
      <c r="K6" s="92" t="s">
        <v>1345</v>
      </c>
      <c r="L6" s="92" t="s">
        <v>1346</v>
      </c>
    </row>
    <row r="7" spans="1:12">
      <c r="A7" s="92" t="s">
        <v>1555</v>
      </c>
      <c r="B7" t="s">
        <v>121</v>
      </c>
      <c r="C7" t="s">
        <v>1347</v>
      </c>
      <c r="D7" t="s">
        <v>122</v>
      </c>
      <c r="E7" t="s">
        <v>1164</v>
      </c>
      <c r="F7" s="92" t="s">
        <v>1348</v>
      </c>
      <c r="G7" s="92" t="s">
        <v>1349</v>
      </c>
      <c r="H7" s="92" t="s">
        <v>135</v>
      </c>
      <c r="I7" s="92" t="s">
        <v>1114</v>
      </c>
      <c r="J7" s="92" t="s">
        <v>1326</v>
      </c>
      <c r="K7" s="92" t="s">
        <v>1350</v>
      </c>
      <c r="L7" s="92" t="s">
        <v>1351</v>
      </c>
    </row>
    <row r="8" spans="1:12">
      <c r="A8" s="92" t="s">
        <v>1555</v>
      </c>
      <c r="B8" t="s">
        <v>173</v>
      </c>
      <c r="C8" t="s">
        <v>915</v>
      </c>
      <c r="D8" t="s">
        <v>546</v>
      </c>
      <c r="E8" t="s">
        <v>916</v>
      </c>
      <c r="F8" s="92" t="s">
        <v>1352</v>
      </c>
      <c r="G8" s="92" t="s">
        <v>1353</v>
      </c>
      <c r="H8" s="92" t="s">
        <v>106</v>
      </c>
      <c r="I8" s="92" t="s">
        <v>1114</v>
      </c>
      <c r="J8" s="92" t="s">
        <v>1326</v>
      </c>
      <c r="K8" s="92" t="s">
        <v>1354</v>
      </c>
      <c r="L8" s="92" t="s">
        <v>1355</v>
      </c>
    </row>
    <row r="9" spans="1:12">
      <c r="A9" s="92" t="s">
        <v>1555</v>
      </c>
      <c r="B9" t="s">
        <v>178</v>
      </c>
      <c r="C9" t="s">
        <v>259</v>
      </c>
      <c r="D9" t="s">
        <v>539</v>
      </c>
      <c r="E9" t="s">
        <v>605</v>
      </c>
      <c r="F9" s="92" t="s">
        <v>1356</v>
      </c>
      <c r="G9" s="92" t="s">
        <v>1344</v>
      </c>
      <c r="H9" s="92" t="s">
        <v>983</v>
      </c>
      <c r="I9" s="92" t="s">
        <v>1114</v>
      </c>
      <c r="J9" s="92" t="s">
        <v>1326</v>
      </c>
      <c r="K9" s="92" t="s">
        <v>1357</v>
      </c>
      <c r="L9" s="92" t="s">
        <v>1358</v>
      </c>
    </row>
    <row r="10" spans="1:12">
      <c r="A10" s="92" t="s">
        <v>1555</v>
      </c>
      <c r="B10" t="s">
        <v>178</v>
      </c>
      <c r="C10" t="s">
        <v>1359</v>
      </c>
      <c r="D10" t="s">
        <v>539</v>
      </c>
      <c r="E10" t="s">
        <v>1165</v>
      </c>
      <c r="F10" s="92" t="s">
        <v>1360</v>
      </c>
      <c r="G10" s="92" t="s">
        <v>1361</v>
      </c>
      <c r="H10" s="92" t="s">
        <v>980</v>
      </c>
      <c r="I10" s="92" t="s">
        <v>1114</v>
      </c>
      <c r="J10" s="92" t="s">
        <v>1326</v>
      </c>
      <c r="K10" s="92" t="s">
        <v>1362</v>
      </c>
      <c r="L10" s="92" t="s">
        <v>1363</v>
      </c>
    </row>
    <row r="11" spans="1:12">
      <c r="A11" s="92" t="s">
        <v>1555</v>
      </c>
      <c r="B11" t="s">
        <v>175</v>
      </c>
      <c r="C11" t="s">
        <v>211</v>
      </c>
      <c r="D11" t="s">
        <v>158</v>
      </c>
      <c r="E11" t="s">
        <v>562</v>
      </c>
      <c r="F11" s="92" t="s">
        <v>1364</v>
      </c>
      <c r="G11" s="92" t="s">
        <v>1325</v>
      </c>
      <c r="H11" s="92" t="s">
        <v>105</v>
      </c>
      <c r="I11" s="92" t="s">
        <v>1114</v>
      </c>
      <c r="J11" s="92" t="s">
        <v>1326</v>
      </c>
      <c r="K11" s="92" t="s">
        <v>1365</v>
      </c>
      <c r="L11" s="92" t="s">
        <v>1366</v>
      </c>
    </row>
    <row r="12" spans="1:12">
      <c r="A12" s="92" t="s">
        <v>1555</v>
      </c>
      <c r="B12" t="s">
        <v>169</v>
      </c>
      <c r="C12" t="s">
        <v>512</v>
      </c>
      <c r="D12" t="s">
        <v>556</v>
      </c>
      <c r="E12" t="s">
        <v>979</v>
      </c>
      <c r="F12" s="92" t="s">
        <v>1367</v>
      </c>
      <c r="G12" s="92" t="s">
        <v>1337</v>
      </c>
      <c r="H12" s="92" t="s">
        <v>167</v>
      </c>
      <c r="I12" s="92" t="s">
        <v>1114</v>
      </c>
      <c r="J12" s="92" t="s">
        <v>1326</v>
      </c>
      <c r="K12" s="92" t="s">
        <v>1368</v>
      </c>
      <c r="L12" s="92" t="s">
        <v>1369</v>
      </c>
    </row>
    <row r="13" spans="1:12">
      <c r="A13" s="92" t="s">
        <v>1555</v>
      </c>
      <c r="B13" t="s">
        <v>140</v>
      </c>
      <c r="C13" t="s">
        <v>1370</v>
      </c>
      <c r="D13" t="s">
        <v>155</v>
      </c>
      <c r="E13" t="s">
        <v>1166</v>
      </c>
      <c r="F13" s="92" t="s">
        <v>1371</v>
      </c>
      <c r="G13" s="92" t="s">
        <v>1353</v>
      </c>
      <c r="H13" s="92" t="s">
        <v>106</v>
      </c>
      <c r="I13" s="92" t="s">
        <v>1114</v>
      </c>
      <c r="J13" s="92" t="s">
        <v>1326</v>
      </c>
      <c r="K13" s="92" t="s">
        <v>1372</v>
      </c>
      <c r="L13" s="92" t="s">
        <v>1373</v>
      </c>
    </row>
    <row r="14" spans="1:12">
      <c r="A14" s="92" t="s">
        <v>1555</v>
      </c>
      <c r="B14" t="s">
        <v>623</v>
      </c>
      <c r="C14" t="s">
        <v>1374</v>
      </c>
      <c r="D14" t="s">
        <v>621</v>
      </c>
      <c r="E14" t="s">
        <v>1167</v>
      </c>
      <c r="F14" s="92" t="s">
        <v>1375</v>
      </c>
      <c r="G14" s="92" t="s">
        <v>1376</v>
      </c>
      <c r="H14" s="92" t="s">
        <v>134</v>
      </c>
      <c r="I14" s="92" t="s">
        <v>1114</v>
      </c>
      <c r="J14" s="92" t="s">
        <v>1326</v>
      </c>
      <c r="K14" s="92" t="s">
        <v>1377</v>
      </c>
      <c r="L14" s="92" t="s">
        <v>1378</v>
      </c>
    </row>
    <row r="15" spans="1:12">
      <c r="A15" s="92" t="s">
        <v>1555</v>
      </c>
      <c r="B15" t="s">
        <v>168</v>
      </c>
      <c r="C15" t="s">
        <v>1379</v>
      </c>
      <c r="D15" t="s">
        <v>540</v>
      </c>
      <c r="E15" t="s">
        <v>1168</v>
      </c>
      <c r="F15" s="92" t="s">
        <v>1380</v>
      </c>
      <c r="G15" s="92" t="s">
        <v>1376</v>
      </c>
      <c r="H15" s="92" t="s">
        <v>134</v>
      </c>
      <c r="I15" s="92" t="s">
        <v>1114</v>
      </c>
      <c r="J15" s="92" t="s">
        <v>1326</v>
      </c>
      <c r="K15" s="92" t="s">
        <v>1381</v>
      </c>
      <c r="L15" s="92" t="s">
        <v>1382</v>
      </c>
    </row>
    <row r="16" spans="1:12">
      <c r="A16" s="92" t="s">
        <v>1555</v>
      </c>
      <c r="B16" t="s">
        <v>168</v>
      </c>
      <c r="C16" t="s">
        <v>314</v>
      </c>
      <c r="D16" t="s">
        <v>540</v>
      </c>
      <c r="E16" t="s">
        <v>763</v>
      </c>
      <c r="F16" s="92" t="s">
        <v>1383</v>
      </c>
      <c r="G16" s="92" t="s">
        <v>1384</v>
      </c>
      <c r="H16" s="92" t="s">
        <v>1037</v>
      </c>
      <c r="I16" s="92" t="s">
        <v>1114</v>
      </c>
      <c r="J16" s="92" t="s">
        <v>1326</v>
      </c>
      <c r="K16" s="92" t="s">
        <v>1385</v>
      </c>
      <c r="L16" s="92" t="s">
        <v>1386</v>
      </c>
    </row>
    <row r="17" spans="1:12">
      <c r="A17" s="92" t="s">
        <v>1555</v>
      </c>
      <c r="B17" t="s">
        <v>118</v>
      </c>
      <c r="C17" t="s">
        <v>1387</v>
      </c>
      <c r="D17" t="s">
        <v>579</v>
      </c>
      <c r="E17" t="s">
        <v>1046</v>
      </c>
      <c r="F17" s="92" t="s">
        <v>1388</v>
      </c>
      <c r="G17" s="92" t="s">
        <v>1361</v>
      </c>
      <c r="H17" s="92" t="s">
        <v>980</v>
      </c>
      <c r="I17" s="92" t="s">
        <v>1114</v>
      </c>
      <c r="J17" s="92" t="s">
        <v>1326</v>
      </c>
      <c r="K17" s="92" t="s">
        <v>1389</v>
      </c>
      <c r="L17" s="92" t="s">
        <v>1390</v>
      </c>
    </row>
    <row r="18" spans="1:12">
      <c r="A18" s="92" t="s">
        <v>1555</v>
      </c>
      <c r="B18" t="s">
        <v>537</v>
      </c>
      <c r="C18" t="s">
        <v>1391</v>
      </c>
      <c r="D18" t="s">
        <v>595</v>
      </c>
      <c r="E18" t="s">
        <v>1169</v>
      </c>
      <c r="F18" s="92" t="s">
        <v>1392</v>
      </c>
      <c r="G18" s="92" t="s">
        <v>1393</v>
      </c>
      <c r="H18" s="92" t="s">
        <v>166</v>
      </c>
      <c r="I18" s="92" t="s">
        <v>1114</v>
      </c>
      <c r="J18" s="92" t="s">
        <v>1326</v>
      </c>
      <c r="K18" s="92" t="s">
        <v>1394</v>
      </c>
      <c r="L18" s="92" t="s">
        <v>1395</v>
      </c>
    </row>
    <row r="19" spans="1:12">
      <c r="A19" s="92" t="s">
        <v>1555</v>
      </c>
      <c r="B19" t="s">
        <v>169</v>
      </c>
      <c r="C19" t="s">
        <v>1396</v>
      </c>
      <c r="D19" t="s">
        <v>556</v>
      </c>
      <c r="E19" t="s">
        <v>1170</v>
      </c>
      <c r="F19" s="92" t="s">
        <v>1397</v>
      </c>
      <c r="G19" s="92" t="s">
        <v>1398</v>
      </c>
      <c r="H19" s="92" t="s">
        <v>137</v>
      </c>
      <c r="I19" s="92" t="s">
        <v>1114</v>
      </c>
      <c r="J19" s="92" t="s">
        <v>1326</v>
      </c>
      <c r="K19" s="92" t="s">
        <v>1399</v>
      </c>
      <c r="L19" s="92" t="s">
        <v>1400</v>
      </c>
    </row>
    <row r="20" spans="1:12">
      <c r="A20" s="92" t="s">
        <v>1555</v>
      </c>
      <c r="B20" t="s">
        <v>175</v>
      </c>
      <c r="C20" t="s">
        <v>1401</v>
      </c>
      <c r="D20" t="s">
        <v>158</v>
      </c>
      <c r="E20" t="s">
        <v>1171</v>
      </c>
      <c r="F20" s="92" t="s">
        <v>1402</v>
      </c>
      <c r="G20" s="92" t="s">
        <v>1349</v>
      </c>
      <c r="H20" s="92" t="s">
        <v>135</v>
      </c>
      <c r="I20" s="92" t="s">
        <v>1114</v>
      </c>
      <c r="J20" s="92" t="s">
        <v>1326</v>
      </c>
      <c r="K20" s="92" t="s">
        <v>1403</v>
      </c>
      <c r="L20" s="92" t="s">
        <v>1404</v>
      </c>
    </row>
    <row r="21" spans="1:12">
      <c r="A21" s="92" t="s">
        <v>1555</v>
      </c>
      <c r="B21" t="s">
        <v>279</v>
      </c>
      <c r="C21" t="s">
        <v>1405</v>
      </c>
      <c r="D21" t="s">
        <v>571</v>
      </c>
      <c r="E21" t="s">
        <v>1172</v>
      </c>
      <c r="F21" s="92" t="s">
        <v>1406</v>
      </c>
      <c r="G21" s="92" t="s">
        <v>1376</v>
      </c>
      <c r="H21" s="92" t="s">
        <v>134</v>
      </c>
      <c r="I21" s="92" t="s">
        <v>1114</v>
      </c>
      <c r="J21" s="92" t="s">
        <v>1326</v>
      </c>
      <c r="K21" s="92" t="s">
        <v>1407</v>
      </c>
      <c r="L21" s="92" t="s">
        <v>1408</v>
      </c>
    </row>
    <row r="22" spans="1:12">
      <c r="A22" s="92" t="s">
        <v>1555</v>
      </c>
      <c r="B22" t="s">
        <v>175</v>
      </c>
      <c r="C22" t="s">
        <v>1409</v>
      </c>
      <c r="D22" t="s">
        <v>158</v>
      </c>
      <c r="E22" t="s">
        <v>1173</v>
      </c>
      <c r="F22" s="92" t="s">
        <v>1410</v>
      </c>
      <c r="G22" s="92" t="s">
        <v>1361</v>
      </c>
      <c r="H22" s="92" t="s">
        <v>980</v>
      </c>
      <c r="I22" s="92" t="s">
        <v>1114</v>
      </c>
      <c r="J22" s="92" t="s">
        <v>1326</v>
      </c>
      <c r="K22" s="92" t="s">
        <v>1411</v>
      </c>
      <c r="L22" s="92" t="s">
        <v>1412</v>
      </c>
    </row>
    <row r="23" spans="1:12">
      <c r="A23" s="92" t="s">
        <v>1555</v>
      </c>
      <c r="B23" t="s">
        <v>531</v>
      </c>
      <c r="C23" t="s">
        <v>1413</v>
      </c>
      <c r="D23" t="s">
        <v>586</v>
      </c>
      <c r="E23" t="s">
        <v>1174</v>
      </c>
      <c r="F23" s="92" t="s">
        <v>1414</v>
      </c>
      <c r="G23" s="92" t="s">
        <v>1349</v>
      </c>
      <c r="H23" s="92" t="s">
        <v>135</v>
      </c>
      <c r="I23" s="92" t="s">
        <v>1114</v>
      </c>
      <c r="J23" s="92" t="s">
        <v>1326</v>
      </c>
      <c r="K23" s="92" t="s">
        <v>1415</v>
      </c>
      <c r="L23" s="92" t="s">
        <v>1416</v>
      </c>
    </row>
    <row r="24" spans="1:12">
      <c r="A24" s="92" t="s">
        <v>1555</v>
      </c>
      <c r="B24" t="s">
        <v>119</v>
      </c>
      <c r="C24" t="s">
        <v>1175</v>
      </c>
      <c r="D24" t="s">
        <v>120</v>
      </c>
      <c r="E24" t="s">
        <v>1176</v>
      </c>
      <c r="F24" s="92" t="s">
        <v>1417</v>
      </c>
      <c r="G24" s="92" t="s">
        <v>1349</v>
      </c>
      <c r="H24" s="92" t="s">
        <v>135</v>
      </c>
      <c r="I24" s="92" t="s">
        <v>1114</v>
      </c>
      <c r="J24" s="92" t="s">
        <v>1326</v>
      </c>
      <c r="K24" s="92" t="s">
        <v>1418</v>
      </c>
      <c r="L24" s="92" t="s">
        <v>1419</v>
      </c>
    </row>
    <row r="25" spans="1:12">
      <c r="A25" s="92" t="s">
        <v>1555</v>
      </c>
      <c r="B25" t="s">
        <v>139</v>
      </c>
      <c r="C25" t="s">
        <v>1420</v>
      </c>
      <c r="D25" t="s">
        <v>154</v>
      </c>
      <c r="E25" t="s">
        <v>1177</v>
      </c>
      <c r="F25" s="92" t="s">
        <v>1421</v>
      </c>
      <c r="G25" s="92" t="s">
        <v>128</v>
      </c>
      <c r="H25" s="92" t="s">
        <v>105</v>
      </c>
      <c r="I25" s="92" t="s">
        <v>1114</v>
      </c>
      <c r="J25" s="92" t="s">
        <v>1326</v>
      </c>
      <c r="K25" s="92" t="s">
        <v>1422</v>
      </c>
      <c r="L25" s="92" t="s">
        <v>1423</v>
      </c>
    </row>
    <row r="26" spans="1:12">
      <c r="A26" s="92" t="s">
        <v>1555</v>
      </c>
      <c r="B26" t="s">
        <v>186</v>
      </c>
      <c r="C26" t="s">
        <v>1178</v>
      </c>
      <c r="D26" t="s">
        <v>689</v>
      </c>
      <c r="E26" t="s">
        <v>1179</v>
      </c>
      <c r="F26" s="92" t="s">
        <v>1424</v>
      </c>
      <c r="G26" s="92" t="s">
        <v>1349</v>
      </c>
      <c r="H26" s="92" t="s">
        <v>135</v>
      </c>
      <c r="I26" s="92" t="s">
        <v>1114</v>
      </c>
      <c r="J26" s="92" t="s">
        <v>1326</v>
      </c>
      <c r="K26" s="92" t="s">
        <v>1425</v>
      </c>
      <c r="L26" s="92" t="s">
        <v>1426</v>
      </c>
    </row>
    <row r="27" spans="1:12">
      <c r="A27" s="92" t="s">
        <v>1555</v>
      </c>
      <c r="B27" t="s">
        <v>1427</v>
      </c>
      <c r="C27" t="s">
        <v>1180</v>
      </c>
      <c r="D27" t="s">
        <v>1186</v>
      </c>
      <c r="E27" t="s">
        <v>1181</v>
      </c>
      <c r="F27" s="92" t="s">
        <v>1428</v>
      </c>
      <c r="G27" s="92" t="s">
        <v>1398</v>
      </c>
      <c r="H27" s="92" t="s">
        <v>137</v>
      </c>
      <c r="I27" s="92" t="s">
        <v>1114</v>
      </c>
      <c r="J27" s="92" t="s">
        <v>1326</v>
      </c>
      <c r="K27" s="92" t="s">
        <v>1429</v>
      </c>
      <c r="L27" s="92" t="s">
        <v>1430</v>
      </c>
    </row>
    <row r="28" spans="1:12">
      <c r="A28" s="92" t="s">
        <v>1555</v>
      </c>
      <c r="B28" t="s">
        <v>172</v>
      </c>
      <c r="C28" t="s">
        <v>529</v>
      </c>
      <c r="D28" t="s">
        <v>545</v>
      </c>
      <c r="E28" t="s">
        <v>1182</v>
      </c>
      <c r="F28" s="92" t="s">
        <v>1431</v>
      </c>
      <c r="G28" s="92" t="s">
        <v>1393</v>
      </c>
      <c r="H28" s="92" t="s">
        <v>166</v>
      </c>
      <c r="I28" s="92" t="s">
        <v>1114</v>
      </c>
      <c r="J28" s="92" t="s">
        <v>1326</v>
      </c>
      <c r="K28" s="92" t="s">
        <v>1432</v>
      </c>
      <c r="L28" s="92" t="s">
        <v>1433</v>
      </c>
    </row>
    <row r="29" spans="1:12">
      <c r="A29" s="92" t="s">
        <v>1555</v>
      </c>
      <c r="B29" t="s">
        <v>1434</v>
      </c>
      <c r="C29" t="s">
        <v>253</v>
      </c>
      <c r="D29" t="s">
        <v>549</v>
      </c>
      <c r="E29" t="s">
        <v>669</v>
      </c>
      <c r="F29" s="92" t="s">
        <v>1435</v>
      </c>
      <c r="G29" s="92" t="s">
        <v>1376</v>
      </c>
      <c r="H29" s="92" t="s">
        <v>134</v>
      </c>
      <c r="I29" s="92" t="s">
        <v>1114</v>
      </c>
      <c r="J29" s="92" t="s">
        <v>1326</v>
      </c>
      <c r="K29" s="92" t="s">
        <v>1436</v>
      </c>
      <c r="L29" s="92" t="s">
        <v>1437</v>
      </c>
    </row>
    <row r="30" spans="1:12">
      <c r="A30" s="92" t="s">
        <v>1555</v>
      </c>
      <c r="B30" t="s">
        <v>515</v>
      </c>
      <c r="C30" t="s">
        <v>1183</v>
      </c>
      <c r="D30" t="s">
        <v>601</v>
      </c>
      <c r="E30" t="s">
        <v>1184</v>
      </c>
      <c r="F30" s="92" t="s">
        <v>1438</v>
      </c>
      <c r="G30" s="92" t="s">
        <v>1349</v>
      </c>
      <c r="H30" s="92" t="s">
        <v>135</v>
      </c>
      <c r="I30" s="92" t="s">
        <v>1114</v>
      </c>
      <c r="J30" s="92" t="s">
        <v>1326</v>
      </c>
      <c r="K30" s="92" t="s">
        <v>1439</v>
      </c>
      <c r="L30" s="92" t="s">
        <v>1440</v>
      </c>
    </row>
    <row r="31" spans="1:12">
      <c r="A31" s="92" t="s">
        <v>1555</v>
      </c>
      <c r="B31" t="s">
        <v>213</v>
      </c>
      <c r="C31" t="s">
        <v>1441</v>
      </c>
      <c r="D31" t="s">
        <v>570</v>
      </c>
      <c r="E31" t="s">
        <v>1185</v>
      </c>
      <c r="F31" s="92" t="s">
        <v>1442</v>
      </c>
      <c r="G31" s="92" t="s">
        <v>1349</v>
      </c>
      <c r="H31" s="92" t="s">
        <v>135</v>
      </c>
      <c r="I31" s="92" t="s">
        <v>1114</v>
      </c>
      <c r="J31" s="92" t="s">
        <v>1326</v>
      </c>
      <c r="K31" s="92" t="s">
        <v>1443</v>
      </c>
      <c r="L31" s="92" t="s">
        <v>1444</v>
      </c>
    </row>
    <row r="32" spans="1:12">
      <c r="A32" s="92" t="s">
        <v>1555</v>
      </c>
      <c r="B32" t="s">
        <v>992</v>
      </c>
      <c r="C32" t="s">
        <v>323</v>
      </c>
      <c r="D32" t="s">
        <v>102</v>
      </c>
      <c r="E32" t="s">
        <v>710</v>
      </c>
      <c r="F32" s="92" t="s">
        <v>1445</v>
      </c>
      <c r="G32" s="92" t="s">
        <v>1446</v>
      </c>
      <c r="H32" s="92" t="s">
        <v>133</v>
      </c>
      <c r="I32" s="92" t="s">
        <v>1114</v>
      </c>
      <c r="J32" s="92" t="s">
        <v>1326</v>
      </c>
      <c r="K32" s="92" t="s">
        <v>1447</v>
      </c>
      <c r="L32" s="92" t="s">
        <v>1448</v>
      </c>
    </row>
    <row r="33" spans="1:12">
      <c r="A33" s="92" t="s">
        <v>1556</v>
      </c>
      <c r="B33" t="s">
        <v>173</v>
      </c>
      <c r="C33" t="s">
        <v>1219</v>
      </c>
      <c r="D33" t="s">
        <v>546</v>
      </c>
      <c r="E33" t="s">
        <v>1294</v>
      </c>
      <c r="F33" s="92" t="s">
        <v>1449</v>
      </c>
      <c r="G33" s="92" t="s">
        <v>125</v>
      </c>
      <c r="H33" s="92" t="s">
        <v>134</v>
      </c>
      <c r="I33" s="92" t="s">
        <v>1114</v>
      </c>
      <c r="J33" s="92" t="s">
        <v>1326</v>
      </c>
      <c r="K33" s="92" t="s">
        <v>1450</v>
      </c>
      <c r="L33" s="92" t="s">
        <v>1451</v>
      </c>
    </row>
    <row r="34" spans="1:12">
      <c r="A34" s="92" t="s">
        <v>1556</v>
      </c>
      <c r="B34" t="s">
        <v>173</v>
      </c>
      <c r="C34" t="s">
        <v>211</v>
      </c>
      <c r="D34" t="s">
        <v>546</v>
      </c>
      <c r="E34" t="s">
        <v>562</v>
      </c>
      <c r="F34" s="92" t="s">
        <v>1452</v>
      </c>
      <c r="G34" s="92" t="s">
        <v>124</v>
      </c>
      <c r="H34" s="92" t="s">
        <v>133</v>
      </c>
      <c r="I34" s="92" t="s">
        <v>1114</v>
      </c>
      <c r="J34" s="92" t="s">
        <v>1326</v>
      </c>
      <c r="K34" s="92" t="s">
        <v>1453</v>
      </c>
      <c r="L34" s="92" t="s">
        <v>1454</v>
      </c>
    </row>
    <row r="35" spans="1:12">
      <c r="A35" s="92" t="s">
        <v>1556</v>
      </c>
      <c r="B35" t="s">
        <v>173</v>
      </c>
      <c r="C35" t="s">
        <v>1220</v>
      </c>
      <c r="D35" t="s">
        <v>546</v>
      </c>
      <c r="E35" t="s">
        <v>1295</v>
      </c>
      <c r="F35" s="92" t="s">
        <v>1455</v>
      </c>
      <c r="G35" s="92" t="s">
        <v>125</v>
      </c>
      <c r="H35" s="92" t="s">
        <v>134</v>
      </c>
      <c r="I35" s="92" t="s">
        <v>1114</v>
      </c>
      <c r="J35" s="92" t="s">
        <v>1326</v>
      </c>
      <c r="K35" s="92" t="s">
        <v>1456</v>
      </c>
      <c r="L35" s="92" t="s">
        <v>1457</v>
      </c>
    </row>
    <row r="36" spans="1:12">
      <c r="A36" t="s">
        <v>1556</v>
      </c>
      <c r="B36" t="s">
        <v>173</v>
      </c>
      <c r="C36" t="s">
        <v>1221</v>
      </c>
      <c r="D36" t="s">
        <v>546</v>
      </c>
      <c r="E36" t="s">
        <v>1296</v>
      </c>
      <c r="F36" t="s">
        <v>1458</v>
      </c>
      <c r="G36" t="s">
        <v>125</v>
      </c>
      <c r="H36" t="s">
        <v>134</v>
      </c>
      <c r="I36" t="s">
        <v>1114</v>
      </c>
      <c r="J36" t="s">
        <v>1326</v>
      </c>
      <c r="K36" t="s">
        <v>1459</v>
      </c>
      <c r="L36" t="s">
        <v>1460</v>
      </c>
    </row>
    <row r="37" spans="1:12">
      <c r="A37" t="s">
        <v>1556</v>
      </c>
      <c r="B37" t="s">
        <v>989</v>
      </c>
      <c r="C37" t="s">
        <v>1222</v>
      </c>
      <c r="D37" t="s">
        <v>1031</v>
      </c>
      <c r="E37" t="s">
        <v>1297</v>
      </c>
      <c r="F37" t="s">
        <v>1461</v>
      </c>
      <c r="G37" t="s">
        <v>129</v>
      </c>
      <c r="H37" t="s">
        <v>137</v>
      </c>
      <c r="I37" t="s">
        <v>1114</v>
      </c>
      <c r="J37" t="s">
        <v>1326</v>
      </c>
      <c r="K37" t="s">
        <v>1462</v>
      </c>
      <c r="L37" t="s">
        <v>1463</v>
      </c>
    </row>
    <row r="38" spans="1:12">
      <c r="A38" t="s">
        <v>1556</v>
      </c>
      <c r="B38" t="s">
        <v>180</v>
      </c>
      <c r="C38" t="s">
        <v>1223</v>
      </c>
      <c r="D38" t="s">
        <v>544</v>
      </c>
      <c r="E38" t="s">
        <v>1298</v>
      </c>
      <c r="F38" t="s">
        <v>1464</v>
      </c>
      <c r="G38" t="s">
        <v>266</v>
      </c>
      <c r="H38" t="s">
        <v>980</v>
      </c>
      <c r="I38" t="s">
        <v>1114</v>
      </c>
      <c r="J38" t="s">
        <v>1326</v>
      </c>
      <c r="K38" t="s">
        <v>1465</v>
      </c>
      <c r="L38" t="s">
        <v>1466</v>
      </c>
    </row>
    <row r="39" spans="1:12">
      <c r="A39" t="s">
        <v>1556</v>
      </c>
      <c r="B39" t="s">
        <v>180</v>
      </c>
      <c r="C39" t="s">
        <v>487</v>
      </c>
      <c r="D39" t="s">
        <v>544</v>
      </c>
      <c r="E39" t="s">
        <v>857</v>
      </c>
      <c r="F39" t="s">
        <v>1467</v>
      </c>
      <c r="G39" t="s">
        <v>131</v>
      </c>
      <c r="H39" t="s">
        <v>135</v>
      </c>
      <c r="I39" t="s">
        <v>1114</v>
      </c>
      <c r="J39" t="s">
        <v>1326</v>
      </c>
      <c r="K39" t="s">
        <v>1468</v>
      </c>
      <c r="L39" t="s">
        <v>1469</v>
      </c>
    </row>
    <row r="40" spans="1:12">
      <c r="A40" t="s">
        <v>1556</v>
      </c>
      <c r="B40" t="s">
        <v>215</v>
      </c>
      <c r="C40" t="s">
        <v>477</v>
      </c>
      <c r="D40" t="s">
        <v>565</v>
      </c>
      <c r="E40" t="s">
        <v>841</v>
      </c>
      <c r="F40" t="s">
        <v>1470</v>
      </c>
      <c r="G40" t="s">
        <v>128</v>
      </c>
      <c r="H40" t="s">
        <v>105</v>
      </c>
      <c r="I40" t="s">
        <v>1114</v>
      </c>
      <c r="J40" t="s">
        <v>1326</v>
      </c>
      <c r="K40" t="s">
        <v>1471</v>
      </c>
      <c r="L40" t="s">
        <v>1472</v>
      </c>
    </row>
    <row r="41" spans="1:12">
      <c r="A41" t="s">
        <v>1556</v>
      </c>
      <c r="B41" t="s">
        <v>1216</v>
      </c>
      <c r="C41" t="s">
        <v>1224</v>
      </c>
      <c r="D41" t="s">
        <v>156</v>
      </c>
      <c r="E41" t="s">
        <v>1299</v>
      </c>
      <c r="F41" t="s">
        <v>1473</v>
      </c>
      <c r="G41" t="s">
        <v>270</v>
      </c>
      <c r="H41" t="s">
        <v>984</v>
      </c>
      <c r="I41" t="s">
        <v>1114</v>
      </c>
      <c r="J41" t="s">
        <v>1326</v>
      </c>
      <c r="K41" t="s">
        <v>1474</v>
      </c>
      <c r="L41" t="s">
        <v>1475</v>
      </c>
    </row>
    <row r="42" spans="1:12">
      <c r="A42" t="s">
        <v>1556</v>
      </c>
      <c r="B42" t="s">
        <v>1217</v>
      </c>
      <c r="C42" t="s">
        <v>1225</v>
      </c>
      <c r="D42" t="s">
        <v>1301</v>
      </c>
      <c r="E42" t="s">
        <v>1300</v>
      </c>
      <c r="F42" t="s">
        <v>1476</v>
      </c>
      <c r="G42" t="s">
        <v>131</v>
      </c>
      <c r="H42" t="s">
        <v>135</v>
      </c>
      <c r="I42" t="s">
        <v>1114</v>
      </c>
      <c r="J42" t="s">
        <v>1326</v>
      </c>
      <c r="K42" t="s">
        <v>1477</v>
      </c>
      <c r="L42" t="s">
        <v>1478</v>
      </c>
    </row>
    <row r="43" spans="1:12">
      <c r="A43" t="s">
        <v>1556</v>
      </c>
      <c r="B43" t="s">
        <v>227</v>
      </c>
      <c r="C43" t="s">
        <v>1226</v>
      </c>
      <c r="D43" t="s">
        <v>1302</v>
      </c>
      <c r="E43" t="s">
        <v>1303</v>
      </c>
      <c r="F43" t="s">
        <v>1479</v>
      </c>
      <c r="G43" t="s">
        <v>270</v>
      </c>
      <c r="H43" t="s">
        <v>984</v>
      </c>
      <c r="I43" t="s">
        <v>1114</v>
      </c>
      <c r="J43" t="s">
        <v>1326</v>
      </c>
      <c r="K43" t="s">
        <v>1480</v>
      </c>
      <c r="L43" t="s">
        <v>1481</v>
      </c>
    </row>
    <row r="44" spans="1:12">
      <c r="A44" t="s">
        <v>1556</v>
      </c>
      <c r="B44" t="s">
        <v>91</v>
      </c>
      <c r="C44" t="s">
        <v>1227</v>
      </c>
      <c r="D44" t="s">
        <v>98</v>
      </c>
      <c r="E44" t="s">
        <v>1304</v>
      </c>
      <c r="F44" t="s">
        <v>1482</v>
      </c>
      <c r="G44" t="s">
        <v>126</v>
      </c>
      <c r="H44" t="s">
        <v>106</v>
      </c>
      <c r="I44" t="s">
        <v>1114</v>
      </c>
      <c r="J44" t="s">
        <v>1326</v>
      </c>
      <c r="K44" t="s">
        <v>1483</v>
      </c>
      <c r="L44" t="s">
        <v>1484</v>
      </c>
    </row>
    <row r="45" spans="1:12">
      <c r="A45" t="s">
        <v>1556</v>
      </c>
      <c r="B45" t="s">
        <v>91</v>
      </c>
      <c r="C45" t="s">
        <v>1228</v>
      </c>
      <c r="D45" t="s">
        <v>98</v>
      </c>
      <c r="E45" t="s">
        <v>1305</v>
      </c>
      <c r="F45" t="s">
        <v>1485</v>
      </c>
      <c r="G45" t="s">
        <v>1242</v>
      </c>
      <c r="H45" t="s">
        <v>983</v>
      </c>
      <c r="I45" t="s">
        <v>1114</v>
      </c>
      <c r="J45" t="s">
        <v>1326</v>
      </c>
      <c r="K45" t="s">
        <v>1486</v>
      </c>
      <c r="L45" t="s">
        <v>1487</v>
      </c>
    </row>
    <row r="46" spans="1:12">
      <c r="A46" t="s">
        <v>1556</v>
      </c>
      <c r="B46" t="s">
        <v>91</v>
      </c>
      <c r="C46" t="s">
        <v>425</v>
      </c>
      <c r="D46" t="s">
        <v>98</v>
      </c>
      <c r="E46" t="s">
        <v>768</v>
      </c>
      <c r="F46" t="s">
        <v>1488</v>
      </c>
      <c r="G46" t="s">
        <v>1066</v>
      </c>
      <c r="H46" t="s">
        <v>1067</v>
      </c>
      <c r="I46" t="s">
        <v>1114</v>
      </c>
      <c r="J46" t="s">
        <v>1326</v>
      </c>
      <c r="K46" t="s">
        <v>1489</v>
      </c>
      <c r="L46" t="s">
        <v>1490</v>
      </c>
    </row>
    <row r="47" spans="1:12">
      <c r="A47" t="s">
        <v>1556</v>
      </c>
      <c r="B47" t="s">
        <v>175</v>
      </c>
      <c r="C47" t="s">
        <v>1229</v>
      </c>
      <c r="D47" t="s">
        <v>158</v>
      </c>
      <c r="E47" t="s">
        <v>1306</v>
      </c>
      <c r="F47" t="s">
        <v>1491</v>
      </c>
      <c r="G47" t="s">
        <v>128</v>
      </c>
      <c r="H47" t="s">
        <v>105</v>
      </c>
      <c r="I47" t="s">
        <v>1114</v>
      </c>
      <c r="J47" t="s">
        <v>1326</v>
      </c>
      <c r="K47" t="s">
        <v>1492</v>
      </c>
      <c r="L47" t="s">
        <v>1493</v>
      </c>
    </row>
    <row r="48" spans="1:12">
      <c r="A48" t="s">
        <v>1556</v>
      </c>
      <c r="B48" t="s">
        <v>175</v>
      </c>
      <c r="C48" t="s">
        <v>478</v>
      </c>
      <c r="D48" t="s">
        <v>158</v>
      </c>
      <c r="E48" t="s">
        <v>844</v>
      </c>
      <c r="F48" t="s">
        <v>1494</v>
      </c>
      <c r="G48" t="s">
        <v>128</v>
      </c>
      <c r="H48" t="s">
        <v>105</v>
      </c>
      <c r="I48" t="s">
        <v>1114</v>
      </c>
      <c r="J48" t="s">
        <v>1326</v>
      </c>
      <c r="K48" t="s">
        <v>1495</v>
      </c>
      <c r="L48" t="s">
        <v>1496</v>
      </c>
    </row>
    <row r="49" spans="1:12">
      <c r="A49" t="s">
        <v>1556</v>
      </c>
      <c r="B49" t="s">
        <v>175</v>
      </c>
      <c r="C49" t="s">
        <v>500</v>
      </c>
      <c r="D49" t="s">
        <v>158</v>
      </c>
      <c r="E49" t="s">
        <v>871</v>
      </c>
      <c r="F49" t="s">
        <v>1497</v>
      </c>
      <c r="G49" t="s">
        <v>125</v>
      </c>
      <c r="H49" t="s">
        <v>134</v>
      </c>
      <c r="I49" t="s">
        <v>1114</v>
      </c>
      <c r="J49" t="s">
        <v>1326</v>
      </c>
      <c r="K49" t="s">
        <v>1498</v>
      </c>
      <c r="L49" t="s">
        <v>1499</v>
      </c>
    </row>
    <row r="50" spans="1:12">
      <c r="A50" t="s">
        <v>1556</v>
      </c>
      <c r="B50" t="s">
        <v>1307</v>
      </c>
      <c r="C50" t="s">
        <v>1230</v>
      </c>
      <c r="D50" t="s">
        <v>158</v>
      </c>
      <c r="E50" t="s">
        <v>1308</v>
      </c>
      <c r="F50" t="s">
        <v>1500</v>
      </c>
      <c r="G50" t="s">
        <v>267</v>
      </c>
      <c r="H50" t="s">
        <v>981</v>
      </c>
      <c r="I50" t="s">
        <v>1114</v>
      </c>
      <c r="J50" t="s">
        <v>1326</v>
      </c>
      <c r="K50" t="s">
        <v>1501</v>
      </c>
      <c r="L50" t="s">
        <v>1502</v>
      </c>
    </row>
    <row r="51" spans="1:12">
      <c r="A51" t="s">
        <v>1556</v>
      </c>
      <c r="B51" t="s">
        <v>1307</v>
      </c>
      <c r="C51" t="s">
        <v>420</v>
      </c>
      <c r="D51" t="s">
        <v>158</v>
      </c>
      <c r="E51" t="s">
        <v>598</v>
      </c>
      <c r="F51" t="s">
        <v>1503</v>
      </c>
      <c r="G51" t="s">
        <v>130</v>
      </c>
      <c r="H51" t="s">
        <v>132</v>
      </c>
      <c r="I51" t="s">
        <v>1114</v>
      </c>
      <c r="J51" t="s">
        <v>1326</v>
      </c>
      <c r="K51" t="s">
        <v>1504</v>
      </c>
      <c r="L51" t="s">
        <v>1505</v>
      </c>
    </row>
    <row r="52" spans="1:12">
      <c r="A52" t="s">
        <v>1556</v>
      </c>
      <c r="B52" t="s">
        <v>216</v>
      </c>
      <c r="C52" t="s">
        <v>1231</v>
      </c>
      <c r="D52" t="s">
        <v>566</v>
      </c>
      <c r="E52" t="s">
        <v>1309</v>
      </c>
      <c r="F52" t="s">
        <v>1506</v>
      </c>
      <c r="G52" t="s">
        <v>273</v>
      </c>
      <c r="H52" t="s">
        <v>985</v>
      </c>
      <c r="I52" t="s">
        <v>1114</v>
      </c>
      <c r="J52" t="s">
        <v>1326</v>
      </c>
      <c r="K52" t="s">
        <v>1507</v>
      </c>
      <c r="L52" t="s">
        <v>1508</v>
      </c>
    </row>
    <row r="53" spans="1:12">
      <c r="A53" t="s">
        <v>1556</v>
      </c>
      <c r="B53" t="s">
        <v>518</v>
      </c>
      <c r="C53" t="s">
        <v>1232</v>
      </c>
      <c r="D53" t="s">
        <v>604</v>
      </c>
      <c r="E53" t="s">
        <v>1310</v>
      </c>
      <c r="F53" t="s">
        <v>1509</v>
      </c>
      <c r="G53" t="s">
        <v>125</v>
      </c>
      <c r="H53" t="s">
        <v>134</v>
      </c>
      <c r="I53" t="s">
        <v>1114</v>
      </c>
      <c r="J53" t="s">
        <v>1326</v>
      </c>
      <c r="K53" t="s">
        <v>1510</v>
      </c>
      <c r="L53" t="s">
        <v>1511</v>
      </c>
    </row>
    <row r="54" spans="1:12">
      <c r="A54" t="s">
        <v>1556</v>
      </c>
      <c r="B54" t="s">
        <v>115</v>
      </c>
      <c r="C54" t="s">
        <v>1233</v>
      </c>
      <c r="D54" t="s">
        <v>99</v>
      </c>
      <c r="E54" t="s">
        <v>1311</v>
      </c>
      <c r="F54" t="s">
        <v>1512</v>
      </c>
      <c r="G54" t="s">
        <v>131</v>
      </c>
      <c r="H54" t="s">
        <v>135</v>
      </c>
      <c r="I54" t="s">
        <v>1114</v>
      </c>
      <c r="J54" t="s">
        <v>1326</v>
      </c>
      <c r="K54" t="s">
        <v>1513</v>
      </c>
      <c r="L54" t="s">
        <v>1514</v>
      </c>
    </row>
    <row r="55" spans="1:12">
      <c r="A55" t="s">
        <v>1556</v>
      </c>
      <c r="B55" t="s">
        <v>169</v>
      </c>
      <c r="C55" t="s">
        <v>283</v>
      </c>
      <c r="D55" t="s">
        <v>556</v>
      </c>
      <c r="E55" t="s">
        <v>718</v>
      </c>
      <c r="F55" t="s">
        <v>1515</v>
      </c>
      <c r="G55" t="s">
        <v>987</v>
      </c>
      <c r="H55" t="s">
        <v>986</v>
      </c>
      <c r="I55" t="s">
        <v>1114</v>
      </c>
      <c r="J55" t="s">
        <v>1326</v>
      </c>
      <c r="K55" t="s">
        <v>1516</v>
      </c>
      <c r="L55" t="s">
        <v>1517</v>
      </c>
    </row>
    <row r="56" spans="1:12">
      <c r="A56" t="s">
        <v>1556</v>
      </c>
      <c r="B56" t="s">
        <v>169</v>
      </c>
      <c r="C56" t="s">
        <v>1234</v>
      </c>
      <c r="D56" t="s">
        <v>556</v>
      </c>
      <c r="E56" t="s">
        <v>1312</v>
      </c>
      <c r="F56" t="s">
        <v>1518</v>
      </c>
      <c r="G56" t="s">
        <v>266</v>
      </c>
      <c r="H56" t="s">
        <v>980</v>
      </c>
      <c r="I56" t="s">
        <v>1114</v>
      </c>
      <c r="J56" t="s">
        <v>1326</v>
      </c>
      <c r="K56" t="s">
        <v>1519</v>
      </c>
      <c r="L56" t="s">
        <v>1520</v>
      </c>
    </row>
    <row r="57" spans="1:12">
      <c r="A57" t="s">
        <v>1556</v>
      </c>
      <c r="B57" t="s">
        <v>420</v>
      </c>
      <c r="C57" t="s">
        <v>1235</v>
      </c>
      <c r="D57" t="s">
        <v>598</v>
      </c>
      <c r="E57" t="s">
        <v>1313</v>
      </c>
      <c r="F57" t="s">
        <v>1521</v>
      </c>
      <c r="G57" t="s">
        <v>1243</v>
      </c>
      <c r="H57" t="s">
        <v>1522</v>
      </c>
      <c r="I57" t="s">
        <v>1114</v>
      </c>
      <c r="J57" t="s">
        <v>1326</v>
      </c>
      <c r="K57" t="s">
        <v>1523</v>
      </c>
      <c r="L57" t="s">
        <v>1524</v>
      </c>
    </row>
    <row r="58" spans="1:12">
      <c r="A58" t="s">
        <v>1556</v>
      </c>
      <c r="B58" t="s">
        <v>213</v>
      </c>
      <c r="C58" t="s">
        <v>457</v>
      </c>
      <c r="D58" t="s">
        <v>570</v>
      </c>
      <c r="E58" t="s">
        <v>821</v>
      </c>
      <c r="F58" t="s">
        <v>1525</v>
      </c>
      <c r="G58" t="s">
        <v>131</v>
      </c>
      <c r="H58" t="s">
        <v>135</v>
      </c>
      <c r="I58" t="s">
        <v>1114</v>
      </c>
      <c r="J58" t="s">
        <v>1326</v>
      </c>
      <c r="K58" t="s">
        <v>1526</v>
      </c>
      <c r="L58" t="s">
        <v>1527</v>
      </c>
    </row>
    <row r="59" spans="1:12">
      <c r="A59" t="s">
        <v>1556</v>
      </c>
      <c r="B59" t="s">
        <v>139</v>
      </c>
      <c r="C59" t="s">
        <v>1236</v>
      </c>
      <c r="D59" t="s">
        <v>154</v>
      </c>
      <c r="E59" t="s">
        <v>1314</v>
      </c>
      <c r="F59" t="s">
        <v>1528</v>
      </c>
      <c r="G59" t="s">
        <v>266</v>
      </c>
      <c r="H59" t="s">
        <v>980</v>
      </c>
      <c r="I59" t="s">
        <v>1114</v>
      </c>
      <c r="J59" t="s">
        <v>1326</v>
      </c>
      <c r="K59" t="s">
        <v>1529</v>
      </c>
      <c r="L59" t="s">
        <v>1530</v>
      </c>
    </row>
    <row r="60" spans="1:12">
      <c r="A60" t="s">
        <v>1556</v>
      </c>
      <c r="B60" t="s">
        <v>523</v>
      </c>
      <c r="C60" t="s">
        <v>218</v>
      </c>
      <c r="D60" t="s">
        <v>610</v>
      </c>
      <c r="E60" t="s">
        <v>659</v>
      </c>
      <c r="F60" t="s">
        <v>1531</v>
      </c>
      <c r="G60" t="s">
        <v>129</v>
      </c>
      <c r="H60" t="s">
        <v>137</v>
      </c>
      <c r="I60" t="s">
        <v>1114</v>
      </c>
      <c r="J60" t="s">
        <v>1326</v>
      </c>
      <c r="K60" t="s">
        <v>1532</v>
      </c>
      <c r="L60" t="s">
        <v>1533</v>
      </c>
    </row>
    <row r="61" spans="1:12">
      <c r="A61" t="s">
        <v>1556</v>
      </c>
      <c r="B61" t="s">
        <v>121</v>
      </c>
      <c r="C61" t="s">
        <v>1237</v>
      </c>
      <c r="D61" t="s">
        <v>122</v>
      </c>
      <c r="E61" t="s">
        <v>1315</v>
      </c>
      <c r="F61" t="s">
        <v>1534</v>
      </c>
      <c r="G61" t="s">
        <v>131</v>
      </c>
      <c r="H61" t="s">
        <v>135</v>
      </c>
      <c r="I61" t="s">
        <v>1114</v>
      </c>
      <c r="J61" t="s">
        <v>1326</v>
      </c>
      <c r="K61" t="s">
        <v>1535</v>
      </c>
      <c r="L61" t="s">
        <v>1536</v>
      </c>
    </row>
    <row r="62" spans="1:12">
      <c r="A62" t="s">
        <v>1556</v>
      </c>
      <c r="B62" t="s">
        <v>537</v>
      </c>
      <c r="C62" t="s">
        <v>1238</v>
      </c>
      <c r="D62" t="s">
        <v>595</v>
      </c>
      <c r="E62" t="s">
        <v>1316</v>
      </c>
      <c r="F62" t="s">
        <v>1537</v>
      </c>
      <c r="G62" t="s">
        <v>131</v>
      </c>
      <c r="H62" t="s">
        <v>135</v>
      </c>
      <c r="I62" t="s">
        <v>1114</v>
      </c>
      <c r="J62" t="s">
        <v>1326</v>
      </c>
      <c r="K62" t="s">
        <v>1538</v>
      </c>
      <c r="L62" t="s">
        <v>1539</v>
      </c>
    </row>
    <row r="63" spans="1:12">
      <c r="A63" t="s">
        <v>1556</v>
      </c>
      <c r="B63" t="s">
        <v>145</v>
      </c>
      <c r="C63" t="s">
        <v>1239</v>
      </c>
      <c r="D63" t="s">
        <v>181</v>
      </c>
      <c r="E63" t="s">
        <v>1317</v>
      </c>
      <c r="F63" t="s">
        <v>1540</v>
      </c>
      <c r="G63" t="s">
        <v>125</v>
      </c>
      <c r="H63" t="s">
        <v>134</v>
      </c>
      <c r="I63" t="s">
        <v>1114</v>
      </c>
      <c r="J63" t="s">
        <v>1326</v>
      </c>
      <c r="K63" t="s">
        <v>1541</v>
      </c>
      <c r="L63" t="s">
        <v>1542</v>
      </c>
    </row>
    <row r="64" spans="1:12">
      <c r="A64" t="s">
        <v>1556</v>
      </c>
      <c r="B64" t="s">
        <v>145</v>
      </c>
      <c r="C64" t="s">
        <v>1240</v>
      </c>
      <c r="D64" t="s">
        <v>181</v>
      </c>
      <c r="E64" t="s">
        <v>1318</v>
      </c>
      <c r="F64" t="s">
        <v>1543</v>
      </c>
      <c r="G64" t="s">
        <v>125</v>
      </c>
      <c r="H64" t="s">
        <v>134</v>
      </c>
      <c r="I64" t="s">
        <v>1114</v>
      </c>
      <c r="J64" t="s">
        <v>1326</v>
      </c>
      <c r="K64" t="s">
        <v>1544</v>
      </c>
      <c r="L64" t="s">
        <v>1545</v>
      </c>
    </row>
    <row r="65" spans="1:12">
      <c r="A65" t="s">
        <v>1556</v>
      </c>
      <c r="B65" t="s">
        <v>178</v>
      </c>
      <c r="C65" t="s">
        <v>1241</v>
      </c>
      <c r="D65" t="s">
        <v>539</v>
      </c>
      <c r="E65" t="s">
        <v>1319</v>
      </c>
      <c r="F65" t="s">
        <v>1546</v>
      </c>
      <c r="G65" t="s">
        <v>270</v>
      </c>
      <c r="H65" t="s">
        <v>984</v>
      </c>
      <c r="I65" t="s">
        <v>1114</v>
      </c>
      <c r="J65" t="s">
        <v>1326</v>
      </c>
      <c r="K65" t="s">
        <v>1547</v>
      </c>
      <c r="L65" t="s">
        <v>1548</v>
      </c>
    </row>
    <row r="66" spans="1:12">
      <c r="A66" t="s">
        <v>1556</v>
      </c>
      <c r="B66" t="s">
        <v>144</v>
      </c>
      <c r="C66" t="s">
        <v>254</v>
      </c>
      <c r="D66" t="s">
        <v>159</v>
      </c>
      <c r="E66" t="s">
        <v>670</v>
      </c>
      <c r="F66" t="s">
        <v>1549</v>
      </c>
      <c r="G66" t="s">
        <v>126</v>
      </c>
      <c r="H66" t="s">
        <v>106</v>
      </c>
      <c r="I66" t="s">
        <v>1114</v>
      </c>
      <c r="J66" t="s">
        <v>1326</v>
      </c>
      <c r="K66" t="s">
        <v>1550</v>
      </c>
      <c r="L66" t="s">
        <v>1551</v>
      </c>
    </row>
    <row r="67" spans="1:12">
      <c r="A67" t="s">
        <v>1556</v>
      </c>
      <c r="B67" t="s">
        <v>1218</v>
      </c>
      <c r="C67" t="s">
        <v>323</v>
      </c>
      <c r="D67" t="s">
        <v>539</v>
      </c>
      <c r="E67" t="s">
        <v>710</v>
      </c>
      <c r="F67" t="s">
        <v>1552</v>
      </c>
      <c r="G67" t="s">
        <v>126</v>
      </c>
      <c r="H67" t="s">
        <v>106</v>
      </c>
      <c r="I67" t="s">
        <v>1114</v>
      </c>
      <c r="J67" t="s">
        <v>1326</v>
      </c>
      <c r="K67" t="s">
        <v>1553</v>
      </c>
      <c r="L67" t="s">
        <v>1554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29F8-32F7-4A76-A05D-70308E1F6281}">
  <sheetPr codeName="Лист13"/>
  <dimension ref="A1:M1"/>
  <sheetViews>
    <sheetView workbookViewId="0">
      <selection activeCell="A2" sqref="A2:XFD10"/>
    </sheetView>
  </sheetViews>
  <sheetFormatPr defaultRowHeight="15"/>
  <cols>
    <col min="1" max="1" width="13" customWidth="1"/>
    <col min="5" max="5" width="10.140625" style="92" bestFit="1" customWidth="1"/>
    <col min="6" max="6" width="11.28515625" customWidth="1"/>
    <col min="9" max="9" width="10.140625" bestFit="1" customWidth="1"/>
  </cols>
  <sheetData>
    <row r="1" spans="1:13">
      <c r="A1" t="e">
        <f>'01_SK_NORTH BAY_20122020'!#REF!</f>
        <v>#REF!</v>
      </c>
      <c r="B1" t="e">
        <f>'01_SK_NORTH BAY_20122020'!#REF!</f>
        <v>#REF!</v>
      </c>
      <c r="C1" t="e">
        <f>'01_SK_NORTH BAY_20122020'!#REF!</f>
        <v>#REF!</v>
      </c>
      <c r="D1" t="e">
        <f>'01_SK_NORTH BAY_20122020'!#REF!</f>
        <v>#REF!</v>
      </c>
      <c r="E1" s="92" t="e">
        <f>'01_SK_NORTH BAY_20122020'!#REF!</f>
        <v>#REF!</v>
      </c>
      <c r="F1" s="92" t="e">
        <f>'01_SK_NORTH BAY_20122020'!#REF!</f>
        <v>#REF!</v>
      </c>
      <c r="G1" s="92" t="e">
        <f>'01_SK_NORTH BAY_20122020'!#REF!</f>
        <v>#REF!</v>
      </c>
      <c r="H1" s="92" t="e">
        <f>'01_SK_NORTH BAY_20122020'!#REF!</f>
        <v>#REF!</v>
      </c>
      <c r="I1" s="92" t="e">
        <f>'01_SK_NORTH BAY_20122020'!#REF!</f>
        <v>#REF!</v>
      </c>
      <c r="J1" s="92" t="e">
        <f>'01_SK_NORTH BAY_20122020'!#REF!</f>
        <v>#REF!</v>
      </c>
      <c r="K1" s="92" t="e">
        <f>'01_SK_NORTH BAY_20122020'!#REF!</f>
        <v>#REF!</v>
      </c>
      <c r="L1" s="92"/>
      <c r="M1" s="9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S A u N T h 8 Z m m i n A A A A + A A A A B I A H A B D b 2 5 m a W c v U G F j a 2 F n Z S 5 4 b W w g o h g A K K A U A A A A A A A A A A A A A A A A A A A A A A A A A A A A h Y + x D o I w F E V / h X S n r y C i I Y 8 y u E p i N B r X B i o 0 Q j H Q C v / m 4 C f 5 C 5 I o 6 u Z 4 T 8 5 w 7 u N 2 x 2 S o K + c q 2 0 4 1 O i Y e Z c S R O m t y p Y u Y W H N y l y T h u B H Z W R T S G W X d R U O X x 6 Q 0 5 h I B 9 H 1 P + x l t 2 g J 8 x j w 4 p u t d V s p a k I + s / s u u 0 p 0 R O p O E 4 + E V w 3 0 a L u g 8 Y A H 1 Q w 9 h w p g q / V X 8 s Z g y h B + I K 1 s Z 2 0 r e W n e 7 R 5 g m w v s F f w J Q S w M E F A A C A A g A S A u N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g L j U 4 o i k e 4 D g A A A B E A A A A T A B w A R m 9 y b X V s Y X M v U 2 V j d G l v b j E u b S C i G A A o o B Q A A A A A A A A A A A A A A A A A A A A A A A A A A A A r T k 0 u y c z P U w i G 0 I b W A F B L A Q I t A B Q A A g A I A E g L j U 4 f G Z p o p w A A A P g A A A A S A A A A A A A A A A A A A A A A A A A A A A B D b 2 5 m a W c v U G F j a 2 F n Z S 5 4 b W x Q S w E C L Q A U A A I A C A B I C 4 1 O D 8 r p q 6 Q A A A D p A A A A E w A A A A A A A A A A A A A A A A D z A A A A W 0 N v b n R l b n R f V H l w Z X N d L n h t b F B L A Q I t A B Q A A g A I A E g L j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m + a m X S Q + N T 4 Y 8 W + / 7 I j 4 C A A A A A A I A A A A A A B B m A A A A A Q A A I A A A A J 7 e u y 2 5 Y C s b v j y B D 6 t V 0 d U + N d v i k / f j q 4 5 Q y X b f t M M i A A A A A A 6 A A A A A A g A A I A A A A L j r P m H 8 b q e F 7 Q B 4 p d z M T 9 L R 2 0 k s B X x D A 3 a S Z 6 Q Q y X S 4 U A A A A L X 6 p r a 0 + G u Y 3 O 7 7 X A r h x 0 F B A I / 7 G D U P u n x S y A J A 1 l e X e k j M e v a 7 X 1 N N 5 D i t + g J + g 1 1 D d 0 c I k T 8 p C w 0 a 5 l 9 + 7 Q x l b c z C 1 L F L G b N 2 t Q n w q w G D Q A A A A A K g b f q j h W P j D x s F L z b E j i / u O K q y R b 9 x 1 r / x m O g 0 7 u F K R o k d w u Z Z i Y m j r u v 9 P M 8 a n s g Z J Z W I k w P / R g m / + 0 w M + z 0 = < / D a t a M a s h u p > 
</file>

<file path=customXml/itemProps1.xml><?xml version="1.0" encoding="utf-8"?>
<ds:datastoreItem xmlns:ds="http://schemas.openxmlformats.org/officeDocument/2006/customXml" ds:itemID="{A6690093-171F-4151-A946-EDE3F56489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8</vt:i4>
      </vt:variant>
    </vt:vector>
  </HeadingPairs>
  <TitlesOfParts>
    <vt:vector size="24" baseType="lpstr">
      <vt:lpstr>01_SK_NORTH BAY_20122020</vt:lpstr>
      <vt:lpstr>Pass_data_check</vt:lpstr>
      <vt:lpstr>Create_folders</vt:lpstr>
      <vt:lpstr>Лист2</vt:lpstr>
      <vt:lpstr>Links</vt:lpstr>
      <vt:lpstr>Export</vt:lpstr>
      <vt:lpstr>Exp_year_common_base</vt:lpstr>
      <vt:lpstr>Year_common_base</vt:lpstr>
      <vt:lpstr>Exp_common_base</vt:lpstr>
      <vt:lpstr>Common_base</vt:lpstr>
      <vt:lpstr>Employees_list</vt:lpstr>
      <vt:lpstr>Chinese_last_names</vt:lpstr>
      <vt:lpstr>Лист1</vt:lpstr>
      <vt:lpstr>Chinese_names</vt:lpstr>
      <vt:lpstr>Chinese_places</vt:lpstr>
      <vt:lpstr>Job_positions</vt:lpstr>
      <vt:lpstr>C_firstnames</vt:lpstr>
      <vt:lpstr>C_fnames</vt:lpstr>
      <vt:lpstr>C_lastnames</vt:lpstr>
      <vt:lpstr>C_lnames</vt:lpstr>
      <vt:lpstr>C_places</vt:lpstr>
      <vt:lpstr>Cnames18</vt:lpstr>
      <vt:lpstr>Cnames19</vt:lpstr>
      <vt:lpstr>job_positions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Ivan</cp:lastModifiedBy>
  <cp:lastPrinted>2019-06-05T15:36:41Z</cp:lastPrinted>
  <dcterms:created xsi:type="dcterms:W3CDTF">2019-04-05T14:29:27Z</dcterms:created>
  <dcterms:modified xsi:type="dcterms:W3CDTF">2023-09-10T22:42:00Z</dcterms:modified>
</cp:coreProperties>
</file>