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elixhanau/Downloads/Efficient_Compression_Tool/"/>
    </mc:Choice>
  </mc:AlternateContent>
  <bookViews>
    <workbookView xWindow="60" yWindow="460" windowWidth="20620" windowHeight="19660" tabRatio="990"/>
  </bookViews>
  <sheets>
    <sheet name="Sheet1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H3" i="1"/>
  <c r="G3" i="1"/>
  <c r="I39" i="1"/>
  <c r="L39" i="1"/>
  <c r="J3" i="1"/>
  <c r="I3" i="1"/>
  <c r="H39" i="1"/>
  <c r="J39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B3" i="1"/>
  <c r="L3" i="1"/>
  <c r="O3" i="1"/>
  <c r="A3" i="1"/>
  <c r="F107" i="1"/>
  <c r="N3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F102" i="1"/>
  <c r="E102" i="1"/>
  <c r="D102" i="1"/>
  <c r="C102" i="1"/>
  <c r="B102" i="1"/>
  <c r="F101" i="1"/>
  <c r="E101" i="1"/>
  <c r="D101" i="1"/>
  <c r="C101" i="1"/>
  <c r="B101" i="1"/>
  <c r="F100" i="1"/>
  <c r="E100" i="1"/>
  <c r="D100" i="1"/>
  <c r="C100" i="1"/>
  <c r="B100" i="1"/>
  <c r="F99" i="1"/>
  <c r="E99" i="1"/>
  <c r="D99" i="1"/>
  <c r="C99" i="1"/>
  <c r="B99" i="1"/>
  <c r="F98" i="1"/>
  <c r="E98" i="1"/>
  <c r="D98" i="1"/>
  <c r="C98" i="1"/>
  <c r="B98" i="1"/>
  <c r="F97" i="1"/>
  <c r="E97" i="1"/>
  <c r="D97" i="1"/>
  <c r="C97" i="1"/>
  <c r="B97" i="1"/>
  <c r="F96" i="1"/>
  <c r="E96" i="1"/>
  <c r="D96" i="1"/>
  <c r="C96" i="1"/>
  <c r="B96" i="1"/>
  <c r="F95" i="1"/>
  <c r="E95" i="1"/>
  <c r="D95" i="1"/>
  <c r="C95" i="1"/>
  <c r="B95" i="1"/>
  <c r="F94" i="1"/>
  <c r="E94" i="1"/>
  <c r="D94" i="1"/>
  <c r="C94" i="1"/>
  <c r="B94" i="1"/>
  <c r="F93" i="1"/>
  <c r="E93" i="1"/>
  <c r="D93" i="1"/>
  <c r="C93" i="1"/>
  <c r="B93" i="1"/>
  <c r="F92" i="1"/>
  <c r="E92" i="1"/>
  <c r="D92" i="1"/>
  <c r="C92" i="1"/>
  <c r="B92" i="1"/>
  <c r="F91" i="1"/>
  <c r="E91" i="1"/>
  <c r="D91" i="1"/>
  <c r="C91" i="1"/>
  <c r="B91" i="1"/>
  <c r="F90" i="1"/>
  <c r="E90" i="1"/>
  <c r="D90" i="1"/>
  <c r="C90" i="1"/>
  <c r="B90" i="1"/>
  <c r="F89" i="1"/>
  <c r="E89" i="1"/>
  <c r="D89" i="1"/>
  <c r="C89" i="1"/>
  <c r="B89" i="1"/>
  <c r="F88" i="1"/>
  <c r="E88" i="1"/>
  <c r="D88" i="1"/>
  <c r="C88" i="1"/>
  <c r="B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F72" i="1"/>
  <c r="E72" i="1"/>
  <c r="D72" i="1"/>
  <c r="C72" i="1"/>
  <c r="B72" i="1"/>
  <c r="F71" i="1"/>
  <c r="E71" i="1"/>
  <c r="D71" i="1"/>
  <c r="C71" i="1"/>
  <c r="B71" i="1"/>
  <c r="F70" i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K39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<sst xmlns="http://schemas.openxmlformats.org/spreadsheetml/2006/main" count="29" uniqueCount="29">
  <si>
    <t>Assumptions: Optimal conditions from Google Compute (https://cloud.google.com/compute/pricing)</t>
  </si>
  <si>
    <t>Cost per CPU time per core in ct/hour</t>
  </si>
  <si>
    <t>Bandwidth cost in ct/GB</t>
  </si>
  <si>
    <t>PNG -M1 -strip compression</t>
  </si>
  <si>
    <t>PNG -M1 -strip time in s</t>
  </si>
  <si>
    <t>PNG -M2 -strip compression</t>
  </si>
  <si>
    <t>PNG -M2 -strip time in s</t>
  </si>
  <si>
    <t>PNG -M3 -strip compression</t>
  </si>
  <si>
    <t>PNG -M3 -strip time in s</t>
  </si>
  <si>
    <t>PNG -M4 -strip compression</t>
  </si>
  <si>
    <t>PNG -M4 -strip time in s</t>
  </si>
  <si>
    <t>JPEG M1 compression</t>
  </si>
  <si>
    <t>JPEG -M1 -strip -progressive time in s</t>
  </si>
  <si>
    <t>Views</t>
  </si>
  <si>
    <t>$ saved per GB data</t>
  </si>
  <si>
    <t>$</t>
  </si>
  <si>
    <t>PNG M1</t>
  </si>
  <si>
    <t>PNG M2</t>
  </si>
  <si>
    <t>PNG M3</t>
  </si>
  <si>
    <t>PNG M4</t>
  </si>
  <si>
    <t>JPEG M1</t>
  </si>
  <si>
    <t>Break-even points</t>
  </si>
  <si>
    <t>No Optimization/PNG M1</t>
  </si>
  <si>
    <t>PNG M1/PNG M2</t>
  </si>
  <si>
    <t>PNG M2/PNG M3</t>
  </si>
  <si>
    <t>PNG M3/PNG M4</t>
  </si>
  <si>
    <t>JPEG M1/No Optimization</t>
  </si>
  <si>
    <t>1 GB /6.06 MB test images</t>
  </si>
  <si>
    <t>1 GB/4.87 MB test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</si>
</sst>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  <xf numFmtId="0" fontId="0" fillId="0" borderId="0" xfId="0" applyFont="1"/>
    <xf numFmtId="164" fontId="0" fillId="0" borderId="0" xfId="0" applyNumberFormat="1" applyAlignment="1"/>
    <xf numFmtId="164" fontId="0" fillId="0" borderId="0" xfId="0" applyNumberFormat="1" applyAlignment="1">
      <alignment vertical="center"/>
    </xf>
    <xf numFmtId="164" fontId="0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 applyAlignment="1">
      <alignment vertical="center"/>
    </xf>
  </cellXfs>
  <cellStyles count="2">
    <cellStyle name="Besuchter Link" xfId="1" builtinId="9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8B855"/>
      <rgbColor rgb="FFFFCC00"/>
      <rgbColor rgb="FFFF990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Sheet1!$B$7:$B$7</c:f>
              <c:strCache>
                <c:ptCount val="1"/>
                <c:pt idx="0">
                  <c:v>PNG M1</c:v>
                </c:pt>
              </c:strCache>
            </c:strRef>
          </c:tx>
          <c:spPr>
            <a:ln w="317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Sheet1!$A$8:$A$106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cat>
          <c:val>
            <c:numRef>
              <c:f>Sheet1!$B$8:$B$106</c:f>
              <c:numCache>
                <c:formatCode>#,##0.0000</c:formatCode>
                <c:ptCount val="99"/>
                <c:pt idx="0">
                  <c:v>0.0994571779096169</c:v>
                </c:pt>
                <c:pt idx="1">
                  <c:v>0.219907177909617</c:v>
                </c:pt>
                <c:pt idx="2">
                  <c:v>0.340357177909617</c:v>
                </c:pt>
                <c:pt idx="3">
                  <c:v>0.460807177909617</c:v>
                </c:pt>
                <c:pt idx="4">
                  <c:v>0.581257177909617</c:v>
                </c:pt>
                <c:pt idx="5">
                  <c:v>0.701707177909617</c:v>
                </c:pt>
                <c:pt idx="6">
                  <c:v>0.822157177909617</c:v>
                </c:pt>
                <c:pt idx="7">
                  <c:v>0.942607177909617</c:v>
                </c:pt>
                <c:pt idx="8">
                  <c:v>1.063057177909617</c:v>
                </c:pt>
                <c:pt idx="9">
                  <c:v>1.183507177909617</c:v>
                </c:pt>
                <c:pt idx="10">
                  <c:v>1.303957177909617</c:v>
                </c:pt>
                <c:pt idx="11">
                  <c:v>1.424407177909617</c:v>
                </c:pt>
                <c:pt idx="12">
                  <c:v>1.544857177909617</c:v>
                </c:pt>
                <c:pt idx="13">
                  <c:v>1.665307177909617</c:v>
                </c:pt>
                <c:pt idx="14">
                  <c:v>1.785757177909617</c:v>
                </c:pt>
                <c:pt idx="15">
                  <c:v>1.906207177909617</c:v>
                </c:pt>
                <c:pt idx="16">
                  <c:v>2.026657177909617</c:v>
                </c:pt>
                <c:pt idx="17">
                  <c:v>2.147107177909616</c:v>
                </c:pt>
                <c:pt idx="18">
                  <c:v>2.267557177909616</c:v>
                </c:pt>
                <c:pt idx="19">
                  <c:v>2.388007177909617</c:v>
                </c:pt>
                <c:pt idx="20">
                  <c:v>2.508457177909617</c:v>
                </c:pt>
                <c:pt idx="21">
                  <c:v>2.628907177909617</c:v>
                </c:pt>
                <c:pt idx="22">
                  <c:v>2.749357177909617</c:v>
                </c:pt>
                <c:pt idx="23">
                  <c:v>2.869807177909617</c:v>
                </c:pt>
                <c:pt idx="24">
                  <c:v>2.990257177909617</c:v>
                </c:pt>
                <c:pt idx="25">
                  <c:v>3.110707177909617</c:v>
                </c:pt>
                <c:pt idx="26">
                  <c:v>3.231157177909617</c:v>
                </c:pt>
                <c:pt idx="27">
                  <c:v>3.351607177909617</c:v>
                </c:pt>
                <c:pt idx="28">
                  <c:v>3.472057177909617</c:v>
                </c:pt>
                <c:pt idx="29">
                  <c:v>3.592507177909618</c:v>
                </c:pt>
                <c:pt idx="30">
                  <c:v>3.712957177909617</c:v>
                </c:pt>
                <c:pt idx="31">
                  <c:v>3.833407177909617</c:v>
                </c:pt>
                <c:pt idx="32">
                  <c:v>3.953857177909617</c:v>
                </c:pt>
                <c:pt idx="33">
                  <c:v>4.074307177909618</c:v>
                </c:pt>
                <c:pt idx="34">
                  <c:v>4.194757177909617</c:v>
                </c:pt>
                <c:pt idx="35">
                  <c:v>4.315207177909617</c:v>
                </c:pt>
                <c:pt idx="36">
                  <c:v>4.435657177909617</c:v>
                </c:pt>
                <c:pt idx="37">
                  <c:v>4.556107177909617</c:v>
                </c:pt>
                <c:pt idx="38">
                  <c:v>4.676557177909617</c:v>
                </c:pt>
                <c:pt idx="39">
                  <c:v>4.797007177909617</c:v>
                </c:pt>
                <c:pt idx="40">
                  <c:v>4.917457177909617</c:v>
                </c:pt>
                <c:pt idx="41">
                  <c:v>5.037907177909617</c:v>
                </c:pt>
                <c:pt idx="42">
                  <c:v>5.158357177909618</c:v>
                </c:pt>
                <c:pt idx="43">
                  <c:v>5.278807177909617</c:v>
                </c:pt>
                <c:pt idx="44">
                  <c:v>5.399257177909617</c:v>
                </c:pt>
                <c:pt idx="45">
                  <c:v>5.519707177909618</c:v>
                </c:pt>
                <c:pt idx="46">
                  <c:v>5.640157177909617</c:v>
                </c:pt>
                <c:pt idx="47">
                  <c:v>5.760607177909617</c:v>
                </c:pt>
                <c:pt idx="48">
                  <c:v>5.881057177909618</c:v>
                </c:pt>
                <c:pt idx="49">
                  <c:v>6.001507177909617</c:v>
                </c:pt>
                <c:pt idx="50">
                  <c:v>6.121957177909617</c:v>
                </c:pt>
                <c:pt idx="51">
                  <c:v>6.242407177909618</c:v>
                </c:pt>
                <c:pt idx="52">
                  <c:v>6.362857177909617</c:v>
                </c:pt>
                <c:pt idx="53">
                  <c:v>6.483307177909617</c:v>
                </c:pt>
                <c:pt idx="54">
                  <c:v>6.603757177909617</c:v>
                </c:pt>
                <c:pt idx="55">
                  <c:v>6.724207177909617</c:v>
                </c:pt>
                <c:pt idx="56">
                  <c:v>6.844657177909617</c:v>
                </c:pt>
                <c:pt idx="57">
                  <c:v>6.965107177909617</c:v>
                </c:pt>
                <c:pt idx="58">
                  <c:v>7.085557177909617</c:v>
                </c:pt>
                <c:pt idx="59">
                  <c:v>7.206007177909617</c:v>
                </c:pt>
                <c:pt idx="60">
                  <c:v>7.326457177909617</c:v>
                </c:pt>
                <c:pt idx="61">
                  <c:v>7.446907177909617</c:v>
                </c:pt>
                <c:pt idx="62">
                  <c:v>7.567357177909617</c:v>
                </c:pt>
                <c:pt idx="63">
                  <c:v>7.687807177909617</c:v>
                </c:pt>
                <c:pt idx="64">
                  <c:v>7.808257177909617</c:v>
                </c:pt>
                <c:pt idx="65">
                  <c:v>7.928707177909618</c:v>
                </c:pt>
                <c:pt idx="66">
                  <c:v>8.049157177909616</c:v>
                </c:pt>
                <c:pt idx="67">
                  <c:v>8.169607177909618</c:v>
                </c:pt>
                <c:pt idx="68">
                  <c:v>8.290057177909616</c:v>
                </c:pt>
                <c:pt idx="69">
                  <c:v>8.410507177909616</c:v>
                </c:pt>
                <c:pt idx="70">
                  <c:v>8.530957177909618</c:v>
                </c:pt>
                <c:pt idx="71">
                  <c:v>8.651407177909616</c:v>
                </c:pt>
                <c:pt idx="72">
                  <c:v>8.771857177909616</c:v>
                </c:pt>
                <c:pt idx="73">
                  <c:v>8.892307177909618</c:v>
                </c:pt>
                <c:pt idx="74">
                  <c:v>9.012757177909616</c:v>
                </c:pt>
                <c:pt idx="75">
                  <c:v>9.133207177909616</c:v>
                </c:pt>
                <c:pt idx="76">
                  <c:v>9.253657177909618</c:v>
                </c:pt>
                <c:pt idx="77">
                  <c:v>9.374107177909616</c:v>
                </c:pt>
                <c:pt idx="78">
                  <c:v>9.494557177909618</c:v>
                </c:pt>
                <c:pt idx="79">
                  <c:v>9.615007177909617</c:v>
                </c:pt>
                <c:pt idx="80">
                  <c:v>9.735457177909616</c:v>
                </c:pt>
                <c:pt idx="81">
                  <c:v>9.855907177909617</c:v>
                </c:pt>
                <c:pt idx="82">
                  <c:v>9.976357177909617</c:v>
                </c:pt>
                <c:pt idx="83">
                  <c:v>10.09680717790962</c:v>
                </c:pt>
                <c:pt idx="84">
                  <c:v>10.21725717790962</c:v>
                </c:pt>
                <c:pt idx="85">
                  <c:v>10.33770717790962</c:v>
                </c:pt>
                <c:pt idx="86">
                  <c:v>10.45815717790962</c:v>
                </c:pt>
                <c:pt idx="87">
                  <c:v>10.57860717790962</c:v>
                </c:pt>
                <c:pt idx="88">
                  <c:v>10.69905717790962</c:v>
                </c:pt>
                <c:pt idx="89">
                  <c:v>10.81950717790962</c:v>
                </c:pt>
                <c:pt idx="90">
                  <c:v>10.93995717790962</c:v>
                </c:pt>
                <c:pt idx="91">
                  <c:v>11.06040717790962</c:v>
                </c:pt>
                <c:pt idx="92">
                  <c:v>11.18085717790962</c:v>
                </c:pt>
                <c:pt idx="93">
                  <c:v>11.30130717790962</c:v>
                </c:pt>
                <c:pt idx="94">
                  <c:v>11.42175717790962</c:v>
                </c:pt>
                <c:pt idx="95">
                  <c:v>11.54220717790962</c:v>
                </c:pt>
                <c:pt idx="96">
                  <c:v>11.66265717790962</c:v>
                </c:pt>
                <c:pt idx="97">
                  <c:v>11.78310717790962</c:v>
                </c:pt>
                <c:pt idx="98">
                  <c:v>11.90355717790962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Sheet1!$C$7:$C$7</c:f>
              <c:strCache>
                <c:ptCount val="1"/>
                <c:pt idx="0">
                  <c:v>PNG M2</c:v>
                </c:pt>
              </c:strCache>
            </c:strRef>
          </c:tx>
          <c:spPr>
            <a:ln w="317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Sheet1!$A$8:$A$106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cat>
          <c:val>
            <c:numRef>
              <c:f>Sheet1!$C$8:$C$106</c:f>
              <c:numCache>
                <c:formatCode>#,##0.0000</c:formatCode>
                <c:ptCount val="99"/>
                <c:pt idx="0">
                  <c:v>-0.0681726741375522</c:v>
                </c:pt>
                <c:pt idx="1">
                  <c:v>0.0824873258624478</c:v>
                </c:pt>
                <c:pt idx="2">
                  <c:v>0.233147325862448</c:v>
                </c:pt>
                <c:pt idx="3">
                  <c:v>0.383807325862448</c:v>
                </c:pt>
                <c:pt idx="4">
                  <c:v>0.534467325862448</c:v>
                </c:pt>
                <c:pt idx="5">
                  <c:v>0.685127325862448</c:v>
                </c:pt>
                <c:pt idx="6">
                  <c:v>0.835787325862448</c:v>
                </c:pt>
                <c:pt idx="7">
                  <c:v>0.986447325862448</c:v>
                </c:pt>
                <c:pt idx="8">
                  <c:v>1.137107325862448</c:v>
                </c:pt>
                <c:pt idx="9">
                  <c:v>1.287767325862448</c:v>
                </c:pt>
                <c:pt idx="10">
                  <c:v>1.438427325862448</c:v>
                </c:pt>
                <c:pt idx="11">
                  <c:v>1.589087325862448</c:v>
                </c:pt>
                <c:pt idx="12">
                  <c:v>1.739747325862448</c:v>
                </c:pt>
                <c:pt idx="13">
                  <c:v>1.890407325862448</c:v>
                </c:pt>
                <c:pt idx="14">
                  <c:v>2.041067325862448</c:v>
                </c:pt>
                <c:pt idx="15">
                  <c:v>2.191727325862447</c:v>
                </c:pt>
                <c:pt idx="16">
                  <c:v>2.342387325862447</c:v>
                </c:pt>
                <c:pt idx="17">
                  <c:v>2.493047325862447</c:v>
                </c:pt>
                <c:pt idx="18">
                  <c:v>2.643707325862447</c:v>
                </c:pt>
                <c:pt idx="19">
                  <c:v>2.794367325862447</c:v>
                </c:pt>
                <c:pt idx="20">
                  <c:v>2.945027325862447</c:v>
                </c:pt>
                <c:pt idx="21">
                  <c:v>3.095687325862448</c:v>
                </c:pt>
                <c:pt idx="22">
                  <c:v>3.246347325862447</c:v>
                </c:pt>
                <c:pt idx="23">
                  <c:v>3.397007325862447</c:v>
                </c:pt>
                <c:pt idx="24">
                  <c:v>3.547667325862447</c:v>
                </c:pt>
                <c:pt idx="25">
                  <c:v>3.698327325862447</c:v>
                </c:pt>
                <c:pt idx="26">
                  <c:v>3.848987325862447</c:v>
                </c:pt>
                <c:pt idx="27">
                  <c:v>3.999647325862447</c:v>
                </c:pt>
                <c:pt idx="28">
                  <c:v>4.150307325862448</c:v>
                </c:pt>
                <c:pt idx="29">
                  <c:v>4.300967325862447</c:v>
                </c:pt>
                <c:pt idx="30">
                  <c:v>4.451627325862447</c:v>
                </c:pt>
                <c:pt idx="31">
                  <c:v>4.602287325862448</c:v>
                </c:pt>
                <c:pt idx="32">
                  <c:v>4.752947325862447</c:v>
                </c:pt>
                <c:pt idx="33">
                  <c:v>4.903607325862447</c:v>
                </c:pt>
                <c:pt idx="34">
                  <c:v>5.054267325862447</c:v>
                </c:pt>
                <c:pt idx="35">
                  <c:v>5.204927325862448</c:v>
                </c:pt>
                <c:pt idx="36">
                  <c:v>5.355587325862448</c:v>
                </c:pt>
                <c:pt idx="37">
                  <c:v>5.506247325862447</c:v>
                </c:pt>
                <c:pt idx="38">
                  <c:v>5.656907325862447</c:v>
                </c:pt>
                <c:pt idx="39">
                  <c:v>5.807567325862448</c:v>
                </c:pt>
                <c:pt idx="40">
                  <c:v>5.958227325862447</c:v>
                </c:pt>
                <c:pt idx="41">
                  <c:v>6.108887325862447</c:v>
                </c:pt>
                <c:pt idx="42">
                  <c:v>6.259547325862447</c:v>
                </c:pt>
                <c:pt idx="43">
                  <c:v>6.410207325862447</c:v>
                </c:pt>
                <c:pt idx="44">
                  <c:v>6.560867325862447</c:v>
                </c:pt>
                <c:pt idx="45">
                  <c:v>6.711527325862447</c:v>
                </c:pt>
                <c:pt idx="46">
                  <c:v>6.862187325862448</c:v>
                </c:pt>
                <c:pt idx="47">
                  <c:v>7.012847325862447</c:v>
                </c:pt>
                <c:pt idx="48">
                  <c:v>7.163507325862447</c:v>
                </c:pt>
                <c:pt idx="49">
                  <c:v>7.314167325862448</c:v>
                </c:pt>
                <c:pt idx="50">
                  <c:v>7.464827325862448</c:v>
                </c:pt>
                <c:pt idx="51">
                  <c:v>7.615487325862447</c:v>
                </c:pt>
                <c:pt idx="52">
                  <c:v>7.766147325862447</c:v>
                </c:pt>
                <c:pt idx="53">
                  <c:v>7.916807325862447</c:v>
                </c:pt>
                <c:pt idx="54">
                  <c:v>8.067467325862446</c:v>
                </c:pt>
                <c:pt idx="55">
                  <c:v>8.218127325862447</c:v>
                </c:pt>
                <c:pt idx="56">
                  <c:v>8.368787325862447</c:v>
                </c:pt>
                <c:pt idx="57">
                  <c:v>8.519447325862447</c:v>
                </c:pt>
                <c:pt idx="58">
                  <c:v>8.670107325862446</c:v>
                </c:pt>
                <c:pt idx="59">
                  <c:v>8.820767325862446</c:v>
                </c:pt>
                <c:pt idx="60">
                  <c:v>8.971427325862446</c:v>
                </c:pt>
                <c:pt idx="61">
                  <c:v>9.122087325862446</c:v>
                </c:pt>
                <c:pt idx="62">
                  <c:v>9.272747325862447</c:v>
                </c:pt>
                <c:pt idx="63">
                  <c:v>9.423407325862447</c:v>
                </c:pt>
                <c:pt idx="64">
                  <c:v>9.574067325862447</c:v>
                </c:pt>
                <c:pt idx="65">
                  <c:v>9.724727325862446</c:v>
                </c:pt>
                <c:pt idx="66">
                  <c:v>9.875387325862446</c:v>
                </c:pt>
                <c:pt idx="67">
                  <c:v>10.02604732586245</c:v>
                </c:pt>
                <c:pt idx="68">
                  <c:v>10.17670732586245</c:v>
                </c:pt>
                <c:pt idx="69">
                  <c:v>10.32736732586245</c:v>
                </c:pt>
                <c:pt idx="70">
                  <c:v>10.47802732586245</c:v>
                </c:pt>
                <c:pt idx="71">
                  <c:v>10.62868732586245</c:v>
                </c:pt>
                <c:pt idx="72">
                  <c:v>10.77934732586245</c:v>
                </c:pt>
                <c:pt idx="73">
                  <c:v>10.93000732586245</c:v>
                </c:pt>
                <c:pt idx="74">
                  <c:v>11.08066732586245</c:v>
                </c:pt>
                <c:pt idx="75">
                  <c:v>11.23132732586245</c:v>
                </c:pt>
                <c:pt idx="76">
                  <c:v>11.38198732586245</c:v>
                </c:pt>
                <c:pt idx="77">
                  <c:v>11.53264732586245</c:v>
                </c:pt>
                <c:pt idx="78">
                  <c:v>11.68330732586245</c:v>
                </c:pt>
                <c:pt idx="79">
                  <c:v>11.83396732586245</c:v>
                </c:pt>
                <c:pt idx="80">
                  <c:v>11.98462732586245</c:v>
                </c:pt>
                <c:pt idx="81">
                  <c:v>12.13528732586245</c:v>
                </c:pt>
                <c:pt idx="82">
                  <c:v>12.28594732586245</c:v>
                </c:pt>
                <c:pt idx="83">
                  <c:v>12.43660732586245</c:v>
                </c:pt>
                <c:pt idx="84">
                  <c:v>12.58726732586245</c:v>
                </c:pt>
                <c:pt idx="85">
                  <c:v>12.73792732586245</c:v>
                </c:pt>
                <c:pt idx="86">
                  <c:v>12.88858732586245</c:v>
                </c:pt>
                <c:pt idx="87">
                  <c:v>13.03924732586245</c:v>
                </c:pt>
                <c:pt idx="88">
                  <c:v>13.18990732586245</c:v>
                </c:pt>
                <c:pt idx="89">
                  <c:v>13.34056732586245</c:v>
                </c:pt>
                <c:pt idx="90">
                  <c:v>13.49122732586245</c:v>
                </c:pt>
                <c:pt idx="91">
                  <c:v>13.64188732586245</c:v>
                </c:pt>
                <c:pt idx="92">
                  <c:v>13.79254732586245</c:v>
                </c:pt>
                <c:pt idx="93">
                  <c:v>13.94320732586245</c:v>
                </c:pt>
                <c:pt idx="94">
                  <c:v>14.09386732586245</c:v>
                </c:pt>
                <c:pt idx="95">
                  <c:v>14.24452732586245</c:v>
                </c:pt>
                <c:pt idx="96">
                  <c:v>14.39518732586245</c:v>
                </c:pt>
                <c:pt idx="97">
                  <c:v>14.54584732586245</c:v>
                </c:pt>
                <c:pt idx="98">
                  <c:v>14.69650732586245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Sheet1!$D$7:$D$7</c:f>
              <c:strCache>
                <c:ptCount val="1"/>
                <c:pt idx="0">
                  <c:v>PNG M3</c:v>
                </c:pt>
              </c:strCache>
            </c:strRef>
          </c:tx>
          <c:spPr>
            <a:ln w="317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Sheet1!$A$8:$A$106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cat>
          <c:val>
            <c:numRef>
              <c:f>Sheet1!$D$8:$D$106</c:f>
              <c:numCache>
                <c:formatCode>#,##0.0000</c:formatCode>
                <c:ptCount val="99"/>
                <c:pt idx="0">
                  <c:v>-0.249912873361166</c:v>
                </c:pt>
                <c:pt idx="1">
                  <c:v>-0.0882328733611661</c:v>
                </c:pt>
                <c:pt idx="2">
                  <c:v>0.0734471266388339</c:v>
                </c:pt>
                <c:pt idx="3">
                  <c:v>0.235127126638834</c:v>
                </c:pt>
                <c:pt idx="4">
                  <c:v>0.396807126638834</c:v>
                </c:pt>
                <c:pt idx="5">
                  <c:v>0.558487126638834</c:v>
                </c:pt>
                <c:pt idx="6">
                  <c:v>0.720167126638834</c:v>
                </c:pt>
                <c:pt idx="7">
                  <c:v>0.881847126638834</c:v>
                </c:pt>
                <c:pt idx="8">
                  <c:v>1.043527126638834</c:v>
                </c:pt>
                <c:pt idx="9">
                  <c:v>1.205207126638834</c:v>
                </c:pt>
                <c:pt idx="10">
                  <c:v>1.366887126638834</c:v>
                </c:pt>
                <c:pt idx="11">
                  <c:v>1.528567126638834</c:v>
                </c:pt>
                <c:pt idx="12">
                  <c:v>1.690247126638834</c:v>
                </c:pt>
                <c:pt idx="13">
                  <c:v>1.851927126638833</c:v>
                </c:pt>
                <c:pt idx="14">
                  <c:v>2.013607126638834</c:v>
                </c:pt>
                <c:pt idx="15">
                  <c:v>2.175287126638834</c:v>
                </c:pt>
                <c:pt idx="16">
                  <c:v>2.336967126638834</c:v>
                </c:pt>
                <c:pt idx="17">
                  <c:v>2.498647126638834</c:v>
                </c:pt>
                <c:pt idx="18">
                  <c:v>2.660327126638834</c:v>
                </c:pt>
                <c:pt idx="19">
                  <c:v>2.822007126638833</c:v>
                </c:pt>
                <c:pt idx="20">
                  <c:v>2.983687126638833</c:v>
                </c:pt>
                <c:pt idx="21">
                  <c:v>3.145367126638833</c:v>
                </c:pt>
                <c:pt idx="22">
                  <c:v>3.307047126638833</c:v>
                </c:pt>
                <c:pt idx="23">
                  <c:v>3.468727126638833</c:v>
                </c:pt>
                <c:pt idx="24">
                  <c:v>3.630407126638833</c:v>
                </c:pt>
                <c:pt idx="25">
                  <c:v>3.792087126638834</c:v>
                </c:pt>
                <c:pt idx="26">
                  <c:v>3.953767126638834</c:v>
                </c:pt>
                <c:pt idx="27">
                  <c:v>4.115447126638833</c:v>
                </c:pt>
                <c:pt idx="28">
                  <c:v>4.277127126638834</c:v>
                </c:pt>
                <c:pt idx="29">
                  <c:v>4.438807126638833</c:v>
                </c:pt>
                <c:pt idx="30">
                  <c:v>4.600487126638834</c:v>
                </c:pt>
                <c:pt idx="31">
                  <c:v>4.762167126638833</c:v>
                </c:pt>
                <c:pt idx="32">
                  <c:v>4.923847126638834</c:v>
                </c:pt>
                <c:pt idx="33">
                  <c:v>5.085527126638834</c:v>
                </c:pt>
                <c:pt idx="34">
                  <c:v>5.247207126638834</c:v>
                </c:pt>
                <c:pt idx="35">
                  <c:v>5.408887126638834</c:v>
                </c:pt>
                <c:pt idx="36">
                  <c:v>5.570567126638834</c:v>
                </c:pt>
                <c:pt idx="37">
                  <c:v>5.732247126638834</c:v>
                </c:pt>
                <c:pt idx="38">
                  <c:v>5.893927126638833</c:v>
                </c:pt>
                <c:pt idx="39">
                  <c:v>6.055607126638834</c:v>
                </c:pt>
                <c:pt idx="40">
                  <c:v>6.217287126638833</c:v>
                </c:pt>
                <c:pt idx="41">
                  <c:v>6.378967126638834</c:v>
                </c:pt>
                <c:pt idx="42">
                  <c:v>6.540647126638833</c:v>
                </c:pt>
                <c:pt idx="43">
                  <c:v>6.702327126638834</c:v>
                </c:pt>
                <c:pt idx="44">
                  <c:v>6.864007126638834</c:v>
                </c:pt>
                <c:pt idx="45">
                  <c:v>7.025687126638834</c:v>
                </c:pt>
                <c:pt idx="46">
                  <c:v>7.187367126638834</c:v>
                </c:pt>
                <c:pt idx="47">
                  <c:v>7.349047126638834</c:v>
                </c:pt>
                <c:pt idx="48">
                  <c:v>7.510727126638834</c:v>
                </c:pt>
                <c:pt idx="49">
                  <c:v>7.672407126638834</c:v>
                </c:pt>
                <c:pt idx="50">
                  <c:v>7.834087126638834</c:v>
                </c:pt>
                <c:pt idx="51">
                  <c:v>7.995767126638834</c:v>
                </c:pt>
                <c:pt idx="52">
                  <c:v>8.157447126638833</c:v>
                </c:pt>
                <c:pt idx="53">
                  <c:v>8.319127126638834</c:v>
                </c:pt>
                <c:pt idx="54">
                  <c:v>8.480807126638833</c:v>
                </c:pt>
                <c:pt idx="55">
                  <c:v>8.642487126638833</c:v>
                </c:pt>
                <c:pt idx="56">
                  <c:v>8.804167126638834</c:v>
                </c:pt>
                <c:pt idx="57">
                  <c:v>8.965847126638832</c:v>
                </c:pt>
                <c:pt idx="58">
                  <c:v>9.127527126638833</c:v>
                </c:pt>
                <c:pt idx="59">
                  <c:v>9.289207126638834</c:v>
                </c:pt>
                <c:pt idx="60">
                  <c:v>9.450887126638834</c:v>
                </c:pt>
                <c:pt idx="61">
                  <c:v>9.612567126638833</c:v>
                </c:pt>
                <c:pt idx="62">
                  <c:v>9.774247126638833</c:v>
                </c:pt>
                <c:pt idx="63">
                  <c:v>9.935927126638834</c:v>
                </c:pt>
                <c:pt idx="64">
                  <c:v>10.09760712663883</c:v>
                </c:pt>
                <c:pt idx="65">
                  <c:v>10.25928712663883</c:v>
                </c:pt>
                <c:pt idx="66">
                  <c:v>10.42096712663883</c:v>
                </c:pt>
                <c:pt idx="67">
                  <c:v>10.58264712663883</c:v>
                </c:pt>
                <c:pt idx="68">
                  <c:v>10.74432712663883</c:v>
                </c:pt>
                <c:pt idx="69">
                  <c:v>10.90600712663883</c:v>
                </c:pt>
                <c:pt idx="70">
                  <c:v>11.06768712663883</c:v>
                </c:pt>
                <c:pt idx="71">
                  <c:v>11.22936712663883</c:v>
                </c:pt>
                <c:pt idx="72">
                  <c:v>11.39104712663883</c:v>
                </c:pt>
                <c:pt idx="73">
                  <c:v>11.55272712663883</c:v>
                </c:pt>
                <c:pt idx="74">
                  <c:v>11.71440712663883</c:v>
                </c:pt>
                <c:pt idx="75">
                  <c:v>11.87608712663883</c:v>
                </c:pt>
                <c:pt idx="76">
                  <c:v>12.03776712663883</c:v>
                </c:pt>
                <c:pt idx="77">
                  <c:v>12.19944712663883</c:v>
                </c:pt>
                <c:pt idx="78">
                  <c:v>12.36112712663883</c:v>
                </c:pt>
                <c:pt idx="79">
                  <c:v>12.52280712663883</c:v>
                </c:pt>
                <c:pt idx="80">
                  <c:v>12.68448712663883</c:v>
                </c:pt>
                <c:pt idx="81">
                  <c:v>12.84616712663883</c:v>
                </c:pt>
                <c:pt idx="82">
                  <c:v>13.00784712663883</c:v>
                </c:pt>
                <c:pt idx="83">
                  <c:v>13.16952712663883</c:v>
                </c:pt>
                <c:pt idx="84">
                  <c:v>13.33120712663883</c:v>
                </c:pt>
                <c:pt idx="85">
                  <c:v>13.49288712663883</c:v>
                </c:pt>
                <c:pt idx="86">
                  <c:v>13.65456712663883</c:v>
                </c:pt>
                <c:pt idx="87">
                  <c:v>13.81624712663883</c:v>
                </c:pt>
                <c:pt idx="88">
                  <c:v>13.97792712663883</c:v>
                </c:pt>
                <c:pt idx="89">
                  <c:v>14.13960712663883</c:v>
                </c:pt>
                <c:pt idx="90">
                  <c:v>14.30128712663883</c:v>
                </c:pt>
                <c:pt idx="91">
                  <c:v>14.46296712663883</c:v>
                </c:pt>
                <c:pt idx="92">
                  <c:v>14.62464712663883</c:v>
                </c:pt>
                <c:pt idx="93">
                  <c:v>14.78632712663883</c:v>
                </c:pt>
                <c:pt idx="94">
                  <c:v>14.94800712663883</c:v>
                </c:pt>
                <c:pt idx="95">
                  <c:v>15.10968712663883</c:v>
                </c:pt>
                <c:pt idx="96">
                  <c:v>15.27136712663883</c:v>
                </c:pt>
                <c:pt idx="97">
                  <c:v>15.43304712663883</c:v>
                </c:pt>
                <c:pt idx="98">
                  <c:v>15.59472712663883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Sheet1!$E$7:$E$7</c:f>
              <c:strCache>
                <c:ptCount val="1"/>
                <c:pt idx="0">
                  <c:v>PNG M4</c:v>
                </c:pt>
              </c:strCache>
            </c:strRef>
          </c:tx>
          <c:spPr>
            <a:ln w="317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Sheet1!$A$8:$A$106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cat>
          <c:val>
            <c:numRef>
              <c:f>Sheet1!$E$8:$E$106</c:f>
              <c:numCache>
                <c:formatCode>#,##0.0000</c:formatCode>
                <c:ptCount val="99"/>
                <c:pt idx="0">
                  <c:v>-1.289695098513147</c:v>
                </c:pt>
                <c:pt idx="1">
                  <c:v>-1.123255098513147</c:v>
                </c:pt>
                <c:pt idx="2">
                  <c:v>-0.956815098513147</c:v>
                </c:pt>
                <c:pt idx="3">
                  <c:v>-0.790375098513147</c:v>
                </c:pt>
                <c:pt idx="4">
                  <c:v>-0.623935098513147</c:v>
                </c:pt>
                <c:pt idx="5">
                  <c:v>-0.457495098513147</c:v>
                </c:pt>
                <c:pt idx="6">
                  <c:v>-0.291055098513147</c:v>
                </c:pt>
                <c:pt idx="7">
                  <c:v>-0.124615098513147</c:v>
                </c:pt>
                <c:pt idx="8">
                  <c:v>0.0418249014868527</c:v>
                </c:pt>
                <c:pt idx="9">
                  <c:v>0.208264901486853</c:v>
                </c:pt>
                <c:pt idx="10">
                  <c:v>0.374704901486853</c:v>
                </c:pt>
                <c:pt idx="11">
                  <c:v>0.541144901486853</c:v>
                </c:pt>
                <c:pt idx="12">
                  <c:v>0.707584901486853</c:v>
                </c:pt>
                <c:pt idx="13">
                  <c:v>0.874024901486853</c:v>
                </c:pt>
                <c:pt idx="14">
                  <c:v>1.040464901486853</c:v>
                </c:pt>
                <c:pt idx="15">
                  <c:v>1.206904901486853</c:v>
                </c:pt>
                <c:pt idx="16">
                  <c:v>1.373344901486853</c:v>
                </c:pt>
                <c:pt idx="17">
                  <c:v>1.539784901486853</c:v>
                </c:pt>
                <c:pt idx="18">
                  <c:v>1.706224901486853</c:v>
                </c:pt>
                <c:pt idx="19">
                  <c:v>1.872664901486853</c:v>
                </c:pt>
                <c:pt idx="20">
                  <c:v>2.039104901486853</c:v>
                </c:pt>
                <c:pt idx="21">
                  <c:v>2.205544901486853</c:v>
                </c:pt>
                <c:pt idx="22">
                  <c:v>2.371984901486853</c:v>
                </c:pt>
                <c:pt idx="23">
                  <c:v>2.538424901486853</c:v>
                </c:pt>
                <c:pt idx="24">
                  <c:v>2.704864901486853</c:v>
                </c:pt>
                <c:pt idx="25">
                  <c:v>2.871304901486853</c:v>
                </c:pt>
                <c:pt idx="26">
                  <c:v>3.037744901486854</c:v>
                </c:pt>
                <c:pt idx="27">
                  <c:v>3.204184901486853</c:v>
                </c:pt>
                <c:pt idx="28">
                  <c:v>3.370624901486853</c:v>
                </c:pt>
                <c:pt idx="29">
                  <c:v>3.537064901486852</c:v>
                </c:pt>
                <c:pt idx="30">
                  <c:v>3.703504901486853</c:v>
                </c:pt>
                <c:pt idx="31">
                  <c:v>3.869944901486854</c:v>
                </c:pt>
                <c:pt idx="32">
                  <c:v>4.036384901486854</c:v>
                </c:pt>
                <c:pt idx="33">
                  <c:v>4.202824901486854</c:v>
                </c:pt>
                <c:pt idx="34">
                  <c:v>4.369264901486852</c:v>
                </c:pt>
                <c:pt idx="35">
                  <c:v>4.535704901486853</c:v>
                </c:pt>
                <c:pt idx="36">
                  <c:v>4.702144901486853</c:v>
                </c:pt>
                <c:pt idx="37">
                  <c:v>4.868584901486852</c:v>
                </c:pt>
                <c:pt idx="38">
                  <c:v>5.035024901486853</c:v>
                </c:pt>
                <c:pt idx="39">
                  <c:v>5.201464901486853</c:v>
                </c:pt>
                <c:pt idx="40">
                  <c:v>5.367904901486853</c:v>
                </c:pt>
                <c:pt idx="41">
                  <c:v>5.534344901486853</c:v>
                </c:pt>
                <c:pt idx="42">
                  <c:v>5.700784901486853</c:v>
                </c:pt>
                <c:pt idx="43">
                  <c:v>5.867224901486853</c:v>
                </c:pt>
                <c:pt idx="44">
                  <c:v>6.033664901486853</c:v>
                </c:pt>
                <c:pt idx="45">
                  <c:v>6.200104901486854</c:v>
                </c:pt>
                <c:pt idx="46">
                  <c:v>6.366544901486853</c:v>
                </c:pt>
                <c:pt idx="47">
                  <c:v>6.532984901486853</c:v>
                </c:pt>
                <c:pt idx="48">
                  <c:v>6.699424901486854</c:v>
                </c:pt>
                <c:pt idx="49">
                  <c:v>6.865864901486853</c:v>
                </c:pt>
                <c:pt idx="50">
                  <c:v>7.032304901486854</c:v>
                </c:pt>
                <c:pt idx="51">
                  <c:v>7.198744901486854</c:v>
                </c:pt>
                <c:pt idx="52">
                  <c:v>7.365184901486853</c:v>
                </c:pt>
                <c:pt idx="53">
                  <c:v>7.531624901486854</c:v>
                </c:pt>
                <c:pt idx="54">
                  <c:v>7.698064901486854</c:v>
                </c:pt>
                <c:pt idx="55">
                  <c:v>7.864504901486854</c:v>
                </c:pt>
                <c:pt idx="56">
                  <c:v>8.030944901486853</c:v>
                </c:pt>
                <c:pt idx="57">
                  <c:v>8.197384901486853</c:v>
                </c:pt>
                <c:pt idx="58">
                  <c:v>8.363824901486852</c:v>
                </c:pt>
                <c:pt idx="59">
                  <c:v>8.530264901486852</c:v>
                </c:pt>
                <c:pt idx="60">
                  <c:v>8.696704901486853</c:v>
                </c:pt>
                <c:pt idx="61">
                  <c:v>8.863144901486855</c:v>
                </c:pt>
                <c:pt idx="62">
                  <c:v>9.029584901486854</c:v>
                </c:pt>
                <c:pt idx="63">
                  <c:v>9.196024901486854</c:v>
                </c:pt>
                <c:pt idx="64">
                  <c:v>9.362464901486854</c:v>
                </c:pt>
                <c:pt idx="65">
                  <c:v>9.528904901486854</c:v>
                </c:pt>
                <c:pt idx="66">
                  <c:v>9.695344901486855</c:v>
                </c:pt>
                <c:pt idx="67">
                  <c:v>9.861784901486854</c:v>
                </c:pt>
                <c:pt idx="68">
                  <c:v>10.02822490148685</c:v>
                </c:pt>
                <c:pt idx="69">
                  <c:v>10.19466490148685</c:v>
                </c:pt>
                <c:pt idx="70">
                  <c:v>10.36110490148685</c:v>
                </c:pt>
                <c:pt idx="71">
                  <c:v>10.52754490148685</c:v>
                </c:pt>
                <c:pt idx="72">
                  <c:v>10.69398490148685</c:v>
                </c:pt>
                <c:pt idx="73">
                  <c:v>10.86042490148685</c:v>
                </c:pt>
                <c:pt idx="74">
                  <c:v>11.02686490148685</c:v>
                </c:pt>
                <c:pt idx="75">
                  <c:v>11.19330490148685</c:v>
                </c:pt>
                <c:pt idx="76">
                  <c:v>11.35974490148685</c:v>
                </c:pt>
                <c:pt idx="77">
                  <c:v>11.52618490148685</c:v>
                </c:pt>
                <c:pt idx="78">
                  <c:v>11.69262490148685</c:v>
                </c:pt>
                <c:pt idx="79">
                  <c:v>11.85906490148685</c:v>
                </c:pt>
                <c:pt idx="80">
                  <c:v>12.02550490148685</c:v>
                </c:pt>
                <c:pt idx="81">
                  <c:v>12.19194490148685</c:v>
                </c:pt>
                <c:pt idx="82">
                  <c:v>12.35838490148685</c:v>
                </c:pt>
                <c:pt idx="83">
                  <c:v>12.52482490148685</c:v>
                </c:pt>
                <c:pt idx="84">
                  <c:v>12.69126490148685</c:v>
                </c:pt>
                <c:pt idx="85">
                  <c:v>12.85770490148685</c:v>
                </c:pt>
                <c:pt idx="86">
                  <c:v>13.02414490148685</c:v>
                </c:pt>
                <c:pt idx="87">
                  <c:v>13.19058490148685</c:v>
                </c:pt>
                <c:pt idx="88">
                  <c:v>13.35702490148685</c:v>
                </c:pt>
                <c:pt idx="89">
                  <c:v>13.52346490148685</c:v>
                </c:pt>
                <c:pt idx="90">
                  <c:v>13.68990490148685</c:v>
                </c:pt>
                <c:pt idx="91">
                  <c:v>13.85634490148685</c:v>
                </c:pt>
                <c:pt idx="92">
                  <c:v>14.02278490148685</c:v>
                </c:pt>
                <c:pt idx="93">
                  <c:v>14.18922490148685</c:v>
                </c:pt>
                <c:pt idx="94">
                  <c:v>14.35566490148685</c:v>
                </c:pt>
                <c:pt idx="95">
                  <c:v>14.52210490148685</c:v>
                </c:pt>
                <c:pt idx="96">
                  <c:v>14.68854490148685</c:v>
                </c:pt>
                <c:pt idx="97">
                  <c:v>14.85498490148685</c:v>
                </c:pt>
                <c:pt idx="98">
                  <c:v>15.02142490148685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Sheet1!$F$7:$F$7</c:f>
              <c:strCache>
                <c:ptCount val="1"/>
                <c:pt idx="0">
                  <c:v>JPEG M1</c:v>
                </c:pt>
              </c:strCache>
            </c:strRef>
          </c:tx>
          <c:spPr>
            <a:ln w="317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Sheet1!$A$8:$A$106</c:f>
              <c:numCache>
                <c:formatCode>General</c:formatCode>
                <c:ptCount val="99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</c:numCache>
            </c:numRef>
          </c:cat>
          <c:val>
            <c:numRef>
              <c:f>Sheet1!$F$8:$F$106</c:f>
              <c:numCache>
                <c:formatCode>#,##0.0000</c:formatCode>
                <c:ptCount val="99"/>
                <c:pt idx="0">
                  <c:v>0.0886405452886151</c:v>
                </c:pt>
                <c:pt idx="1">
                  <c:v>0.182610545288615</c:v>
                </c:pt>
                <c:pt idx="2">
                  <c:v>0.276580545288615</c:v>
                </c:pt>
                <c:pt idx="3">
                  <c:v>0.370550545288615</c:v>
                </c:pt>
                <c:pt idx="4">
                  <c:v>0.464520545288615</c:v>
                </c:pt>
                <c:pt idx="5">
                  <c:v>0.558490545288615</c:v>
                </c:pt>
                <c:pt idx="6">
                  <c:v>0.652460545288615</c:v>
                </c:pt>
                <c:pt idx="7">
                  <c:v>0.746430545288615</c:v>
                </c:pt>
                <c:pt idx="8">
                  <c:v>0.840400545288615</c:v>
                </c:pt>
                <c:pt idx="9">
                  <c:v>0.934370545288615</c:v>
                </c:pt>
                <c:pt idx="10">
                  <c:v>1.028340545288615</c:v>
                </c:pt>
                <c:pt idx="11">
                  <c:v>1.122310545288615</c:v>
                </c:pt>
                <c:pt idx="12">
                  <c:v>1.216280545288615</c:v>
                </c:pt>
                <c:pt idx="13">
                  <c:v>1.310250545288615</c:v>
                </c:pt>
                <c:pt idx="14">
                  <c:v>1.404220545288615</c:v>
                </c:pt>
                <c:pt idx="15">
                  <c:v>1.498190545288615</c:v>
                </c:pt>
                <c:pt idx="16">
                  <c:v>1.592160545288615</c:v>
                </c:pt>
                <c:pt idx="17">
                  <c:v>1.686130545288615</c:v>
                </c:pt>
                <c:pt idx="18">
                  <c:v>1.780100545288615</c:v>
                </c:pt>
                <c:pt idx="19">
                  <c:v>1.874070545288615</c:v>
                </c:pt>
                <c:pt idx="20">
                  <c:v>1.968040545288615</c:v>
                </c:pt>
                <c:pt idx="21">
                  <c:v>2.062010545288615</c:v>
                </c:pt>
                <c:pt idx="22">
                  <c:v>2.155980545288615</c:v>
                </c:pt>
                <c:pt idx="23">
                  <c:v>2.249950545288615</c:v>
                </c:pt>
                <c:pt idx="24">
                  <c:v>2.343920545288615</c:v>
                </c:pt>
                <c:pt idx="25">
                  <c:v>2.437890545288615</c:v>
                </c:pt>
                <c:pt idx="26">
                  <c:v>2.531860545288615</c:v>
                </c:pt>
                <c:pt idx="27">
                  <c:v>2.625830545288615</c:v>
                </c:pt>
                <c:pt idx="28">
                  <c:v>2.719800545288615</c:v>
                </c:pt>
                <c:pt idx="29">
                  <c:v>2.813770545288615</c:v>
                </c:pt>
                <c:pt idx="30">
                  <c:v>2.907740545288616</c:v>
                </c:pt>
                <c:pt idx="31">
                  <c:v>3.001710545288615</c:v>
                </c:pt>
                <c:pt idx="32">
                  <c:v>3.095680545288615</c:v>
                </c:pt>
                <c:pt idx="33">
                  <c:v>3.189650545288615</c:v>
                </c:pt>
                <c:pt idx="34">
                  <c:v>3.283620545288615</c:v>
                </c:pt>
                <c:pt idx="35">
                  <c:v>3.377590545288615</c:v>
                </c:pt>
                <c:pt idx="36">
                  <c:v>3.471560545288615</c:v>
                </c:pt>
                <c:pt idx="37">
                  <c:v>3.565530545288615</c:v>
                </c:pt>
                <c:pt idx="38">
                  <c:v>3.659500545288615</c:v>
                </c:pt>
                <c:pt idx="39">
                  <c:v>3.753470545288615</c:v>
                </c:pt>
                <c:pt idx="40">
                  <c:v>3.847440545288615</c:v>
                </c:pt>
                <c:pt idx="41">
                  <c:v>3.941410545288615</c:v>
                </c:pt>
                <c:pt idx="42">
                  <c:v>4.035380545288615</c:v>
                </c:pt>
                <c:pt idx="43">
                  <c:v>4.129350545288616</c:v>
                </c:pt>
                <c:pt idx="44">
                  <c:v>4.223320545288615</c:v>
                </c:pt>
                <c:pt idx="45">
                  <c:v>4.317290545288615</c:v>
                </c:pt>
                <c:pt idx="46">
                  <c:v>4.411260545288615</c:v>
                </c:pt>
                <c:pt idx="47">
                  <c:v>4.505230545288615</c:v>
                </c:pt>
                <c:pt idx="48">
                  <c:v>4.599200545288614</c:v>
                </c:pt>
                <c:pt idx="49">
                  <c:v>4.693170545288614</c:v>
                </c:pt>
                <c:pt idx="50">
                  <c:v>4.787140545288615</c:v>
                </c:pt>
                <c:pt idx="51">
                  <c:v>4.881110545288616</c:v>
                </c:pt>
                <c:pt idx="52">
                  <c:v>4.975080545288615</c:v>
                </c:pt>
                <c:pt idx="53">
                  <c:v>5.069050545288615</c:v>
                </c:pt>
                <c:pt idx="54">
                  <c:v>5.163020545288615</c:v>
                </c:pt>
                <c:pt idx="55">
                  <c:v>5.256990545288614</c:v>
                </c:pt>
                <c:pt idx="56">
                  <c:v>5.350960545288615</c:v>
                </c:pt>
                <c:pt idx="57">
                  <c:v>5.444930545288615</c:v>
                </c:pt>
                <c:pt idx="58">
                  <c:v>5.538900545288615</c:v>
                </c:pt>
                <c:pt idx="59">
                  <c:v>5.632870545288614</c:v>
                </c:pt>
                <c:pt idx="60">
                  <c:v>5.726840545288614</c:v>
                </c:pt>
                <c:pt idx="61">
                  <c:v>5.820810545288615</c:v>
                </c:pt>
                <c:pt idx="62">
                  <c:v>5.914780545288615</c:v>
                </c:pt>
                <c:pt idx="63">
                  <c:v>6.008750545288615</c:v>
                </c:pt>
                <c:pt idx="64">
                  <c:v>6.102720545288614</c:v>
                </c:pt>
                <c:pt idx="65">
                  <c:v>6.196690545288614</c:v>
                </c:pt>
                <c:pt idx="66">
                  <c:v>6.290660545288614</c:v>
                </c:pt>
                <c:pt idx="67">
                  <c:v>6.384630545288615</c:v>
                </c:pt>
                <c:pt idx="68">
                  <c:v>6.478600545288615</c:v>
                </c:pt>
                <c:pt idx="69">
                  <c:v>6.572570545288614</c:v>
                </c:pt>
                <c:pt idx="70">
                  <c:v>6.666540545288615</c:v>
                </c:pt>
                <c:pt idx="71">
                  <c:v>6.760510545288614</c:v>
                </c:pt>
                <c:pt idx="72">
                  <c:v>6.854480545288615</c:v>
                </c:pt>
                <c:pt idx="73">
                  <c:v>6.948450545288614</c:v>
                </c:pt>
                <c:pt idx="74">
                  <c:v>7.042420545288614</c:v>
                </c:pt>
                <c:pt idx="75">
                  <c:v>7.136390545288614</c:v>
                </c:pt>
                <c:pt idx="76">
                  <c:v>7.230360545288614</c:v>
                </c:pt>
                <c:pt idx="77">
                  <c:v>7.324330545288615</c:v>
                </c:pt>
                <c:pt idx="78">
                  <c:v>7.418300545288614</c:v>
                </c:pt>
                <c:pt idx="79">
                  <c:v>7.512270545288614</c:v>
                </c:pt>
                <c:pt idx="80">
                  <c:v>7.606240545288614</c:v>
                </c:pt>
                <c:pt idx="81">
                  <c:v>7.700210545288614</c:v>
                </c:pt>
                <c:pt idx="82">
                  <c:v>7.794180545288615</c:v>
                </c:pt>
                <c:pt idx="83">
                  <c:v>7.888150545288614</c:v>
                </c:pt>
                <c:pt idx="84">
                  <c:v>7.982120545288614</c:v>
                </c:pt>
                <c:pt idx="85">
                  <c:v>8.076090545288614</c:v>
                </c:pt>
                <c:pt idx="86">
                  <c:v>8.170060545288613</c:v>
                </c:pt>
                <c:pt idx="87">
                  <c:v>8.264030545288614</c:v>
                </c:pt>
                <c:pt idx="88">
                  <c:v>8.358000545288614</c:v>
                </c:pt>
                <c:pt idx="89">
                  <c:v>8.451970545288615</c:v>
                </c:pt>
                <c:pt idx="90">
                  <c:v>8.545940545288614</c:v>
                </c:pt>
                <c:pt idx="91">
                  <c:v>8.639910545288614</c:v>
                </c:pt>
                <c:pt idx="92">
                  <c:v>8.733880545288613</c:v>
                </c:pt>
                <c:pt idx="93">
                  <c:v>8.827850545288613</c:v>
                </c:pt>
                <c:pt idx="94">
                  <c:v>8.921820545288614</c:v>
                </c:pt>
                <c:pt idx="95">
                  <c:v>9.015790545288615</c:v>
                </c:pt>
                <c:pt idx="96">
                  <c:v>9.109760545288615</c:v>
                </c:pt>
                <c:pt idx="97">
                  <c:v>9.203730545288614</c:v>
                </c:pt>
                <c:pt idx="98">
                  <c:v>9.297700545288614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  <a:effectLst/>
          </c:spPr>
        </c:hiLowLines>
        <c:smooth val="0"/>
        <c:axId val="2098934288"/>
        <c:axId val="2098948704"/>
      </c:lineChart>
      <c:catAx>
        <c:axId val="209893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Views</a:t>
                </a:r>
              </a:p>
            </c:rich>
          </c:tx>
          <c:layout/>
          <c:overlay val="1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low"/>
        <c:spPr>
          <a:noFill/>
          <a:ln w="9360" cap="flat" cmpd="sng" algn="ctr">
            <a:solidFill>
              <a:srgbClr val="878787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948704"/>
        <c:crosses val="autoZero"/>
        <c:auto val="1"/>
        <c:lblAlgn val="ctr"/>
        <c:lblOffset val="100"/>
        <c:noMultiLvlLbl val="1"/>
      </c:catAx>
      <c:valAx>
        <c:axId val="2098948704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87878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$</a:t>
                </a:r>
              </a:p>
            </c:rich>
          </c:tx>
          <c:layout/>
          <c:overlay val="1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360" cap="flat" cmpd="sng" algn="ctr">
            <a:solidFill>
              <a:srgbClr val="878787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98934288"/>
        <c:crossesAt val="1.0"/>
        <c:crossBetween val="between"/>
      </c:valAx>
      <c:spPr>
        <a:solidFill>
          <a:srgbClr val="FFFFFF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1"/>
  </c:chart>
  <c:spPr>
    <a:solidFill>
      <a:srgbClr val="FFFFFF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317520</xdr:colOff>
      <xdr:row>3</xdr:row>
      <xdr:rowOff>2880</xdr:rowOff>
    </xdr:from>
    <xdr:to>
      <xdr:col>23</xdr:col>
      <xdr:colOff>660400</xdr:colOff>
      <xdr:row>35</xdr:row>
      <xdr:rowOff>38100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compute/pric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H39" sqref="H39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2" spans="1:16" s="1" customFormat="1" ht="6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27</v>
      </c>
      <c r="O2" s="1" t="s">
        <v>28</v>
      </c>
      <c r="P2"/>
    </row>
    <row r="3" spans="1:16" x14ac:dyDescent="0.2">
      <c r="A3" s="2">
        <f>89.6/32</f>
        <v>2.8</v>
      </c>
      <c r="B3">
        <f>1</f>
        <v>1</v>
      </c>
      <c r="C3">
        <f>0.12045</f>
        <v>0.12045</v>
      </c>
      <c r="D3">
        <f>16.378</f>
        <v>16.378</v>
      </c>
      <c r="E3">
        <f>0.15066</f>
        <v>0.15065999999999999</v>
      </c>
      <c r="F3">
        <f>170.727</f>
        <v>170.727</v>
      </c>
      <c r="G3">
        <f>0.16168</f>
        <v>0.16167999999999999</v>
      </c>
      <c r="H3">
        <f>321.113</f>
        <v>321.113</v>
      </c>
      <c r="I3">
        <f>0.16644</f>
        <v>0.16644</v>
      </c>
      <c r="J3">
        <f>1136.035</f>
        <v>1136.0350000000001</v>
      </c>
      <c r="K3" s="3">
        <v>9.3969999999999998E-2</v>
      </c>
      <c r="L3" s="3">
        <f>3.337</f>
        <v>3.3370000000000002</v>
      </c>
      <c r="N3" s="3">
        <f>1000000/6068</f>
        <v>164.79894528675015</v>
      </c>
      <c r="O3" s="3">
        <f>1000000/4870</f>
        <v>205.3388090349076</v>
      </c>
    </row>
    <row r="4" spans="1:16" x14ac:dyDescent="0.2">
      <c r="K4" s="3"/>
    </row>
    <row r="6" spans="1:16" x14ac:dyDescent="0.2">
      <c r="A6" t="s">
        <v>13</v>
      </c>
      <c r="B6" t="s">
        <v>14</v>
      </c>
    </row>
    <row r="7" spans="1:16" x14ac:dyDescent="0.2">
      <c r="A7" t="s">
        <v>15</v>
      </c>
      <c r="B7" t="s">
        <v>16</v>
      </c>
      <c r="C7" t="s">
        <v>17</v>
      </c>
      <c r="D7" t="s">
        <v>18</v>
      </c>
      <c r="E7" s="3" t="s">
        <v>19</v>
      </c>
      <c r="F7" s="3" t="s">
        <v>20</v>
      </c>
    </row>
    <row r="8" spans="1:16" x14ac:dyDescent="0.2">
      <c r="A8">
        <v>100</v>
      </c>
      <c r="B8" s="4">
        <f t="shared" ref="B8:B39" si="0">(A8*C$3*B$3-D$3*N$3/3600*A$3)/100</f>
        <v>9.9457177909616945E-2</v>
      </c>
      <c r="C8" s="5">
        <f t="shared" ref="C8:C39" si="1">(A8*E$3*B$3-F$3*N$3/3600*A$3)/100</f>
        <v>-6.8172674137552181E-2</v>
      </c>
      <c r="D8" s="5">
        <f t="shared" ref="D8:D39" si="2">(A8*G$3*B$3-H$3*N$3/3600*A$3)/100</f>
        <v>-0.24991287336116608</v>
      </c>
      <c r="E8" s="6">
        <f t="shared" ref="E8:E39" si="3">(A8*I$3*B$3-J$3*N$3/3600*A$3)/100</f>
        <v>-1.289695098513147</v>
      </c>
      <c r="F8" s="6">
        <f t="shared" ref="F8:F39" si="4">(A8*K$3*B$3-L$3*O$3/3600*A$3)/100</f>
        <v>8.8640545288615105E-2</v>
      </c>
    </row>
    <row r="9" spans="1:16" x14ac:dyDescent="0.2">
      <c r="A9">
        <f t="shared" ref="A9:A40" si="5">A8+A$8</f>
        <v>200</v>
      </c>
      <c r="B9" s="4">
        <f t="shared" si="0"/>
        <v>0.21990717790961692</v>
      </c>
      <c r="C9" s="5">
        <f t="shared" si="1"/>
        <v>8.2487325862447808E-2</v>
      </c>
      <c r="D9" s="5">
        <f t="shared" si="2"/>
        <v>-8.8232873361166073E-2</v>
      </c>
      <c r="E9" s="6">
        <f t="shared" si="3"/>
        <v>-1.1232550985131471</v>
      </c>
      <c r="F9" s="6">
        <f t="shared" si="4"/>
        <v>0.18261054528861512</v>
      </c>
    </row>
    <row r="10" spans="1:16" x14ac:dyDescent="0.2">
      <c r="A10">
        <f t="shared" si="5"/>
        <v>300</v>
      </c>
      <c r="B10" s="4">
        <f t="shared" si="0"/>
        <v>0.34035717790961689</v>
      </c>
      <c r="C10" s="5">
        <f t="shared" si="1"/>
        <v>0.23314732586244777</v>
      </c>
      <c r="D10" s="5">
        <f t="shared" si="2"/>
        <v>7.3447126638833918E-2</v>
      </c>
      <c r="E10" s="6">
        <f t="shared" si="3"/>
        <v>-0.95681509851314717</v>
      </c>
      <c r="F10" s="6">
        <f t="shared" si="4"/>
        <v>0.27658054528861509</v>
      </c>
    </row>
    <row r="11" spans="1:16" x14ac:dyDescent="0.2">
      <c r="A11">
        <f t="shared" si="5"/>
        <v>400</v>
      </c>
      <c r="B11" s="4">
        <f t="shared" si="0"/>
        <v>0.46080717790961695</v>
      </c>
      <c r="C11" s="5">
        <f t="shared" si="1"/>
        <v>0.38380732586244776</v>
      </c>
      <c r="D11" s="5">
        <f t="shared" si="2"/>
        <v>0.23512712663883392</v>
      </c>
      <c r="E11" s="6">
        <f t="shared" si="3"/>
        <v>-0.79037509851314713</v>
      </c>
      <c r="F11" s="6">
        <f t="shared" si="4"/>
        <v>0.37055054528861509</v>
      </c>
    </row>
    <row r="12" spans="1:16" x14ac:dyDescent="0.2">
      <c r="A12">
        <f t="shared" si="5"/>
        <v>500</v>
      </c>
      <c r="B12" s="4">
        <f t="shared" si="0"/>
        <v>0.58125717790961695</v>
      </c>
      <c r="C12" s="5">
        <f t="shared" si="1"/>
        <v>0.53446732586244783</v>
      </c>
      <c r="D12" s="5">
        <f t="shared" si="2"/>
        <v>0.39680712663883383</v>
      </c>
      <c r="E12" s="6">
        <f t="shared" si="3"/>
        <v>-0.62393509851314721</v>
      </c>
      <c r="F12" s="6">
        <f t="shared" si="4"/>
        <v>0.46452054528861508</v>
      </c>
    </row>
    <row r="13" spans="1:16" x14ac:dyDescent="0.2">
      <c r="A13">
        <f t="shared" si="5"/>
        <v>600</v>
      </c>
      <c r="B13" s="4">
        <f t="shared" si="0"/>
        <v>0.7017071779096169</v>
      </c>
      <c r="C13" s="5">
        <f t="shared" si="1"/>
        <v>0.68512732586244762</v>
      </c>
      <c r="D13" s="5">
        <f t="shared" si="2"/>
        <v>0.55848712663883393</v>
      </c>
      <c r="E13" s="6">
        <f t="shared" si="3"/>
        <v>-0.45749509851314712</v>
      </c>
      <c r="F13" s="6">
        <f t="shared" si="4"/>
        <v>0.55849054528861508</v>
      </c>
    </row>
    <row r="14" spans="1:16" x14ac:dyDescent="0.2">
      <c r="A14">
        <f t="shared" si="5"/>
        <v>700</v>
      </c>
      <c r="B14" s="4">
        <f t="shared" si="0"/>
        <v>0.82215717790961695</v>
      </c>
      <c r="C14" s="5">
        <f t="shared" si="1"/>
        <v>0.83578732586244764</v>
      </c>
      <c r="D14" s="5">
        <f t="shared" si="2"/>
        <v>0.72016712663883387</v>
      </c>
      <c r="E14" s="6">
        <f t="shared" si="3"/>
        <v>-0.29105509851314709</v>
      </c>
      <c r="F14" s="6">
        <f t="shared" si="4"/>
        <v>0.65246054528861508</v>
      </c>
    </row>
    <row r="15" spans="1:16" x14ac:dyDescent="0.2">
      <c r="A15">
        <f t="shared" si="5"/>
        <v>800</v>
      </c>
      <c r="B15" s="4">
        <f t="shared" si="0"/>
        <v>0.9426071779096169</v>
      </c>
      <c r="C15" s="5">
        <f t="shared" si="1"/>
        <v>0.98644732586244777</v>
      </c>
      <c r="D15" s="5">
        <f t="shared" si="2"/>
        <v>0.88184712663883391</v>
      </c>
      <c r="E15" s="6">
        <f t="shared" si="3"/>
        <v>-0.12461509851314702</v>
      </c>
      <c r="F15" s="6">
        <f t="shared" si="4"/>
        <v>0.74643054528861508</v>
      </c>
    </row>
    <row r="16" spans="1:16" x14ac:dyDescent="0.2">
      <c r="A16">
        <f t="shared" si="5"/>
        <v>900</v>
      </c>
      <c r="B16" s="4">
        <f t="shared" si="0"/>
        <v>1.063057177909617</v>
      </c>
      <c r="C16" s="5">
        <f t="shared" si="1"/>
        <v>1.1371073258624478</v>
      </c>
      <c r="D16" s="5">
        <f t="shared" si="2"/>
        <v>1.043527126638834</v>
      </c>
      <c r="E16" s="6">
        <f t="shared" si="3"/>
        <v>4.182490148685275E-2</v>
      </c>
      <c r="F16" s="6">
        <f t="shared" si="4"/>
        <v>0.84040054528861508</v>
      </c>
    </row>
    <row r="17" spans="1:12" x14ac:dyDescent="0.2">
      <c r="A17">
        <f t="shared" si="5"/>
        <v>1000</v>
      </c>
      <c r="B17" s="4">
        <f t="shared" si="0"/>
        <v>1.1835071779096169</v>
      </c>
      <c r="C17" s="5">
        <f t="shared" si="1"/>
        <v>1.2877673258624478</v>
      </c>
      <c r="D17" s="5">
        <f t="shared" si="2"/>
        <v>1.2052071266388338</v>
      </c>
      <c r="E17" s="6">
        <f t="shared" si="3"/>
        <v>0.20826490148685281</v>
      </c>
      <c r="F17" s="6">
        <f t="shared" si="4"/>
        <v>0.93437054528861507</v>
      </c>
    </row>
    <row r="18" spans="1:12" x14ac:dyDescent="0.2">
      <c r="A18">
        <f t="shared" si="5"/>
        <v>1100</v>
      </c>
      <c r="B18" s="4">
        <f t="shared" si="0"/>
        <v>1.3039571779096171</v>
      </c>
      <c r="C18" s="5">
        <f t="shared" si="1"/>
        <v>1.4384273258624478</v>
      </c>
      <c r="D18" s="5">
        <f t="shared" si="2"/>
        <v>1.3668871266388338</v>
      </c>
      <c r="E18" s="6">
        <f t="shared" si="3"/>
        <v>0.37470490148685287</v>
      </c>
      <c r="F18" s="6">
        <f t="shared" si="4"/>
        <v>1.0283405452886152</v>
      </c>
    </row>
    <row r="19" spans="1:12" x14ac:dyDescent="0.2">
      <c r="A19">
        <f t="shared" si="5"/>
        <v>1200</v>
      </c>
      <c r="B19" s="4">
        <f t="shared" si="0"/>
        <v>1.4244071779096168</v>
      </c>
      <c r="C19" s="5">
        <f t="shared" si="1"/>
        <v>1.5890873258624476</v>
      </c>
      <c r="D19" s="5">
        <f t="shared" si="2"/>
        <v>1.5285671266388341</v>
      </c>
      <c r="E19" s="6">
        <f t="shared" si="3"/>
        <v>0.5411449014868529</v>
      </c>
      <c r="F19" s="6">
        <f t="shared" si="4"/>
        <v>1.1223105452886151</v>
      </c>
    </row>
    <row r="20" spans="1:12" x14ac:dyDescent="0.2">
      <c r="A20">
        <f t="shared" si="5"/>
        <v>1300</v>
      </c>
      <c r="B20" s="4">
        <f t="shared" si="0"/>
        <v>1.544857177909617</v>
      </c>
      <c r="C20" s="5">
        <f t="shared" si="1"/>
        <v>1.7397473258624476</v>
      </c>
      <c r="D20" s="5">
        <f t="shared" si="2"/>
        <v>1.6902471266388341</v>
      </c>
      <c r="E20" s="6">
        <f t="shared" si="3"/>
        <v>0.70758490148685294</v>
      </c>
      <c r="F20" s="6">
        <f t="shared" si="4"/>
        <v>1.2162805452886152</v>
      </c>
    </row>
    <row r="21" spans="1:12" x14ac:dyDescent="0.2">
      <c r="A21">
        <f t="shared" si="5"/>
        <v>1400</v>
      </c>
      <c r="B21" s="4">
        <f t="shared" si="0"/>
        <v>1.6653071779096169</v>
      </c>
      <c r="C21" s="5">
        <f t="shared" si="1"/>
        <v>1.8904073258624476</v>
      </c>
      <c r="D21" s="5">
        <f t="shared" si="2"/>
        <v>1.8519271266388335</v>
      </c>
      <c r="E21" s="6">
        <f t="shared" si="3"/>
        <v>0.87402490148685308</v>
      </c>
      <c r="F21" s="6">
        <f t="shared" si="4"/>
        <v>1.3102505452886151</v>
      </c>
    </row>
    <row r="22" spans="1:12" x14ac:dyDescent="0.2">
      <c r="A22">
        <f t="shared" si="5"/>
        <v>1500</v>
      </c>
      <c r="B22" s="4">
        <f t="shared" si="0"/>
        <v>1.7857571779096171</v>
      </c>
      <c r="C22" s="5">
        <f t="shared" si="1"/>
        <v>2.0410673258624477</v>
      </c>
      <c r="D22" s="5">
        <f t="shared" si="2"/>
        <v>2.0136071266388336</v>
      </c>
      <c r="E22" s="6">
        <f t="shared" si="3"/>
        <v>1.0404649014868528</v>
      </c>
      <c r="F22" s="6">
        <f t="shared" si="4"/>
        <v>1.4042205452886152</v>
      </c>
    </row>
    <row r="23" spans="1:12" x14ac:dyDescent="0.2">
      <c r="A23">
        <f t="shared" si="5"/>
        <v>1600</v>
      </c>
      <c r="B23" s="4">
        <f t="shared" si="0"/>
        <v>1.906207177909617</v>
      </c>
      <c r="C23" s="5">
        <f t="shared" si="1"/>
        <v>2.1917273258624475</v>
      </c>
      <c r="D23" s="5">
        <f t="shared" si="2"/>
        <v>2.1752871266388336</v>
      </c>
      <c r="E23" s="6">
        <f t="shared" si="3"/>
        <v>1.2069049014868531</v>
      </c>
      <c r="F23" s="6">
        <f t="shared" si="4"/>
        <v>1.4981905452886153</v>
      </c>
    </row>
    <row r="24" spans="1:12" x14ac:dyDescent="0.2">
      <c r="A24">
        <f t="shared" si="5"/>
        <v>1700</v>
      </c>
      <c r="B24" s="4">
        <f t="shared" si="0"/>
        <v>2.026657177909617</v>
      </c>
      <c r="C24" s="5">
        <f t="shared" si="1"/>
        <v>2.3423873258624472</v>
      </c>
      <c r="D24" s="5">
        <f t="shared" si="2"/>
        <v>2.3369671266388337</v>
      </c>
      <c r="E24" s="6">
        <f t="shared" si="3"/>
        <v>1.3733449014868533</v>
      </c>
      <c r="F24" s="6">
        <f t="shared" si="4"/>
        <v>1.5921605452886152</v>
      </c>
    </row>
    <row r="25" spans="1:12" x14ac:dyDescent="0.2">
      <c r="A25">
        <f t="shared" si="5"/>
        <v>1800</v>
      </c>
      <c r="B25" s="4">
        <f t="shared" si="0"/>
        <v>2.1471071779096169</v>
      </c>
      <c r="C25" s="5">
        <f t="shared" si="1"/>
        <v>2.4930473258624475</v>
      </c>
      <c r="D25" s="5">
        <f t="shared" si="2"/>
        <v>2.4986471266388337</v>
      </c>
      <c r="E25" s="6">
        <f t="shared" si="3"/>
        <v>1.5397849014868528</v>
      </c>
      <c r="F25" s="6">
        <f t="shared" si="4"/>
        <v>1.6861305452886151</v>
      </c>
    </row>
    <row r="26" spans="1:12" x14ac:dyDescent="0.2">
      <c r="A26">
        <f t="shared" si="5"/>
        <v>1900</v>
      </c>
      <c r="B26" s="4">
        <f t="shared" si="0"/>
        <v>2.2675571779096169</v>
      </c>
      <c r="C26" s="5">
        <f t="shared" si="1"/>
        <v>2.6437073258624473</v>
      </c>
      <c r="D26" s="5">
        <f t="shared" si="2"/>
        <v>2.6603271266388338</v>
      </c>
      <c r="E26" s="6">
        <f t="shared" si="3"/>
        <v>1.7062249014868527</v>
      </c>
      <c r="F26" s="6">
        <f t="shared" si="4"/>
        <v>1.7801005452886154</v>
      </c>
    </row>
    <row r="27" spans="1:12" x14ac:dyDescent="0.2">
      <c r="A27">
        <f t="shared" si="5"/>
        <v>2000</v>
      </c>
      <c r="B27" s="4">
        <f t="shared" si="0"/>
        <v>2.3880071779096168</v>
      </c>
      <c r="C27" s="5">
        <f t="shared" si="1"/>
        <v>2.7943673258624475</v>
      </c>
      <c r="D27" s="5">
        <f t="shared" si="2"/>
        <v>2.8220071266388334</v>
      </c>
      <c r="E27" s="6">
        <f t="shared" si="3"/>
        <v>1.8726649014868528</v>
      </c>
      <c r="F27" s="6">
        <f t="shared" si="4"/>
        <v>1.8740705452886153</v>
      </c>
    </row>
    <row r="28" spans="1:12" x14ac:dyDescent="0.2">
      <c r="A28">
        <f t="shared" si="5"/>
        <v>2100</v>
      </c>
      <c r="B28" s="4">
        <f t="shared" si="0"/>
        <v>2.5084571779096168</v>
      </c>
      <c r="C28" s="5">
        <f t="shared" si="1"/>
        <v>2.9450273258624473</v>
      </c>
      <c r="D28" s="5">
        <f t="shared" si="2"/>
        <v>2.9836871266388334</v>
      </c>
      <c r="E28" s="6">
        <f t="shared" si="3"/>
        <v>2.0391049014868528</v>
      </c>
      <c r="F28" s="6">
        <f t="shared" si="4"/>
        <v>1.9680405452886152</v>
      </c>
    </row>
    <row r="29" spans="1:12" x14ac:dyDescent="0.2">
      <c r="A29">
        <f t="shared" si="5"/>
        <v>2200</v>
      </c>
      <c r="B29" s="4">
        <f t="shared" si="0"/>
        <v>2.6289071779096171</v>
      </c>
      <c r="C29" s="5">
        <f t="shared" si="1"/>
        <v>3.095687325862448</v>
      </c>
      <c r="D29" s="5">
        <f t="shared" si="2"/>
        <v>3.1453671266388334</v>
      </c>
      <c r="E29" s="6">
        <f t="shared" si="3"/>
        <v>2.2055449014868529</v>
      </c>
      <c r="F29" s="6">
        <f t="shared" si="4"/>
        <v>2.0620105452886155</v>
      </c>
    </row>
    <row r="30" spans="1:12" x14ac:dyDescent="0.2">
      <c r="A30">
        <f t="shared" si="5"/>
        <v>2300</v>
      </c>
      <c r="B30" s="4">
        <f t="shared" si="0"/>
        <v>2.7493571779096175</v>
      </c>
      <c r="C30" s="5">
        <f t="shared" si="1"/>
        <v>3.2463473258624473</v>
      </c>
      <c r="D30" s="5">
        <f t="shared" si="2"/>
        <v>3.3070471266388335</v>
      </c>
      <c r="E30" s="6">
        <f t="shared" si="3"/>
        <v>2.371984901486853</v>
      </c>
      <c r="F30" s="6">
        <f t="shared" si="4"/>
        <v>2.1559805452886152</v>
      </c>
      <c r="H30" s="3"/>
      <c r="I30" s="3"/>
      <c r="L30" s="3"/>
    </row>
    <row r="31" spans="1:12" x14ac:dyDescent="0.2">
      <c r="A31">
        <f t="shared" si="5"/>
        <v>2400</v>
      </c>
      <c r="B31" s="4">
        <f t="shared" si="0"/>
        <v>2.869807177909617</v>
      </c>
      <c r="C31" s="5">
        <f t="shared" si="1"/>
        <v>3.3970073258624471</v>
      </c>
      <c r="D31" s="5">
        <f t="shared" si="2"/>
        <v>3.4687271266388335</v>
      </c>
      <c r="E31" s="6">
        <f t="shared" si="3"/>
        <v>2.5384249014868532</v>
      </c>
      <c r="F31" s="6">
        <f t="shared" si="4"/>
        <v>2.2499505452886153</v>
      </c>
    </row>
    <row r="32" spans="1:12" x14ac:dyDescent="0.2">
      <c r="A32">
        <f t="shared" si="5"/>
        <v>2500</v>
      </c>
      <c r="B32" s="4">
        <f t="shared" si="0"/>
        <v>2.9902571779096174</v>
      </c>
      <c r="C32" s="5">
        <f t="shared" si="1"/>
        <v>3.5476673258624474</v>
      </c>
      <c r="D32" s="5">
        <f t="shared" si="2"/>
        <v>3.6304071266388336</v>
      </c>
      <c r="E32" s="6">
        <f t="shared" si="3"/>
        <v>2.7048649014868533</v>
      </c>
      <c r="F32" s="6">
        <f t="shared" si="4"/>
        <v>2.3439205452886149</v>
      </c>
    </row>
    <row r="33" spans="1:12" x14ac:dyDescent="0.2">
      <c r="A33">
        <f t="shared" si="5"/>
        <v>2600</v>
      </c>
      <c r="B33" s="4">
        <f t="shared" si="0"/>
        <v>3.1107071779096174</v>
      </c>
      <c r="C33" s="5">
        <f t="shared" si="1"/>
        <v>3.6983273258624472</v>
      </c>
      <c r="D33" s="5">
        <f t="shared" si="2"/>
        <v>3.7920871266388336</v>
      </c>
      <c r="E33" s="6">
        <f t="shared" si="3"/>
        <v>2.8713049014868535</v>
      </c>
      <c r="F33" s="6">
        <f t="shared" si="4"/>
        <v>2.4378905452886155</v>
      </c>
    </row>
    <row r="34" spans="1:12" x14ac:dyDescent="0.2">
      <c r="A34">
        <f t="shared" si="5"/>
        <v>2700</v>
      </c>
      <c r="B34" s="4">
        <f t="shared" si="0"/>
        <v>3.2311571779096173</v>
      </c>
      <c r="C34" s="5">
        <f t="shared" si="1"/>
        <v>3.8489873258624474</v>
      </c>
      <c r="D34" s="5">
        <f t="shared" si="2"/>
        <v>3.9537671266388337</v>
      </c>
      <c r="E34" s="6">
        <f t="shared" si="3"/>
        <v>3.0377449014868536</v>
      </c>
      <c r="F34" s="6">
        <f t="shared" si="4"/>
        <v>2.5318605452886151</v>
      </c>
    </row>
    <row r="35" spans="1:12" x14ac:dyDescent="0.2">
      <c r="A35">
        <f t="shared" si="5"/>
        <v>2800</v>
      </c>
      <c r="B35" s="4">
        <f t="shared" si="0"/>
        <v>3.3516071779096173</v>
      </c>
      <c r="C35" s="5">
        <f t="shared" si="1"/>
        <v>3.9996473258624472</v>
      </c>
      <c r="D35" s="5">
        <f t="shared" si="2"/>
        <v>4.1154471266388333</v>
      </c>
      <c r="E35" s="6">
        <f t="shared" si="3"/>
        <v>3.2041849014868533</v>
      </c>
      <c r="F35" s="6">
        <f t="shared" si="4"/>
        <v>2.6258305452886153</v>
      </c>
    </row>
    <row r="36" spans="1:12" x14ac:dyDescent="0.2">
      <c r="A36">
        <f t="shared" si="5"/>
        <v>2900</v>
      </c>
      <c r="B36" s="4">
        <f t="shared" si="0"/>
        <v>3.4720571779096172</v>
      </c>
      <c r="C36" s="5">
        <f t="shared" si="1"/>
        <v>4.1503073258624479</v>
      </c>
      <c r="D36" s="5">
        <f t="shared" si="2"/>
        <v>4.2771271266388338</v>
      </c>
      <c r="E36" s="6">
        <f t="shared" si="3"/>
        <v>3.3706249014868526</v>
      </c>
      <c r="F36" s="6">
        <f t="shared" si="4"/>
        <v>2.7198005452886149</v>
      </c>
    </row>
    <row r="37" spans="1:12" x14ac:dyDescent="0.2">
      <c r="A37">
        <f t="shared" si="5"/>
        <v>3000</v>
      </c>
      <c r="B37" s="4">
        <f t="shared" si="0"/>
        <v>3.5925071779096176</v>
      </c>
      <c r="C37" s="5">
        <f t="shared" si="1"/>
        <v>4.3009673258624472</v>
      </c>
      <c r="D37" s="5">
        <f t="shared" si="2"/>
        <v>4.4388071266388334</v>
      </c>
      <c r="E37" s="6">
        <f t="shared" si="3"/>
        <v>3.5370649014868523</v>
      </c>
      <c r="F37" s="6">
        <f t="shared" si="4"/>
        <v>2.813770545288615</v>
      </c>
      <c r="H37" s="3" t="s">
        <v>21</v>
      </c>
    </row>
    <row r="38" spans="1:12" x14ac:dyDescent="0.2">
      <c r="A38">
        <f t="shared" si="5"/>
        <v>3100</v>
      </c>
      <c r="B38" s="4">
        <f t="shared" si="0"/>
        <v>3.7129571779096171</v>
      </c>
      <c r="C38" s="5">
        <f t="shared" si="1"/>
        <v>4.4516273258624475</v>
      </c>
      <c r="D38" s="5">
        <f t="shared" si="2"/>
        <v>4.6004871266388339</v>
      </c>
      <c r="E38" s="6">
        <f t="shared" si="3"/>
        <v>3.7035049014868537</v>
      </c>
      <c r="F38" s="6">
        <f t="shared" si="4"/>
        <v>2.9077405452886156</v>
      </c>
      <c r="H38" s="3" t="s">
        <v>22</v>
      </c>
      <c r="I38" s="3" t="s">
        <v>23</v>
      </c>
      <c r="J38" s="3" t="s">
        <v>24</v>
      </c>
      <c r="K38" s="3" t="s">
        <v>25</v>
      </c>
      <c r="L38" s="3" t="s">
        <v>26</v>
      </c>
    </row>
    <row r="39" spans="1:12" x14ac:dyDescent="0.2">
      <c r="A39">
        <f t="shared" si="5"/>
        <v>3200</v>
      </c>
      <c r="B39" s="4">
        <f t="shared" si="0"/>
        <v>3.833407177909617</v>
      </c>
      <c r="C39" s="5">
        <f t="shared" si="1"/>
        <v>4.6022873258624477</v>
      </c>
      <c r="D39" s="5">
        <f t="shared" si="2"/>
        <v>4.7621671266388335</v>
      </c>
      <c r="E39" s="6">
        <f t="shared" si="3"/>
        <v>3.8699449014868539</v>
      </c>
      <c r="F39" s="6">
        <f t="shared" si="4"/>
        <v>3.0017105452886153</v>
      </c>
      <c r="H39" s="3">
        <f>D3*A3/3600*N3*B3/C3</f>
        <v>17.428660930164437</v>
      </c>
      <c r="I39" s="7">
        <f>(F3-D3)*A3/3600*N3*B3/(E3-C3)</f>
        <v>654.88199949410523</v>
      </c>
      <c r="J39" s="7">
        <f>(H3-F3)*A3/3600*N3*B3/(G3-E3)</f>
        <v>1749.1851109220852</v>
      </c>
      <c r="K39" s="7">
        <f>(J3-H3)*A3/3600*N3*B3/(I3-G3)</f>
        <v>21944.164393949115</v>
      </c>
      <c r="L39" s="8">
        <f>L3*A3/3600*O3*B3/I3</f>
        <v>3.202027584345648</v>
      </c>
    </row>
    <row r="40" spans="1:12" x14ac:dyDescent="0.2">
      <c r="A40">
        <f t="shared" si="5"/>
        <v>3300</v>
      </c>
      <c r="B40" s="4">
        <f t="shared" ref="B40:B71" si="6">(A40*C$3*B$3-D$3*N$3/3600*A$3)/100</f>
        <v>3.9538571779096174</v>
      </c>
      <c r="C40" s="5">
        <f t="shared" ref="C40:C71" si="7">(A40*E$3*B$3-F$3*N$3/3600*A$3)/100</f>
        <v>4.7529473258624471</v>
      </c>
      <c r="D40" s="5">
        <f t="shared" ref="D40:D71" si="8">(A40*G$3*B$3-H$3*N$3/3600*A$3)/100</f>
        <v>4.9238471266388339</v>
      </c>
      <c r="E40" s="6">
        <f t="shared" ref="E40:E71" si="9">(A40*I$3*B$3-J$3*N$3/3600*A$3)/100</f>
        <v>4.036384901486854</v>
      </c>
      <c r="F40" s="6">
        <f t="shared" ref="F40:F71" si="10">(A40*K$3*B$3-L$3*O$3/3600*A$3)/100</f>
        <v>3.0956805452886154</v>
      </c>
    </row>
    <row r="41" spans="1:12" x14ac:dyDescent="0.2">
      <c r="A41">
        <f t="shared" ref="A41:A72" si="11">A40+A$8</f>
        <v>3400</v>
      </c>
      <c r="B41" s="4">
        <f t="shared" si="6"/>
        <v>4.0743071779096178</v>
      </c>
      <c r="C41" s="5">
        <f t="shared" si="7"/>
        <v>4.9036073258624473</v>
      </c>
      <c r="D41" s="5">
        <f t="shared" si="8"/>
        <v>5.0855271266388336</v>
      </c>
      <c r="E41" s="6">
        <f t="shared" si="9"/>
        <v>4.2028249014868537</v>
      </c>
      <c r="F41" s="6">
        <f t="shared" si="10"/>
        <v>3.189650545288615</v>
      </c>
    </row>
    <row r="42" spans="1:12" x14ac:dyDescent="0.2">
      <c r="A42">
        <f t="shared" si="11"/>
        <v>3500</v>
      </c>
      <c r="B42" s="4">
        <f t="shared" si="6"/>
        <v>4.1947571779096169</v>
      </c>
      <c r="C42" s="5">
        <f t="shared" si="7"/>
        <v>5.0542673258624475</v>
      </c>
      <c r="D42" s="5">
        <f t="shared" si="8"/>
        <v>5.247207126638834</v>
      </c>
      <c r="E42" s="6">
        <f t="shared" si="9"/>
        <v>4.3692649014868525</v>
      </c>
      <c r="F42" s="6">
        <f t="shared" si="10"/>
        <v>3.2836205452886151</v>
      </c>
    </row>
    <row r="43" spans="1:12" x14ac:dyDescent="0.2">
      <c r="A43">
        <f t="shared" si="11"/>
        <v>3600</v>
      </c>
      <c r="B43" s="4">
        <f t="shared" si="6"/>
        <v>4.3152071779096168</v>
      </c>
      <c r="C43" s="5">
        <f t="shared" si="7"/>
        <v>5.2049273258624478</v>
      </c>
      <c r="D43" s="5">
        <f t="shared" si="8"/>
        <v>5.4088871266388345</v>
      </c>
      <c r="E43" s="6">
        <f t="shared" si="9"/>
        <v>4.5357049014868531</v>
      </c>
      <c r="F43" s="6">
        <f t="shared" si="10"/>
        <v>3.3775905452886148</v>
      </c>
    </row>
    <row r="44" spans="1:12" x14ac:dyDescent="0.2">
      <c r="A44">
        <f t="shared" si="11"/>
        <v>3700</v>
      </c>
      <c r="B44" s="4">
        <f t="shared" si="6"/>
        <v>4.4356571779096177</v>
      </c>
      <c r="C44" s="5">
        <f t="shared" si="7"/>
        <v>5.355587325862448</v>
      </c>
      <c r="D44" s="5">
        <f t="shared" si="8"/>
        <v>5.5705671266388341</v>
      </c>
      <c r="E44" s="6">
        <f t="shared" si="9"/>
        <v>4.7021449014868528</v>
      </c>
      <c r="F44" s="6">
        <f t="shared" si="10"/>
        <v>3.4715605452886149</v>
      </c>
    </row>
    <row r="45" spans="1:12" x14ac:dyDescent="0.2">
      <c r="A45">
        <f t="shared" si="11"/>
        <v>3800</v>
      </c>
      <c r="B45" s="4">
        <f t="shared" si="6"/>
        <v>4.5561071779096167</v>
      </c>
      <c r="C45" s="5">
        <f t="shared" si="7"/>
        <v>5.5062473258624474</v>
      </c>
      <c r="D45" s="5">
        <f t="shared" si="8"/>
        <v>5.7322471266388346</v>
      </c>
      <c r="E45" s="6">
        <f t="shared" si="9"/>
        <v>4.8685849014868525</v>
      </c>
      <c r="F45" s="6">
        <f t="shared" si="10"/>
        <v>3.5655305452886155</v>
      </c>
    </row>
    <row r="46" spans="1:12" x14ac:dyDescent="0.2">
      <c r="A46">
        <f t="shared" si="11"/>
        <v>3900</v>
      </c>
      <c r="B46" s="4">
        <f t="shared" si="6"/>
        <v>4.6765571779096176</v>
      </c>
      <c r="C46" s="5">
        <f t="shared" si="7"/>
        <v>5.6569073258624476</v>
      </c>
      <c r="D46" s="5">
        <f t="shared" si="8"/>
        <v>5.8939271266388333</v>
      </c>
      <c r="E46" s="6">
        <f t="shared" si="9"/>
        <v>5.0350249014868531</v>
      </c>
      <c r="F46" s="6">
        <f t="shared" si="10"/>
        <v>3.6595005452886151</v>
      </c>
    </row>
    <row r="47" spans="1:12" x14ac:dyDescent="0.2">
      <c r="A47">
        <f t="shared" si="11"/>
        <v>4000</v>
      </c>
      <c r="B47" s="4">
        <f t="shared" si="6"/>
        <v>4.7970071779096175</v>
      </c>
      <c r="C47" s="5">
        <f t="shared" si="7"/>
        <v>5.8075673258624478</v>
      </c>
      <c r="D47" s="5">
        <f t="shared" si="8"/>
        <v>6.0556071266388338</v>
      </c>
      <c r="E47" s="6">
        <f t="shared" si="9"/>
        <v>5.2014649014868528</v>
      </c>
      <c r="F47" s="6">
        <f t="shared" si="10"/>
        <v>3.7534705452886152</v>
      </c>
    </row>
    <row r="48" spans="1:12" x14ac:dyDescent="0.2">
      <c r="A48">
        <f t="shared" si="11"/>
        <v>4100</v>
      </c>
      <c r="B48" s="4">
        <f t="shared" si="6"/>
        <v>4.9174571779096174</v>
      </c>
      <c r="C48" s="5">
        <f t="shared" si="7"/>
        <v>5.9582273258624472</v>
      </c>
      <c r="D48" s="5">
        <f t="shared" si="8"/>
        <v>6.2172871266388334</v>
      </c>
      <c r="E48" s="6">
        <f t="shared" si="9"/>
        <v>5.3679049014868534</v>
      </c>
      <c r="F48" s="6">
        <f t="shared" si="10"/>
        <v>3.8474405452886149</v>
      </c>
    </row>
    <row r="49" spans="1:6" x14ac:dyDescent="0.2">
      <c r="A49">
        <f t="shared" si="11"/>
        <v>4200</v>
      </c>
      <c r="B49" s="4">
        <f t="shared" si="6"/>
        <v>5.0379071779096174</v>
      </c>
      <c r="C49" s="5">
        <f t="shared" si="7"/>
        <v>6.1088873258624474</v>
      </c>
      <c r="D49" s="5">
        <f t="shared" si="8"/>
        <v>6.3789671266388339</v>
      </c>
      <c r="E49" s="6">
        <f t="shared" si="9"/>
        <v>5.5343449014868531</v>
      </c>
      <c r="F49" s="6">
        <f t="shared" si="10"/>
        <v>3.941410545288615</v>
      </c>
    </row>
    <row r="50" spans="1:6" x14ac:dyDescent="0.2">
      <c r="A50">
        <f t="shared" si="11"/>
        <v>4300</v>
      </c>
      <c r="B50" s="4">
        <f t="shared" si="6"/>
        <v>5.1583571779096182</v>
      </c>
      <c r="C50" s="5">
        <f t="shared" si="7"/>
        <v>6.2595473258624477</v>
      </c>
      <c r="D50" s="5">
        <f t="shared" si="8"/>
        <v>6.5406471266388335</v>
      </c>
      <c r="E50" s="6">
        <f t="shared" si="9"/>
        <v>5.7007849014868528</v>
      </c>
      <c r="F50" s="6">
        <f t="shared" si="10"/>
        <v>4.0353805452886151</v>
      </c>
    </row>
    <row r="51" spans="1:6" x14ac:dyDescent="0.2">
      <c r="A51">
        <f t="shared" si="11"/>
        <v>4400</v>
      </c>
      <c r="B51" s="4">
        <f t="shared" si="6"/>
        <v>5.2788071779096173</v>
      </c>
      <c r="C51" s="5">
        <f t="shared" si="7"/>
        <v>6.4102073258624479</v>
      </c>
      <c r="D51" s="5">
        <f t="shared" si="8"/>
        <v>6.702327126638834</v>
      </c>
      <c r="E51" s="6">
        <f t="shared" si="9"/>
        <v>5.8672249014868534</v>
      </c>
      <c r="F51" s="6">
        <f t="shared" si="10"/>
        <v>4.1293505452886157</v>
      </c>
    </row>
    <row r="52" spans="1:6" x14ac:dyDescent="0.2">
      <c r="A52">
        <f t="shared" si="11"/>
        <v>4500</v>
      </c>
      <c r="B52" s="4">
        <f t="shared" si="6"/>
        <v>5.3992571779096172</v>
      </c>
      <c r="C52" s="5">
        <f t="shared" si="7"/>
        <v>6.5608673258624473</v>
      </c>
      <c r="D52" s="5">
        <f t="shared" si="8"/>
        <v>6.8640071266388336</v>
      </c>
      <c r="E52" s="6">
        <f t="shared" si="9"/>
        <v>6.0336649014868531</v>
      </c>
      <c r="F52" s="6">
        <f t="shared" si="10"/>
        <v>4.2233205452886153</v>
      </c>
    </row>
    <row r="53" spans="1:6" x14ac:dyDescent="0.2">
      <c r="A53">
        <f t="shared" si="11"/>
        <v>4600</v>
      </c>
      <c r="B53" s="4">
        <f t="shared" si="6"/>
        <v>5.5197071779096181</v>
      </c>
      <c r="C53" s="5">
        <f t="shared" si="7"/>
        <v>6.7115273258624475</v>
      </c>
      <c r="D53" s="5">
        <f t="shared" si="8"/>
        <v>7.0256871266388341</v>
      </c>
      <c r="E53" s="6">
        <f t="shared" si="9"/>
        <v>6.2001049014868537</v>
      </c>
      <c r="F53" s="6">
        <f t="shared" si="10"/>
        <v>4.317290545288615</v>
      </c>
    </row>
    <row r="54" spans="1:6" x14ac:dyDescent="0.2">
      <c r="A54">
        <f t="shared" si="11"/>
        <v>4700</v>
      </c>
      <c r="B54" s="4">
        <f t="shared" si="6"/>
        <v>5.6401571779096171</v>
      </c>
      <c r="C54" s="5">
        <f t="shared" si="7"/>
        <v>6.8621873258624477</v>
      </c>
      <c r="D54" s="5">
        <f t="shared" si="8"/>
        <v>7.1873671266388337</v>
      </c>
      <c r="E54" s="6">
        <f t="shared" si="9"/>
        <v>6.3665449014868534</v>
      </c>
      <c r="F54" s="6">
        <f t="shared" si="10"/>
        <v>4.4112605452886156</v>
      </c>
    </row>
    <row r="55" spans="1:6" x14ac:dyDescent="0.2">
      <c r="A55">
        <f t="shared" si="11"/>
        <v>4800</v>
      </c>
      <c r="B55" s="4">
        <f t="shared" si="6"/>
        <v>5.7606071779096171</v>
      </c>
      <c r="C55" s="5">
        <f t="shared" si="7"/>
        <v>7.0128473258624471</v>
      </c>
      <c r="D55" s="5">
        <f t="shared" si="8"/>
        <v>7.3490471266388342</v>
      </c>
      <c r="E55" s="6">
        <f t="shared" si="9"/>
        <v>6.5329849014868531</v>
      </c>
      <c r="F55" s="6">
        <f t="shared" si="10"/>
        <v>4.5052305452886152</v>
      </c>
    </row>
    <row r="56" spans="1:6" x14ac:dyDescent="0.2">
      <c r="A56">
        <f t="shared" si="11"/>
        <v>4900</v>
      </c>
      <c r="B56" s="4">
        <f t="shared" si="6"/>
        <v>5.8810571779096179</v>
      </c>
      <c r="C56" s="5">
        <f t="shared" si="7"/>
        <v>7.1635073258624473</v>
      </c>
      <c r="D56" s="5">
        <f t="shared" si="8"/>
        <v>7.5107271266388338</v>
      </c>
      <c r="E56" s="6">
        <f t="shared" si="9"/>
        <v>6.6994249014868537</v>
      </c>
      <c r="F56" s="6">
        <f t="shared" si="10"/>
        <v>4.5992005452886149</v>
      </c>
    </row>
    <row r="57" spans="1:6" x14ac:dyDescent="0.2">
      <c r="A57">
        <f t="shared" si="11"/>
        <v>5000</v>
      </c>
      <c r="B57" s="4">
        <f t="shared" si="6"/>
        <v>6.001507177909617</v>
      </c>
      <c r="C57" s="5">
        <f t="shared" si="7"/>
        <v>7.3141673258624476</v>
      </c>
      <c r="D57" s="5">
        <f t="shared" si="8"/>
        <v>7.6724071266388343</v>
      </c>
      <c r="E57" s="6">
        <f t="shared" si="9"/>
        <v>6.8658649014868534</v>
      </c>
      <c r="F57" s="6">
        <f t="shared" si="10"/>
        <v>4.6931705452886145</v>
      </c>
    </row>
    <row r="58" spans="1:6" x14ac:dyDescent="0.2">
      <c r="A58">
        <f t="shared" si="11"/>
        <v>5100</v>
      </c>
      <c r="B58" s="4">
        <f t="shared" si="6"/>
        <v>6.1219571779096169</v>
      </c>
      <c r="C58" s="5">
        <f t="shared" si="7"/>
        <v>7.4648273258624478</v>
      </c>
      <c r="D58" s="5">
        <f t="shared" si="8"/>
        <v>7.8340871266388339</v>
      </c>
      <c r="E58" s="6">
        <f t="shared" si="9"/>
        <v>7.0323049014868539</v>
      </c>
      <c r="F58" s="6">
        <f t="shared" si="10"/>
        <v>4.7871405452886151</v>
      </c>
    </row>
    <row r="59" spans="1:6" x14ac:dyDescent="0.2">
      <c r="A59">
        <f t="shared" si="11"/>
        <v>5200</v>
      </c>
      <c r="B59" s="4">
        <f t="shared" si="6"/>
        <v>6.2424071779096177</v>
      </c>
      <c r="C59" s="5">
        <f t="shared" si="7"/>
        <v>7.6154873258624471</v>
      </c>
      <c r="D59" s="5">
        <f t="shared" si="8"/>
        <v>7.9957671266388344</v>
      </c>
      <c r="E59" s="6">
        <f t="shared" si="9"/>
        <v>7.1987449014868536</v>
      </c>
      <c r="F59" s="6">
        <f t="shared" si="10"/>
        <v>4.8811105452886157</v>
      </c>
    </row>
    <row r="60" spans="1:6" x14ac:dyDescent="0.2">
      <c r="A60">
        <f t="shared" si="11"/>
        <v>5300</v>
      </c>
      <c r="B60" s="4">
        <f t="shared" si="6"/>
        <v>6.3628571779096168</v>
      </c>
      <c r="C60" s="5">
        <f t="shared" si="7"/>
        <v>7.7661473258624474</v>
      </c>
      <c r="D60" s="5">
        <f t="shared" si="8"/>
        <v>8.157447126638834</v>
      </c>
      <c r="E60" s="6">
        <f t="shared" si="9"/>
        <v>7.3651849014868533</v>
      </c>
      <c r="F60" s="6">
        <f t="shared" si="10"/>
        <v>4.9750805452886153</v>
      </c>
    </row>
    <row r="61" spans="1:6" x14ac:dyDescent="0.2">
      <c r="A61">
        <f t="shared" si="11"/>
        <v>5400</v>
      </c>
      <c r="B61" s="4">
        <f t="shared" si="6"/>
        <v>6.4833071779096176</v>
      </c>
      <c r="C61" s="5">
        <f t="shared" si="7"/>
        <v>7.9168073258624476</v>
      </c>
      <c r="D61" s="5">
        <f t="shared" si="8"/>
        <v>8.3191271266388345</v>
      </c>
      <c r="E61" s="6">
        <f t="shared" si="9"/>
        <v>7.5316249014868539</v>
      </c>
      <c r="F61" s="6">
        <f t="shared" si="10"/>
        <v>5.069050545288615</v>
      </c>
    </row>
    <row r="62" spans="1:6" x14ac:dyDescent="0.2">
      <c r="A62">
        <f t="shared" si="11"/>
        <v>5500</v>
      </c>
      <c r="B62" s="4">
        <f t="shared" si="6"/>
        <v>6.6037571779096176</v>
      </c>
      <c r="C62" s="5">
        <f t="shared" si="7"/>
        <v>8.067467325862447</v>
      </c>
      <c r="D62" s="5">
        <f t="shared" si="8"/>
        <v>8.4808071266388332</v>
      </c>
      <c r="E62" s="6">
        <f t="shared" si="9"/>
        <v>7.6980649014868536</v>
      </c>
      <c r="F62" s="6">
        <f t="shared" si="10"/>
        <v>5.1630205452886146</v>
      </c>
    </row>
    <row r="63" spans="1:6" x14ac:dyDescent="0.2">
      <c r="A63">
        <f t="shared" si="11"/>
        <v>5600</v>
      </c>
      <c r="B63" s="4">
        <f t="shared" si="6"/>
        <v>6.7242071779096166</v>
      </c>
      <c r="C63" s="5">
        <f t="shared" si="7"/>
        <v>8.2181273258624472</v>
      </c>
      <c r="D63" s="5">
        <f t="shared" si="8"/>
        <v>8.6424871266388337</v>
      </c>
      <c r="E63" s="6">
        <f t="shared" si="9"/>
        <v>7.8645049014868542</v>
      </c>
      <c r="F63" s="6">
        <f t="shared" si="10"/>
        <v>5.2569905452886143</v>
      </c>
    </row>
    <row r="64" spans="1:6" x14ac:dyDescent="0.2">
      <c r="A64">
        <f t="shared" si="11"/>
        <v>5700</v>
      </c>
      <c r="B64" s="4">
        <f t="shared" si="6"/>
        <v>6.8446571779096175</v>
      </c>
      <c r="C64" s="5">
        <f t="shared" si="7"/>
        <v>8.3687873258624474</v>
      </c>
      <c r="D64" s="5">
        <f t="shared" si="8"/>
        <v>8.8041671266388342</v>
      </c>
      <c r="E64" s="6">
        <f t="shared" si="9"/>
        <v>8.030944901486853</v>
      </c>
      <c r="F64" s="6">
        <f t="shared" si="10"/>
        <v>5.3509605452886149</v>
      </c>
    </row>
    <row r="65" spans="1:6" x14ac:dyDescent="0.2">
      <c r="A65">
        <f t="shared" si="11"/>
        <v>5800</v>
      </c>
      <c r="B65" s="4">
        <f t="shared" si="6"/>
        <v>6.9651071779096174</v>
      </c>
      <c r="C65" s="5">
        <f t="shared" si="7"/>
        <v>8.5194473258624477</v>
      </c>
      <c r="D65" s="5">
        <f t="shared" si="8"/>
        <v>8.9658471266388329</v>
      </c>
      <c r="E65" s="6">
        <f t="shared" si="9"/>
        <v>8.1973849014868527</v>
      </c>
      <c r="F65" s="6">
        <f t="shared" si="10"/>
        <v>5.4449305452886145</v>
      </c>
    </row>
    <row r="66" spans="1:6" x14ac:dyDescent="0.2">
      <c r="A66">
        <f t="shared" si="11"/>
        <v>5900</v>
      </c>
      <c r="B66" s="4">
        <f t="shared" si="6"/>
        <v>7.0855571779096174</v>
      </c>
      <c r="C66" s="5">
        <f t="shared" si="7"/>
        <v>8.6701073258624461</v>
      </c>
      <c r="D66" s="5">
        <f t="shared" si="8"/>
        <v>9.1275271266388334</v>
      </c>
      <c r="E66" s="6">
        <f t="shared" si="9"/>
        <v>8.3638249014868524</v>
      </c>
      <c r="F66" s="6">
        <f t="shared" si="10"/>
        <v>5.5389005452886151</v>
      </c>
    </row>
    <row r="67" spans="1:6" x14ac:dyDescent="0.2">
      <c r="A67">
        <f t="shared" si="11"/>
        <v>6000</v>
      </c>
      <c r="B67" s="4">
        <f t="shared" si="6"/>
        <v>7.2060071779096173</v>
      </c>
      <c r="C67" s="5">
        <f t="shared" si="7"/>
        <v>8.8207673258624464</v>
      </c>
      <c r="D67" s="5">
        <f t="shared" si="8"/>
        <v>9.2892071266388339</v>
      </c>
      <c r="E67" s="6">
        <f t="shared" si="9"/>
        <v>8.5302649014868521</v>
      </c>
      <c r="F67" s="6">
        <f t="shared" si="10"/>
        <v>5.6328705452886139</v>
      </c>
    </row>
    <row r="68" spans="1:6" x14ac:dyDescent="0.2">
      <c r="A68">
        <f t="shared" si="11"/>
        <v>6100</v>
      </c>
      <c r="B68" s="4">
        <f t="shared" si="6"/>
        <v>7.3264571779096173</v>
      </c>
      <c r="C68" s="5">
        <f t="shared" si="7"/>
        <v>8.9714273258624466</v>
      </c>
      <c r="D68" s="5">
        <f t="shared" si="8"/>
        <v>9.4508871266388343</v>
      </c>
      <c r="E68" s="6">
        <f t="shared" si="9"/>
        <v>8.6967049014868536</v>
      </c>
      <c r="F68" s="6">
        <f t="shared" si="10"/>
        <v>5.7268405452886144</v>
      </c>
    </row>
    <row r="69" spans="1:6" x14ac:dyDescent="0.2">
      <c r="A69">
        <f t="shared" si="11"/>
        <v>6200</v>
      </c>
      <c r="B69" s="4">
        <f t="shared" si="6"/>
        <v>7.4469071779096172</v>
      </c>
      <c r="C69" s="5">
        <f t="shared" si="7"/>
        <v>9.1220873258624469</v>
      </c>
      <c r="D69" s="5">
        <f t="shared" si="8"/>
        <v>9.6125671266388331</v>
      </c>
      <c r="E69" s="6">
        <f t="shared" si="9"/>
        <v>8.8631449014868551</v>
      </c>
      <c r="F69" s="6">
        <f t="shared" si="10"/>
        <v>5.820810545288615</v>
      </c>
    </row>
    <row r="70" spans="1:6" x14ac:dyDescent="0.2">
      <c r="A70">
        <f t="shared" si="11"/>
        <v>6300</v>
      </c>
      <c r="B70" s="4">
        <f t="shared" si="6"/>
        <v>7.5673571779096171</v>
      </c>
      <c r="C70" s="5">
        <f t="shared" si="7"/>
        <v>9.2727473258624471</v>
      </c>
      <c r="D70" s="5">
        <f t="shared" si="8"/>
        <v>9.7742471266388335</v>
      </c>
      <c r="E70" s="6">
        <f t="shared" si="9"/>
        <v>9.0295849014868548</v>
      </c>
      <c r="F70" s="6">
        <f t="shared" si="10"/>
        <v>5.9147805452886146</v>
      </c>
    </row>
    <row r="71" spans="1:6" x14ac:dyDescent="0.2">
      <c r="A71">
        <f t="shared" si="11"/>
        <v>6400</v>
      </c>
      <c r="B71" s="4">
        <f t="shared" si="6"/>
        <v>7.6878071779096171</v>
      </c>
      <c r="C71" s="5">
        <f t="shared" si="7"/>
        <v>9.4234073258624473</v>
      </c>
      <c r="D71" s="5">
        <f t="shared" si="8"/>
        <v>9.935927126638834</v>
      </c>
      <c r="E71" s="6">
        <f t="shared" si="9"/>
        <v>9.1960249014868545</v>
      </c>
      <c r="F71" s="6">
        <f t="shared" si="10"/>
        <v>6.0087505452886152</v>
      </c>
    </row>
    <row r="72" spans="1:6" x14ac:dyDescent="0.2">
      <c r="A72">
        <f t="shared" si="11"/>
        <v>6500</v>
      </c>
      <c r="B72" s="4">
        <f t="shared" ref="B72:B103" si="12">(A72*C$3*B$3-D$3*N$3/3600*A$3)/100</f>
        <v>7.808257177909617</v>
      </c>
      <c r="C72" s="5">
        <f t="shared" ref="C72:C103" si="13">(A72*E$3*B$3-F$3*N$3/3600*A$3)/100</f>
        <v>9.5740673258624476</v>
      </c>
      <c r="D72" s="5">
        <f t="shared" ref="D72:D107" si="14">(A72*G$3*B$3-H$3*N$3/3600*A$3)/100</f>
        <v>10.097607126638833</v>
      </c>
      <c r="E72" s="6">
        <f t="shared" ref="E72:E107" si="15">(A72*I$3*B$3-J$3*N$3/3600*A$3)/100</f>
        <v>9.3624649014868542</v>
      </c>
      <c r="F72" s="6">
        <f t="shared" ref="F72:F107" si="16">(A72*K$3*B$3-L$3*O$3/3600*A$3)/100</f>
        <v>6.102720545288614</v>
      </c>
    </row>
    <row r="73" spans="1:6" x14ac:dyDescent="0.2">
      <c r="A73">
        <f t="shared" ref="A73:A107" si="17">A72+A$8</f>
        <v>6600</v>
      </c>
      <c r="B73" s="4">
        <f t="shared" si="12"/>
        <v>7.9287071779096179</v>
      </c>
      <c r="C73" s="5">
        <f t="shared" si="13"/>
        <v>9.724727325862446</v>
      </c>
      <c r="D73" s="5">
        <f t="shared" si="14"/>
        <v>10.259287126638833</v>
      </c>
      <c r="E73" s="6">
        <f t="shared" si="15"/>
        <v>9.5289049014868539</v>
      </c>
      <c r="F73" s="6">
        <f t="shared" si="16"/>
        <v>6.1966905452886145</v>
      </c>
    </row>
    <row r="74" spans="1:6" x14ac:dyDescent="0.2">
      <c r="A74">
        <f t="shared" si="17"/>
        <v>6700</v>
      </c>
      <c r="B74" s="4">
        <f t="shared" si="12"/>
        <v>8.0491571779096169</v>
      </c>
      <c r="C74" s="5">
        <f t="shared" si="13"/>
        <v>9.8753873258624463</v>
      </c>
      <c r="D74" s="5">
        <f t="shared" si="14"/>
        <v>10.420967126638832</v>
      </c>
      <c r="E74" s="6">
        <f t="shared" si="15"/>
        <v>9.6953449014868553</v>
      </c>
      <c r="F74" s="6">
        <f t="shared" si="16"/>
        <v>6.2906605452886142</v>
      </c>
    </row>
    <row r="75" spans="1:6" x14ac:dyDescent="0.2">
      <c r="A75">
        <f t="shared" si="17"/>
        <v>6800</v>
      </c>
      <c r="B75" s="4">
        <f t="shared" si="12"/>
        <v>8.1696071779096187</v>
      </c>
      <c r="C75" s="5">
        <f t="shared" si="13"/>
        <v>10.026047325862447</v>
      </c>
      <c r="D75" s="5">
        <f t="shared" si="14"/>
        <v>10.582647126638832</v>
      </c>
      <c r="E75" s="6">
        <f t="shared" si="15"/>
        <v>9.861784901486855</v>
      </c>
      <c r="F75" s="6">
        <f t="shared" si="16"/>
        <v>6.3846305452886147</v>
      </c>
    </row>
    <row r="76" spans="1:6" x14ac:dyDescent="0.2">
      <c r="A76">
        <f t="shared" si="17"/>
        <v>6900</v>
      </c>
      <c r="B76" s="4">
        <f t="shared" si="12"/>
        <v>8.2900571779096168</v>
      </c>
      <c r="C76" s="5">
        <f t="shared" si="13"/>
        <v>10.176707325862447</v>
      </c>
      <c r="D76" s="5">
        <f t="shared" si="14"/>
        <v>10.744327126638831</v>
      </c>
      <c r="E76" s="6">
        <f t="shared" si="15"/>
        <v>10.028224901486853</v>
      </c>
      <c r="F76" s="6">
        <f t="shared" si="16"/>
        <v>6.4786005452886153</v>
      </c>
    </row>
    <row r="77" spans="1:6" x14ac:dyDescent="0.2">
      <c r="A77">
        <f t="shared" si="17"/>
        <v>7000</v>
      </c>
      <c r="B77" s="4">
        <f t="shared" si="12"/>
        <v>8.4105071779096168</v>
      </c>
      <c r="C77" s="5">
        <f t="shared" si="13"/>
        <v>10.327367325862447</v>
      </c>
      <c r="D77" s="5">
        <f t="shared" si="14"/>
        <v>10.906007126638833</v>
      </c>
      <c r="E77" s="6">
        <f t="shared" si="15"/>
        <v>10.194664901486853</v>
      </c>
      <c r="F77" s="6">
        <f t="shared" si="16"/>
        <v>6.5725705452886141</v>
      </c>
    </row>
    <row r="78" spans="1:6" x14ac:dyDescent="0.2">
      <c r="A78">
        <f t="shared" si="17"/>
        <v>7100</v>
      </c>
      <c r="B78" s="4">
        <f t="shared" si="12"/>
        <v>8.5309571779096185</v>
      </c>
      <c r="C78" s="5">
        <f t="shared" si="13"/>
        <v>10.478027325862447</v>
      </c>
      <c r="D78" s="5">
        <f t="shared" si="14"/>
        <v>11.067687126638832</v>
      </c>
      <c r="E78" s="6">
        <f t="shared" si="15"/>
        <v>10.361104901486851</v>
      </c>
      <c r="F78" s="6">
        <f t="shared" si="16"/>
        <v>6.6665405452886146</v>
      </c>
    </row>
    <row r="79" spans="1:6" x14ac:dyDescent="0.2">
      <c r="A79">
        <f t="shared" si="17"/>
        <v>7200</v>
      </c>
      <c r="B79" s="4">
        <f t="shared" si="12"/>
        <v>8.6514071779096167</v>
      </c>
      <c r="C79" s="5">
        <f t="shared" si="13"/>
        <v>10.628687325862447</v>
      </c>
      <c r="D79" s="5">
        <f t="shared" si="14"/>
        <v>11.229367126638833</v>
      </c>
      <c r="E79" s="6">
        <f t="shared" si="15"/>
        <v>10.527544901486852</v>
      </c>
      <c r="F79" s="6">
        <f t="shared" si="16"/>
        <v>6.7605105452886143</v>
      </c>
    </row>
    <row r="80" spans="1:6" x14ac:dyDescent="0.2">
      <c r="A80">
        <f t="shared" si="17"/>
        <v>7300</v>
      </c>
      <c r="B80" s="4">
        <f t="shared" si="12"/>
        <v>8.7718571779096166</v>
      </c>
      <c r="C80" s="5">
        <f t="shared" si="13"/>
        <v>10.779347325862448</v>
      </c>
      <c r="D80" s="5">
        <f t="shared" si="14"/>
        <v>11.391047126638831</v>
      </c>
      <c r="E80" s="6">
        <f t="shared" si="15"/>
        <v>10.693984901486852</v>
      </c>
      <c r="F80" s="6">
        <f t="shared" si="16"/>
        <v>6.8544805452886148</v>
      </c>
    </row>
    <row r="81" spans="1:6" x14ac:dyDescent="0.2">
      <c r="A81">
        <f t="shared" si="17"/>
        <v>7400</v>
      </c>
      <c r="B81" s="4">
        <f t="shared" si="12"/>
        <v>8.8923071779096183</v>
      </c>
      <c r="C81" s="5">
        <f t="shared" si="13"/>
        <v>10.930007325862448</v>
      </c>
      <c r="D81" s="5">
        <f t="shared" si="14"/>
        <v>11.552727126638834</v>
      </c>
      <c r="E81" s="6">
        <f t="shared" si="15"/>
        <v>10.860424901486851</v>
      </c>
      <c r="F81" s="6">
        <f t="shared" si="16"/>
        <v>6.9484505452886136</v>
      </c>
    </row>
    <row r="82" spans="1:6" x14ac:dyDescent="0.2">
      <c r="A82">
        <f t="shared" si="17"/>
        <v>7500</v>
      </c>
      <c r="B82" s="4">
        <f t="shared" si="12"/>
        <v>9.0127571779096165</v>
      </c>
      <c r="C82" s="5">
        <f t="shared" si="13"/>
        <v>11.080667325862446</v>
      </c>
      <c r="D82" s="5">
        <f t="shared" si="14"/>
        <v>11.714407126638832</v>
      </c>
      <c r="E82" s="6">
        <f t="shared" si="15"/>
        <v>11.026864901486851</v>
      </c>
      <c r="F82" s="6">
        <f t="shared" si="16"/>
        <v>7.0424205452886142</v>
      </c>
    </row>
    <row r="83" spans="1:6" x14ac:dyDescent="0.2">
      <c r="A83">
        <f t="shared" si="17"/>
        <v>7600</v>
      </c>
      <c r="B83" s="4">
        <f t="shared" si="12"/>
        <v>9.1332071779096164</v>
      </c>
      <c r="C83" s="5">
        <f t="shared" si="13"/>
        <v>11.231327325862447</v>
      </c>
      <c r="D83" s="5">
        <f t="shared" si="14"/>
        <v>11.876087126638833</v>
      </c>
      <c r="E83" s="6">
        <f t="shared" si="15"/>
        <v>11.193304901486851</v>
      </c>
      <c r="F83" s="6">
        <f t="shared" si="16"/>
        <v>7.1363905452886147</v>
      </c>
    </row>
    <row r="84" spans="1:6" x14ac:dyDescent="0.2">
      <c r="A84">
        <f t="shared" si="17"/>
        <v>7700</v>
      </c>
      <c r="B84" s="4">
        <f t="shared" si="12"/>
        <v>9.2536571779096182</v>
      </c>
      <c r="C84" s="5">
        <f t="shared" si="13"/>
        <v>11.381987325862447</v>
      </c>
      <c r="D84" s="5">
        <f t="shared" si="14"/>
        <v>12.037767126638833</v>
      </c>
      <c r="E84" s="6">
        <f t="shared" si="15"/>
        <v>11.359744901486852</v>
      </c>
      <c r="F84" s="6">
        <f t="shared" si="16"/>
        <v>7.2303605452886144</v>
      </c>
    </row>
    <row r="85" spans="1:6" x14ac:dyDescent="0.2">
      <c r="A85">
        <f t="shared" si="17"/>
        <v>7800</v>
      </c>
      <c r="B85" s="4">
        <f t="shared" si="12"/>
        <v>9.3741071779096163</v>
      </c>
      <c r="C85" s="5">
        <f t="shared" si="13"/>
        <v>11.532647325862447</v>
      </c>
      <c r="D85" s="5">
        <f t="shared" si="14"/>
        <v>12.199447126638832</v>
      </c>
      <c r="E85" s="6">
        <f t="shared" si="15"/>
        <v>11.526184901486852</v>
      </c>
      <c r="F85" s="6">
        <f t="shared" si="16"/>
        <v>7.3243305452886149</v>
      </c>
    </row>
    <row r="86" spans="1:6" x14ac:dyDescent="0.2">
      <c r="A86">
        <f t="shared" si="17"/>
        <v>7900</v>
      </c>
      <c r="B86" s="4">
        <f t="shared" si="12"/>
        <v>9.4945571779096181</v>
      </c>
      <c r="C86" s="5">
        <f t="shared" si="13"/>
        <v>11.683307325862447</v>
      </c>
      <c r="D86" s="5">
        <f t="shared" si="14"/>
        <v>12.361127126638833</v>
      </c>
      <c r="E86" s="6">
        <f t="shared" si="15"/>
        <v>11.692624901486852</v>
      </c>
      <c r="F86" s="6">
        <f t="shared" si="16"/>
        <v>7.4183005452886137</v>
      </c>
    </row>
    <row r="87" spans="1:6" x14ac:dyDescent="0.2">
      <c r="A87">
        <f t="shared" si="17"/>
        <v>8000</v>
      </c>
      <c r="B87" s="4">
        <f t="shared" si="12"/>
        <v>9.615007177909618</v>
      </c>
      <c r="C87" s="5">
        <f t="shared" si="13"/>
        <v>11.833967325862448</v>
      </c>
      <c r="D87" s="5">
        <f t="shared" si="14"/>
        <v>12.522807126638831</v>
      </c>
      <c r="E87" s="6">
        <f t="shared" si="15"/>
        <v>11.859064901486851</v>
      </c>
      <c r="F87" s="6">
        <f t="shared" si="16"/>
        <v>7.5122705452886143</v>
      </c>
    </row>
    <row r="88" spans="1:6" x14ac:dyDescent="0.2">
      <c r="A88">
        <f t="shared" si="17"/>
        <v>8100</v>
      </c>
      <c r="B88" s="4">
        <f t="shared" si="12"/>
        <v>9.7354571779096162</v>
      </c>
      <c r="C88" s="5">
        <f t="shared" si="13"/>
        <v>11.984627325862448</v>
      </c>
      <c r="D88" s="5">
        <f t="shared" si="14"/>
        <v>12.684487126638833</v>
      </c>
      <c r="E88" s="6">
        <f t="shared" si="15"/>
        <v>12.025504901486851</v>
      </c>
      <c r="F88" s="6">
        <f t="shared" si="16"/>
        <v>7.6062405452886148</v>
      </c>
    </row>
    <row r="89" spans="1:6" x14ac:dyDescent="0.2">
      <c r="A89">
        <f t="shared" si="17"/>
        <v>8200</v>
      </c>
      <c r="B89" s="4">
        <f t="shared" si="12"/>
        <v>9.8559071779096179</v>
      </c>
      <c r="C89" s="5">
        <f t="shared" si="13"/>
        <v>12.135287325862446</v>
      </c>
      <c r="D89" s="5">
        <f t="shared" si="14"/>
        <v>12.846167126638832</v>
      </c>
      <c r="E89" s="6">
        <f t="shared" si="15"/>
        <v>12.191944901486853</v>
      </c>
      <c r="F89" s="6">
        <f t="shared" si="16"/>
        <v>7.7002105452886145</v>
      </c>
    </row>
    <row r="90" spans="1:6" x14ac:dyDescent="0.2">
      <c r="A90">
        <f t="shared" si="17"/>
        <v>8300</v>
      </c>
      <c r="B90" s="4">
        <f t="shared" si="12"/>
        <v>9.9763571779096178</v>
      </c>
      <c r="C90" s="5">
        <f t="shared" si="13"/>
        <v>12.285947325862447</v>
      </c>
      <c r="D90" s="5">
        <f t="shared" si="14"/>
        <v>13.007847126638833</v>
      </c>
      <c r="E90" s="6">
        <f t="shared" si="15"/>
        <v>12.358384901486852</v>
      </c>
      <c r="F90" s="6">
        <f t="shared" si="16"/>
        <v>7.794180545288615</v>
      </c>
    </row>
    <row r="91" spans="1:6" x14ac:dyDescent="0.2">
      <c r="A91">
        <f t="shared" si="17"/>
        <v>8400</v>
      </c>
      <c r="B91" s="4">
        <f t="shared" si="12"/>
        <v>10.096807177909618</v>
      </c>
      <c r="C91" s="5">
        <f t="shared" si="13"/>
        <v>12.436607325862447</v>
      </c>
      <c r="D91" s="5">
        <f t="shared" si="14"/>
        <v>13.169527126638831</v>
      </c>
      <c r="E91" s="6">
        <f t="shared" si="15"/>
        <v>12.524824901486852</v>
      </c>
      <c r="F91" s="6">
        <f t="shared" si="16"/>
        <v>7.8881505452886138</v>
      </c>
    </row>
    <row r="92" spans="1:6" x14ac:dyDescent="0.2">
      <c r="A92">
        <f t="shared" si="17"/>
        <v>8500</v>
      </c>
      <c r="B92" s="4">
        <f t="shared" si="12"/>
        <v>10.217257177909618</v>
      </c>
      <c r="C92" s="5">
        <f t="shared" si="13"/>
        <v>12.587267325862447</v>
      </c>
      <c r="D92" s="5">
        <f t="shared" si="14"/>
        <v>13.331207126638834</v>
      </c>
      <c r="E92" s="6">
        <f t="shared" si="15"/>
        <v>12.691264901486852</v>
      </c>
      <c r="F92" s="6">
        <f t="shared" si="16"/>
        <v>7.9821205452886144</v>
      </c>
    </row>
    <row r="93" spans="1:6" x14ac:dyDescent="0.2">
      <c r="A93">
        <f t="shared" si="17"/>
        <v>8600</v>
      </c>
      <c r="B93" s="4">
        <f t="shared" si="12"/>
        <v>10.337707177909618</v>
      </c>
      <c r="C93" s="5">
        <f t="shared" si="13"/>
        <v>12.737927325862447</v>
      </c>
      <c r="D93" s="5">
        <f t="shared" si="14"/>
        <v>13.492887126638832</v>
      </c>
      <c r="E93" s="6">
        <f t="shared" si="15"/>
        <v>12.857704901486851</v>
      </c>
      <c r="F93" s="6">
        <f t="shared" si="16"/>
        <v>8.0760905452886149</v>
      </c>
    </row>
    <row r="94" spans="1:6" x14ac:dyDescent="0.2">
      <c r="A94">
        <f t="shared" si="17"/>
        <v>8700</v>
      </c>
      <c r="B94" s="4">
        <f t="shared" si="12"/>
        <v>10.458157177909616</v>
      </c>
      <c r="C94" s="5">
        <f t="shared" si="13"/>
        <v>12.888587325862447</v>
      </c>
      <c r="D94" s="5">
        <f t="shared" si="14"/>
        <v>13.654567126638833</v>
      </c>
      <c r="E94" s="6">
        <f t="shared" si="15"/>
        <v>13.024144901486853</v>
      </c>
      <c r="F94" s="6">
        <f t="shared" si="16"/>
        <v>8.1700605452886137</v>
      </c>
    </row>
    <row r="95" spans="1:6" x14ac:dyDescent="0.2">
      <c r="A95">
        <f t="shared" si="17"/>
        <v>8800</v>
      </c>
      <c r="B95" s="4">
        <f t="shared" si="12"/>
        <v>10.578607177909616</v>
      </c>
      <c r="C95" s="5">
        <f t="shared" si="13"/>
        <v>13.039247325862448</v>
      </c>
      <c r="D95" s="5">
        <f t="shared" si="14"/>
        <v>13.816247126638832</v>
      </c>
      <c r="E95" s="6">
        <f t="shared" si="15"/>
        <v>13.190584901486853</v>
      </c>
      <c r="F95" s="6">
        <f t="shared" si="16"/>
        <v>8.2640305452886142</v>
      </c>
    </row>
    <row r="96" spans="1:6" x14ac:dyDescent="0.2">
      <c r="A96">
        <f t="shared" si="17"/>
        <v>8900</v>
      </c>
      <c r="B96" s="4">
        <f t="shared" si="12"/>
        <v>10.699057177909618</v>
      </c>
      <c r="C96" s="5">
        <f t="shared" si="13"/>
        <v>13.189907325862446</v>
      </c>
      <c r="D96" s="5">
        <f t="shared" si="14"/>
        <v>13.977927126638834</v>
      </c>
      <c r="E96" s="6">
        <f t="shared" si="15"/>
        <v>13.357024901486852</v>
      </c>
      <c r="F96" s="6">
        <f t="shared" si="16"/>
        <v>8.3580005452886148</v>
      </c>
    </row>
    <row r="97" spans="1:6" x14ac:dyDescent="0.2">
      <c r="A97">
        <f t="shared" si="17"/>
        <v>9000</v>
      </c>
      <c r="B97" s="4">
        <f t="shared" si="12"/>
        <v>10.819507177909616</v>
      </c>
      <c r="C97" s="5">
        <f t="shared" si="13"/>
        <v>13.340567325862446</v>
      </c>
      <c r="D97" s="5">
        <f t="shared" si="14"/>
        <v>14.139607126638833</v>
      </c>
      <c r="E97" s="6">
        <f t="shared" si="15"/>
        <v>13.523464901486852</v>
      </c>
      <c r="F97" s="6">
        <f t="shared" si="16"/>
        <v>8.4519705452886154</v>
      </c>
    </row>
    <row r="98" spans="1:6" x14ac:dyDescent="0.2">
      <c r="A98">
        <f t="shared" si="17"/>
        <v>9100</v>
      </c>
      <c r="B98" s="4">
        <f t="shared" si="12"/>
        <v>10.939957177909616</v>
      </c>
      <c r="C98" s="5">
        <f t="shared" si="13"/>
        <v>13.491227325862447</v>
      </c>
      <c r="D98" s="5">
        <f t="shared" si="14"/>
        <v>14.301287126638833</v>
      </c>
      <c r="E98" s="6">
        <f t="shared" si="15"/>
        <v>13.689904901486852</v>
      </c>
      <c r="F98" s="6">
        <f t="shared" si="16"/>
        <v>8.5459405452886141</v>
      </c>
    </row>
    <row r="99" spans="1:6" x14ac:dyDescent="0.2">
      <c r="A99">
        <f t="shared" si="17"/>
        <v>9200</v>
      </c>
      <c r="B99" s="4">
        <f t="shared" si="12"/>
        <v>11.060407177909617</v>
      </c>
      <c r="C99" s="5">
        <f t="shared" si="13"/>
        <v>13.641887325862447</v>
      </c>
      <c r="D99" s="5">
        <f t="shared" si="14"/>
        <v>14.462967126638832</v>
      </c>
      <c r="E99" s="6">
        <f t="shared" si="15"/>
        <v>13.856344901486853</v>
      </c>
      <c r="F99" s="6">
        <f t="shared" si="16"/>
        <v>8.6399105452886147</v>
      </c>
    </row>
    <row r="100" spans="1:6" x14ac:dyDescent="0.2">
      <c r="A100">
        <f t="shared" si="17"/>
        <v>9300</v>
      </c>
      <c r="B100" s="4">
        <f t="shared" si="12"/>
        <v>11.180857177909616</v>
      </c>
      <c r="C100" s="5">
        <f t="shared" si="13"/>
        <v>13.792547325862447</v>
      </c>
      <c r="D100" s="5">
        <f t="shared" si="14"/>
        <v>14.624647126638834</v>
      </c>
      <c r="E100" s="6">
        <f t="shared" si="15"/>
        <v>14.022784901486853</v>
      </c>
      <c r="F100" s="6">
        <f t="shared" si="16"/>
        <v>8.7338805452886135</v>
      </c>
    </row>
    <row r="101" spans="1:6" x14ac:dyDescent="0.2">
      <c r="A101">
        <f t="shared" si="17"/>
        <v>9400</v>
      </c>
      <c r="B101" s="4">
        <f t="shared" si="12"/>
        <v>11.301307177909615</v>
      </c>
      <c r="C101" s="5">
        <f t="shared" si="13"/>
        <v>13.943207325862447</v>
      </c>
      <c r="D101" s="5">
        <f t="shared" si="14"/>
        <v>14.786327126638833</v>
      </c>
      <c r="E101" s="6">
        <f t="shared" si="15"/>
        <v>14.189224901486853</v>
      </c>
      <c r="F101" s="6">
        <f t="shared" si="16"/>
        <v>8.827850545288614</v>
      </c>
    </row>
    <row r="102" spans="1:6" x14ac:dyDescent="0.2">
      <c r="A102">
        <f t="shared" si="17"/>
        <v>9500</v>
      </c>
      <c r="B102" s="4">
        <f t="shared" si="12"/>
        <v>11.421757177909617</v>
      </c>
      <c r="C102" s="5">
        <f t="shared" si="13"/>
        <v>14.093867325862448</v>
      </c>
      <c r="D102" s="5">
        <f t="shared" si="14"/>
        <v>14.948007126638831</v>
      </c>
      <c r="E102" s="6">
        <f t="shared" si="15"/>
        <v>14.355664901486852</v>
      </c>
      <c r="F102" s="6">
        <f t="shared" si="16"/>
        <v>8.9218205452886146</v>
      </c>
    </row>
    <row r="103" spans="1:6" x14ac:dyDescent="0.2">
      <c r="A103">
        <f t="shared" si="17"/>
        <v>9600</v>
      </c>
      <c r="B103" s="4">
        <f t="shared" si="12"/>
        <v>11.542207177909615</v>
      </c>
      <c r="C103" s="5">
        <f t="shared" si="13"/>
        <v>14.244527325862446</v>
      </c>
      <c r="D103" s="5">
        <f t="shared" si="14"/>
        <v>15.109687126638832</v>
      </c>
      <c r="E103" s="6">
        <f t="shared" si="15"/>
        <v>14.522104901486852</v>
      </c>
      <c r="F103" s="6">
        <f t="shared" si="16"/>
        <v>9.0157905452886151</v>
      </c>
    </row>
    <row r="104" spans="1:6" x14ac:dyDescent="0.2">
      <c r="A104">
        <f t="shared" si="17"/>
        <v>9700</v>
      </c>
      <c r="B104" s="4">
        <f t="shared" ref="B104:B107" si="18">(A104*C$3*B$3-D$3*N$3/3600*A$3)/100</f>
        <v>11.662657177909615</v>
      </c>
      <c r="C104" s="5">
        <f t="shared" ref="C104:C107" si="19">(A104*E$3*B$3-F$3*N$3/3600*A$3)/100</f>
        <v>14.395187325862446</v>
      </c>
      <c r="D104" s="5">
        <f t="shared" si="14"/>
        <v>15.271367126638831</v>
      </c>
      <c r="E104" s="6">
        <f t="shared" si="15"/>
        <v>14.688544901486853</v>
      </c>
      <c r="F104" s="6">
        <f t="shared" si="16"/>
        <v>9.1097605452886157</v>
      </c>
    </row>
    <row r="105" spans="1:6" x14ac:dyDescent="0.2">
      <c r="A105">
        <f t="shared" si="17"/>
        <v>9800</v>
      </c>
      <c r="B105" s="4">
        <f t="shared" si="18"/>
        <v>11.783107177909617</v>
      </c>
      <c r="C105" s="5">
        <f t="shared" si="19"/>
        <v>14.545847325862447</v>
      </c>
      <c r="D105" s="5">
        <f t="shared" si="14"/>
        <v>15.433047126638833</v>
      </c>
      <c r="E105" s="6">
        <f t="shared" si="15"/>
        <v>14.854984901486853</v>
      </c>
      <c r="F105" s="6">
        <f t="shared" si="16"/>
        <v>9.2037305452886145</v>
      </c>
    </row>
    <row r="106" spans="1:6" x14ac:dyDescent="0.2">
      <c r="A106">
        <f t="shared" si="17"/>
        <v>9900</v>
      </c>
      <c r="B106" s="4">
        <f t="shared" si="18"/>
        <v>11.903557177909615</v>
      </c>
      <c r="C106" s="5">
        <f t="shared" si="19"/>
        <v>14.696507325862447</v>
      </c>
      <c r="D106" s="5">
        <f t="shared" si="14"/>
        <v>15.594727126638832</v>
      </c>
      <c r="E106" s="6">
        <f t="shared" si="15"/>
        <v>15.021424901486853</v>
      </c>
      <c r="F106" s="6">
        <f t="shared" si="16"/>
        <v>9.297700545288615</v>
      </c>
    </row>
    <row r="107" spans="1:6" x14ac:dyDescent="0.2">
      <c r="A107">
        <f t="shared" si="17"/>
        <v>10000</v>
      </c>
      <c r="B107" s="4">
        <f t="shared" si="18"/>
        <v>12.024007177909617</v>
      </c>
      <c r="C107" s="5">
        <f t="shared" si="19"/>
        <v>14.847167325862447</v>
      </c>
      <c r="D107" s="5">
        <f t="shared" si="14"/>
        <v>15.756407126638832</v>
      </c>
      <c r="E107" s="6">
        <f t="shared" si="15"/>
        <v>15.187864901486853</v>
      </c>
      <c r="F107" s="6">
        <f t="shared" si="16"/>
        <v>9.3916705452886138</v>
      </c>
    </row>
  </sheetData>
  <hyperlinks>
    <hyperlink ref="A1" r:id="rId1" display="https://cloud.google.com/compute/pricing"/>
  </hyperlinks>
  <pageMargins left="0.7" right="0.7" top="0.75" bottom="0.75" header="0.51180555555555496" footer="0.51180555555555496"/>
  <pageSetup paperSize="9" firstPageNumber="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Hanau</dc:creator>
  <cp:lastModifiedBy>Ein Microsoft Office-Anwender</cp:lastModifiedBy>
  <cp:revision>30</cp:revision>
  <dcterms:created xsi:type="dcterms:W3CDTF">2015-03-15T14:26:32Z</dcterms:created>
  <dcterms:modified xsi:type="dcterms:W3CDTF">2015-04-30T22:19:07Z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