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8_{890DF121-373F-4318-B334-70F231BC76F4}" xr6:coauthVersionLast="47" xr6:coauthVersionMax="47" xr10:uidLastSave="{00000000-0000-0000-0000-000000000000}"/>
  <bookViews>
    <workbookView xWindow="4572" yWindow="4116" windowWidth="17280" windowHeight="8964"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6" l="1"/>
  <c r="I6" i="16" s="1"/>
  <c r="F13" i="18"/>
  <c r="F12" i="18"/>
  <c r="F24" i="18" l="1"/>
  <c r="F25" i="18" s="1"/>
  <c r="F26" i="18" s="1"/>
  <c r="F15" i="18"/>
  <c r="F18" i="18"/>
  <c r="F19" i="18" s="1"/>
  <c r="F20" i="18" s="1"/>
  <c r="F21" i="18" s="1"/>
  <c r="F16" i="18"/>
  <c r="F28" i="18" s="1"/>
  <c r="F14" i="18"/>
  <c r="F23" i="17"/>
  <c r="F27" i="18" l="1"/>
  <c r="F30" i="18" s="1"/>
  <c r="F31" i="18" s="1"/>
  <c r="F32" i="18" s="1"/>
  <c r="F22" i="18"/>
  <c r="I7" i="17" l="1"/>
  <c r="I6" i="17" s="1"/>
  <c r="C6" i="18" a="1"/>
  <c r="C6" i="18" s="1"/>
  <c r="I7" i="18" s="1"/>
  <c r="I26" i="18" s="1"/>
  <c r="I20" i="17" l="1"/>
  <c r="I12" i="17"/>
  <c r="I15" i="17"/>
  <c r="I23" i="17"/>
  <c r="I21" i="17"/>
  <c r="I19" i="17"/>
  <c r="I11" i="17"/>
  <c r="I18" i="17"/>
  <c r="I22" i="17"/>
  <c r="I14" i="17"/>
  <c r="I13" i="17"/>
  <c r="I16" i="17"/>
  <c r="I9" i="17"/>
  <c r="J7" i="17"/>
  <c r="J16" i="17" s="1"/>
  <c r="J15" i="17"/>
  <c r="J14"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23" i="17" l="1"/>
  <c r="J21" i="17"/>
  <c r="J13" i="17"/>
  <c r="J11" i="17"/>
  <c r="J20" i="17"/>
  <c r="J22" i="17"/>
  <c r="J12" i="17"/>
  <c r="J9" i="17"/>
  <c r="K7" i="17"/>
  <c r="J18" i="17"/>
  <c r="J19" i="17"/>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18" i="17" l="1"/>
  <c r="K20" i="17"/>
  <c r="K21" i="17"/>
  <c r="K19" i="17"/>
  <c r="K11" i="17"/>
  <c r="K23" i="17"/>
  <c r="K22" i="17"/>
  <c r="K16" i="17"/>
  <c r="K12" i="17"/>
  <c r="L7" i="17"/>
  <c r="M7" i="17" s="1"/>
  <c r="K15" i="17"/>
  <c r="K13" i="17"/>
  <c r="K14" i="17"/>
  <c r="K9"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18" i="17" l="1"/>
  <c r="L13" i="17"/>
  <c r="L16" i="17"/>
  <c r="L23" i="17"/>
  <c r="L9" i="17"/>
  <c r="L14" i="17"/>
  <c r="L11" i="17"/>
  <c r="L12" i="17"/>
  <c r="L19" i="17"/>
  <c r="L20" i="17"/>
  <c r="L15" i="17"/>
  <c r="L22" i="17"/>
  <c r="L21" i="17"/>
  <c r="M12" i="17"/>
  <c r="M22" i="17"/>
  <c r="M19" i="17"/>
  <c r="M20" i="17"/>
  <c r="M14" i="17"/>
  <c r="M18" i="17"/>
  <c r="M15" i="17"/>
  <c r="M16" i="17"/>
  <c r="M21" i="17"/>
  <c r="M9" i="17"/>
  <c r="M23" i="17"/>
  <c r="N7" i="17"/>
  <c r="M13" i="17"/>
  <c r="M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8" i="17"/>
  <c r="N22" i="17"/>
  <c r="N15" i="17"/>
  <c r="O7" i="17"/>
  <c r="N20" i="17"/>
  <c r="N12" i="17"/>
  <c r="N14" i="17"/>
  <c r="M33" i="18"/>
  <c r="N9" i="17"/>
  <c r="N16" i="17"/>
  <c r="N13" i="17"/>
  <c r="N19" i="17"/>
  <c r="N21" i="17"/>
  <c r="N23"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1" i="17"/>
  <c r="O16" i="17"/>
  <c r="O9" i="17"/>
  <c r="O23" i="17"/>
  <c r="O11" i="17"/>
  <c r="O20" i="17"/>
  <c r="O18" i="17"/>
  <c r="O15" i="17"/>
  <c r="O22" i="17"/>
  <c r="O14" i="17"/>
  <c r="P7" i="17"/>
  <c r="O13" i="17"/>
  <c r="O19"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14" i="17"/>
  <c r="P19" i="17"/>
  <c r="P20" i="17"/>
  <c r="P16" i="17"/>
  <c r="P23" i="17"/>
  <c r="P6" i="17"/>
  <c r="P9" i="17"/>
  <c r="P18" i="17"/>
  <c r="P13" i="17"/>
  <c r="P11" i="17"/>
  <c r="Q7" i="17"/>
  <c r="P21" i="17"/>
  <c r="P22"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19" i="17"/>
  <c r="Q20" i="17"/>
  <c r="Q13" i="17"/>
  <c r="Q21" i="17"/>
  <c r="Q18" i="17"/>
  <c r="Q22" i="17"/>
  <c r="Q9" i="17"/>
  <c r="Q23" i="17"/>
  <c r="Q14" i="17"/>
  <c r="Q11" i="17"/>
  <c r="Q12" i="17"/>
  <c r="R7" i="17"/>
  <c r="Q16" i="17"/>
  <c r="Q1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2" i="17" l="1"/>
  <c r="R20" i="17"/>
  <c r="S7" i="17"/>
  <c r="R13" i="17"/>
  <c r="R11" i="17"/>
  <c r="R12" i="17"/>
  <c r="R14" i="17"/>
  <c r="R19" i="17"/>
  <c r="R9" i="17"/>
  <c r="R16" i="17"/>
  <c r="R23" i="17"/>
  <c r="R15" i="17"/>
  <c r="R21" i="17"/>
  <c r="R18"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1" i="17" l="1"/>
  <c r="S16" i="17"/>
  <c r="S15" i="17"/>
  <c r="T7" i="17"/>
  <c r="S14" i="17"/>
  <c r="S20" i="17"/>
  <c r="S12" i="17"/>
  <c r="S19" i="17"/>
  <c r="S9" i="17"/>
  <c r="S18" i="17"/>
  <c r="S13" i="17"/>
  <c r="S23" i="17"/>
  <c r="S11" i="17"/>
  <c r="S22"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15" i="17"/>
  <c r="T18" i="17"/>
  <c r="T21" i="17"/>
  <c r="T22" i="17"/>
  <c r="T13" i="17"/>
  <c r="U7" i="17"/>
  <c r="T14" i="17"/>
  <c r="T9" i="17"/>
  <c r="T12" i="17"/>
  <c r="T20" i="17"/>
  <c r="T11" i="17"/>
  <c r="T23"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5" i="17" l="1"/>
  <c r="U18" i="17"/>
  <c r="U11" i="17"/>
  <c r="U20" i="17"/>
  <c r="U19" i="17"/>
  <c r="V7" i="17"/>
  <c r="U22" i="17"/>
  <c r="U23" i="17"/>
  <c r="U16" i="17"/>
  <c r="U14" i="17"/>
  <c r="U12" i="17"/>
  <c r="U13" i="17"/>
  <c r="U9" i="17"/>
  <c r="U21"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3" i="17"/>
  <c r="V14" i="17"/>
  <c r="W7" i="17"/>
  <c r="V15" i="17"/>
  <c r="V18" i="17"/>
  <c r="V13" i="17"/>
  <c r="V22" i="17"/>
  <c r="V9" i="17"/>
  <c r="V12" i="17"/>
  <c r="V21" i="17"/>
  <c r="V19" i="17"/>
  <c r="V20"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7" i="17" l="1"/>
  <c r="W11" i="17"/>
  <c r="W15" i="17"/>
  <c r="W16" i="17"/>
  <c r="W22" i="17"/>
  <c r="W19" i="17"/>
  <c r="W18" i="17"/>
  <c r="W23" i="17"/>
  <c r="W14" i="17"/>
  <c r="W6" i="17"/>
  <c r="W9" i="17"/>
  <c r="W13" i="17"/>
  <c r="W20" i="17"/>
  <c r="W21" i="17"/>
  <c r="W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2" i="17"/>
  <c r="X18" i="17"/>
  <c r="X16" i="17"/>
  <c r="X12" i="17"/>
  <c r="X19" i="17"/>
  <c r="X15" i="17"/>
  <c r="X11" i="17"/>
  <c r="X9" i="17"/>
  <c r="X23" i="17"/>
  <c r="X14" i="17"/>
  <c r="X13" i="17"/>
  <c r="Y7" i="17" l="1"/>
  <c r="X20" i="17"/>
  <c r="X2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0" i="17" l="1"/>
  <c r="Y12" i="17"/>
  <c r="Y14" i="17"/>
  <c r="Y16" i="17"/>
  <c r="Y18" i="17"/>
  <c r="Y22" i="17"/>
  <c r="Y9" i="17"/>
  <c r="Y11" i="17"/>
  <c r="Y23" i="17"/>
  <c r="Z7" i="17"/>
  <c r="Z23" i="17" s="1"/>
  <c r="Y21" i="17"/>
  <c r="Y13" i="17"/>
  <c r="Y15" i="17"/>
  <c r="Y1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9" i="17" l="1"/>
  <c r="Z15" i="17"/>
  <c r="Z16" i="17"/>
  <c r="Z20" i="17"/>
  <c r="Z11" i="17"/>
  <c r="Z13" i="17"/>
  <c r="Z21" i="17"/>
  <c r="AA7" i="17"/>
  <c r="AA22" i="17" s="1"/>
  <c r="Z12" i="17"/>
  <c r="Z14" i="17"/>
  <c r="Z18" i="17"/>
  <c r="Z22" i="17"/>
  <c r="Z1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4" i="17" l="1"/>
  <c r="AA9" i="17"/>
  <c r="AA11" i="17"/>
  <c r="AA19" i="17"/>
  <c r="AA23" i="17"/>
  <c r="AA15" i="17"/>
  <c r="AB7" i="17"/>
  <c r="AB13" i="17" s="1"/>
  <c r="AA12" i="17"/>
  <c r="AA13" i="17"/>
  <c r="AA20" i="17"/>
  <c r="AA21" i="17"/>
  <c r="AA16" i="17"/>
  <c r="AA18"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8" i="17"/>
  <c r="AB16" i="17"/>
  <c r="AB21" i="17"/>
  <c r="AB12" i="17"/>
  <c r="AC7" i="17"/>
  <c r="AB15" i="17"/>
  <c r="AB11" i="17"/>
  <c r="AB9" i="17"/>
  <c r="AB23" i="17"/>
  <c r="AB20" i="17" l="1"/>
  <c r="AB14" i="17"/>
  <c r="AB19" i="17"/>
  <c r="AB2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1" i="17"/>
  <c r="AC20" i="17"/>
  <c r="AC23" i="17"/>
  <c r="AC22" i="17"/>
  <c r="AC15" i="17"/>
  <c r="AC11" i="17"/>
  <c r="AC9" i="17"/>
  <c r="AC14" i="17"/>
  <c r="AC19" i="17"/>
  <c r="AC13" i="17"/>
  <c r="AC12" i="17"/>
  <c r="AC16" i="17"/>
  <c r="AC18"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c r="AD23" i="17"/>
  <c r="AD19" i="17"/>
  <c r="AD22" i="17"/>
  <c r="AD14" i="17"/>
  <c r="AD13" i="17"/>
  <c r="AD6" i="17"/>
  <c r="AD21" i="17"/>
  <c r="AD18" i="17"/>
  <c r="AD16" i="17"/>
  <c r="AD12" i="17"/>
  <c r="AE7" i="17"/>
  <c r="AD15" i="17"/>
  <c r="AD9" i="17"/>
  <c r="AD11" i="17"/>
  <c r="AC29" i="18" l="1"/>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3" i="17"/>
  <c r="AE19" i="17"/>
  <c r="AE22" i="17"/>
  <c r="AE18" i="17"/>
  <c r="AE16" i="17"/>
  <c r="AE21" i="17"/>
  <c r="AE13" i="17"/>
  <c r="AE20"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2" i="17"/>
  <c r="AF18" i="17"/>
  <c r="AF16" i="17"/>
  <c r="AF21" i="17"/>
  <c r="AF15" i="17"/>
  <c r="AF20" i="17"/>
  <c r="AF12" i="17"/>
  <c r="AG7" i="17"/>
  <c r="AF23" i="17"/>
  <c r="AF19" i="17"/>
  <c r="AF11" i="17"/>
  <c r="AF9"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1" i="17"/>
  <c r="AG15" i="17"/>
  <c r="AG20" i="17"/>
  <c r="AG23" i="17"/>
  <c r="AG19" i="17"/>
  <c r="AG11" i="17"/>
  <c r="AG9" i="17"/>
  <c r="AG18" i="17"/>
  <c r="AG16" i="17"/>
  <c r="AG14" i="17"/>
  <c r="AG13" i="17"/>
  <c r="AG22"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0" i="17"/>
  <c r="AH23" i="17"/>
  <c r="AH19" i="17"/>
  <c r="AH22" i="17"/>
  <c r="AH18" i="17"/>
  <c r="AH16" i="17"/>
  <c r="AH14" i="17"/>
  <c r="AH21" i="17"/>
  <c r="AH15" i="17"/>
  <c r="AH13"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3" i="17"/>
  <c r="AI19" i="17"/>
  <c r="AI22" i="17"/>
  <c r="AI18" i="17"/>
  <c r="AI16" i="17"/>
  <c r="AI21" i="17"/>
  <c r="AI15" i="17"/>
  <c r="AI13" i="17"/>
  <c r="AI12" i="17"/>
  <c r="AJ7" i="17"/>
  <c r="AI11" i="17"/>
  <c r="AI9" i="17"/>
  <c r="AI20"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2" i="17"/>
  <c r="AJ18" i="17"/>
  <c r="AJ16" i="17"/>
  <c r="AJ21" i="17"/>
  <c r="AJ15" i="17"/>
  <c r="AJ23" i="17"/>
  <c r="AJ12" i="17"/>
  <c r="AK7" i="17"/>
  <c r="AJ11" i="17"/>
  <c r="AJ9" i="17"/>
  <c r="AJ20" i="17"/>
  <c r="AJ14" i="17"/>
  <c r="AJ13" i="17"/>
  <c r="AJ19"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1" i="17"/>
  <c r="AK15" i="17"/>
  <c r="AK20" i="17"/>
  <c r="AK23" i="17"/>
  <c r="AK11" i="17"/>
  <c r="AK9" i="17"/>
  <c r="AK6" i="17"/>
  <c r="AK14" i="17"/>
  <c r="AK22" i="17"/>
  <c r="AK19" i="17"/>
  <c r="AK13" i="17"/>
  <c r="AK16" i="17"/>
  <c r="AL7" i="17"/>
  <c r="AK18"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c r="AK19" i="18"/>
  <c r="AK22" i="18"/>
  <c r="AK15" i="18"/>
  <c r="AK9" i="18"/>
  <c r="AL20" i="17"/>
  <c r="AL23" i="17"/>
  <c r="AL19" i="17"/>
  <c r="AL22" i="17"/>
  <c r="AL21" i="17"/>
  <c r="AL14" i="17"/>
  <c r="AL13" i="17"/>
  <c r="AL18" i="17"/>
  <c r="AL16" i="17"/>
  <c r="AL12" i="17"/>
  <c r="AM7" i="17"/>
  <c r="AL15" i="17"/>
  <c r="AL11" i="17"/>
  <c r="AL9" i="17"/>
  <c r="AK16" i="18" l="1"/>
  <c r="AK6" i="18"/>
  <c r="AK24" i="18"/>
  <c r="AK29" i="18"/>
  <c r="AK30" i="18"/>
  <c r="AK11" i="18"/>
  <c r="AK21" i="18"/>
  <c r="AK14" i="18"/>
  <c r="AK31" i="18"/>
  <c r="AK12" i="18"/>
  <c r="AK20" i="18"/>
  <c r="AK23" i="18"/>
  <c r="AK28" i="18"/>
  <c r="AK26" i="18"/>
  <c r="AL7" i="18"/>
  <c r="AL13" i="18" s="1"/>
  <c r="AK13" i="18"/>
  <c r="AK17" i="18"/>
  <c r="AK18" i="18"/>
  <c r="AK27" i="18"/>
  <c r="AK33" i="18"/>
  <c r="AK32" i="18"/>
  <c r="AK25" i="18"/>
  <c r="AM23" i="17"/>
  <c r="AM19" i="17"/>
  <c r="AM22" i="17"/>
  <c r="AM18" i="17"/>
  <c r="AM16" i="17"/>
  <c r="AM21" i="17"/>
  <c r="AM13" i="17"/>
  <c r="AM20" i="17"/>
  <c r="AM12" i="17"/>
  <c r="AN7" i="17"/>
  <c r="AM15" i="17"/>
  <c r="AM11" i="17"/>
  <c r="AM9" i="17"/>
  <c r="AM14" i="17"/>
  <c r="AL9" i="18" l="1"/>
  <c r="AL11" i="18"/>
  <c r="AL24" i="18"/>
  <c r="AL18" i="18"/>
  <c r="AL27" i="18"/>
  <c r="AL15" i="18"/>
  <c r="AL32" i="18"/>
  <c r="AL33" i="18"/>
  <c r="AL14" i="18"/>
  <c r="AL25" i="18"/>
  <c r="AL26" i="18"/>
  <c r="AL34" i="18"/>
  <c r="AL17" i="18"/>
  <c r="AL35" i="18"/>
  <c r="AL28" i="18"/>
  <c r="AL21" i="18"/>
  <c r="AL29" i="18"/>
  <c r="AL30" i="18"/>
  <c r="AL16" i="18"/>
  <c r="AL22" i="18"/>
  <c r="AL31" i="18"/>
  <c r="AL23" i="18"/>
  <c r="AM7" i="18"/>
  <c r="AM29" i="18" s="1"/>
  <c r="AL12" i="18"/>
  <c r="AL19" i="18"/>
  <c r="AL20" i="18"/>
  <c r="AM35" i="18"/>
  <c r="AM34" i="18"/>
  <c r="AM33" i="18"/>
  <c r="AM32" i="18"/>
  <c r="AM31" i="18"/>
  <c r="AN22" i="17"/>
  <c r="AN18" i="17"/>
  <c r="AN16" i="17"/>
  <c r="AN21" i="17"/>
  <c r="AN15" i="17"/>
  <c r="AN20" i="17"/>
  <c r="AN12" i="17"/>
  <c r="AO7" i="17"/>
  <c r="AN19" i="17"/>
  <c r="AN11" i="17"/>
  <c r="AN9" i="17"/>
  <c r="AN14" i="17"/>
  <c r="AN23" i="17"/>
  <c r="AN13" i="17"/>
  <c r="AM30" i="18" l="1"/>
  <c r="AM13" i="18"/>
  <c r="AM15" i="18"/>
  <c r="AM14" i="18"/>
  <c r="AM19" i="18"/>
  <c r="AM16" i="18"/>
  <c r="AM17" i="18"/>
  <c r="AM20" i="18"/>
  <c r="AM21" i="18"/>
  <c r="AM25" i="18"/>
  <c r="AM26" i="18"/>
  <c r="AM27" i="18"/>
  <c r="AM9" i="18"/>
  <c r="AM23" i="18"/>
  <c r="AM18" i="18"/>
  <c r="AM24" i="18"/>
  <c r="AM11" i="18"/>
  <c r="AN7" i="18"/>
  <c r="AN27" i="18" s="1"/>
  <c r="AM28" i="18"/>
  <c r="AM22" i="18"/>
  <c r="AM12" i="18"/>
  <c r="AO21" i="17"/>
  <c r="AO15" i="17"/>
  <c r="AO20" i="17"/>
  <c r="AO23" i="17"/>
  <c r="AO19" i="17"/>
  <c r="AO11" i="17"/>
  <c r="AO9" i="17"/>
  <c r="AO22" i="17"/>
  <c r="AO18" i="17"/>
  <c r="AO16" i="17"/>
  <c r="AO14" i="17"/>
  <c r="AO13" i="17"/>
  <c r="AP7" i="17"/>
  <c r="AO12" i="17"/>
  <c r="AN16" i="18" l="1"/>
  <c r="AN11" i="18"/>
  <c r="AN17" i="18"/>
  <c r="AN9" i="18"/>
  <c r="AN28" i="18"/>
  <c r="AN20" i="18"/>
  <c r="AN30" i="18"/>
  <c r="AN14" i="18"/>
  <c r="AN19" i="18"/>
  <c r="AN31" i="18"/>
  <c r="AN32" i="18"/>
  <c r="AN18" i="18"/>
  <c r="AN33" i="18"/>
  <c r="AN15" i="18"/>
  <c r="AN34" i="18"/>
  <c r="AN35" i="18"/>
  <c r="AN26" i="18"/>
  <c r="AN24" i="18"/>
  <c r="AO7" i="18"/>
  <c r="AO19" i="18" s="1"/>
  <c r="AN22" i="18"/>
  <c r="AN12" i="18"/>
  <c r="AN21" i="18"/>
  <c r="AN25" i="18"/>
  <c r="AN29" i="18"/>
  <c r="AN23" i="18"/>
  <c r="AN13" i="18"/>
  <c r="AP20" i="17"/>
  <c r="AP23" i="17"/>
  <c r="AP19" i="17"/>
  <c r="AP22" i="17"/>
  <c r="AP18" i="17"/>
  <c r="AP16" i="17"/>
  <c r="AP14" i="17"/>
  <c r="AP15" i="17"/>
  <c r="AP13" i="17"/>
  <c r="AP21" i="17"/>
  <c r="AP12" i="17"/>
  <c r="AQ7" i="17"/>
  <c r="AP11" i="17"/>
  <c r="AP9" i="17"/>
  <c r="AO23" i="18" l="1"/>
  <c r="AO12" i="18"/>
  <c r="AO13" i="18"/>
  <c r="AO22" i="18"/>
  <c r="AO27" i="18"/>
  <c r="AO25" i="18"/>
  <c r="AO11" i="18"/>
  <c r="AO33" i="18"/>
  <c r="AO20" i="18"/>
  <c r="AO21" i="18"/>
  <c r="AO28" i="18"/>
  <c r="AO15" i="18"/>
  <c r="AO9" i="18"/>
  <c r="AO31" i="18"/>
  <c r="AO16" i="18"/>
  <c r="AO26" i="18"/>
  <c r="AO14" i="18"/>
  <c r="AO32" i="18"/>
  <c r="AO34" i="18"/>
  <c r="AO24" i="18"/>
  <c r="AO29" i="18"/>
  <c r="AO35" i="18"/>
  <c r="AO17" i="18"/>
  <c r="AO30" i="18"/>
  <c r="AO18" i="18"/>
  <c r="AP7" i="18"/>
  <c r="AP27" i="18" s="1"/>
  <c r="AQ23" i="17"/>
  <c r="AQ19" i="17"/>
  <c r="AQ22" i="17"/>
  <c r="AQ18" i="17"/>
  <c r="AQ16" i="17"/>
  <c r="AQ21" i="17"/>
  <c r="AQ15" i="17"/>
  <c r="AQ13" i="17"/>
  <c r="AQ12" i="17"/>
  <c r="AR7" i="17"/>
  <c r="AQ20" i="17"/>
  <c r="AQ11" i="17"/>
  <c r="AQ9" i="17"/>
  <c r="AQ14" i="17"/>
  <c r="AP30" i="18" l="1"/>
  <c r="AP31" i="18"/>
  <c r="AP32" i="18"/>
  <c r="AP33" i="18"/>
  <c r="AP34" i="18"/>
  <c r="AP35" i="18"/>
  <c r="AP11" i="18"/>
  <c r="AP16" i="18"/>
  <c r="AP19" i="18"/>
  <c r="AP23" i="18"/>
  <c r="AQ7" i="18"/>
  <c r="AQ26" i="18" s="1"/>
  <c r="AP12" i="18"/>
  <c r="AP15" i="18"/>
  <c r="AP20" i="18"/>
  <c r="AP14" i="18"/>
  <c r="AP17" i="18"/>
  <c r="AP24" i="18"/>
  <c r="AP22" i="18"/>
  <c r="AP28" i="18"/>
  <c r="AP29" i="18"/>
  <c r="AP25" i="18"/>
  <c r="AP26" i="18"/>
  <c r="AP13" i="18"/>
  <c r="AP21" i="18"/>
  <c r="AP18" i="18"/>
  <c r="AP9" i="18"/>
  <c r="AR22" i="17"/>
  <c r="AR18" i="17"/>
  <c r="AR16" i="17"/>
  <c r="AR21" i="17"/>
  <c r="AR15" i="17"/>
  <c r="AR12" i="17"/>
  <c r="AS7" i="17"/>
  <c r="AR11" i="17"/>
  <c r="AR9" i="17"/>
  <c r="AR23" i="17"/>
  <c r="AR20" i="17"/>
  <c r="AR14" i="17"/>
  <c r="AR6" i="17"/>
  <c r="AR19" i="17"/>
  <c r="AR13" i="17"/>
  <c r="AQ27" i="18" l="1"/>
  <c r="AQ24" i="18"/>
  <c r="AQ28" i="18"/>
  <c r="AQ29" i="18"/>
  <c r="AQ30" i="18"/>
  <c r="AQ31" i="18"/>
  <c r="AQ32" i="18"/>
  <c r="AQ33" i="18"/>
  <c r="AQ34" i="18"/>
  <c r="AQ35" i="18"/>
  <c r="AQ15" i="18"/>
  <c r="AQ9" i="18"/>
  <c r="AQ11" i="18"/>
  <c r="AQ13" i="18"/>
  <c r="AR7" i="18"/>
  <c r="AR34" i="18" s="1"/>
  <c r="AQ12" i="18"/>
  <c r="AQ22" i="18"/>
  <c r="AQ23" i="18"/>
  <c r="AQ18" i="18"/>
  <c r="AQ25" i="18"/>
  <c r="AQ19" i="18"/>
  <c r="AQ14" i="18"/>
  <c r="AQ20" i="18"/>
  <c r="AQ17" i="18"/>
  <c r="AQ16" i="18"/>
  <c r="AQ21" i="18"/>
  <c r="AS21" i="17"/>
  <c r="AS15" i="17"/>
  <c r="AS20" i="17"/>
  <c r="AS23" i="17"/>
  <c r="AS22" i="17"/>
  <c r="AS11" i="17"/>
  <c r="AS9" i="17"/>
  <c r="AS14" i="17"/>
  <c r="AS19" i="17"/>
  <c r="AS13" i="17"/>
  <c r="AS16" i="17"/>
  <c r="AS12" i="17"/>
  <c r="AS18" i="17"/>
  <c r="AT7" i="17"/>
  <c r="AR14" i="18" l="1"/>
  <c r="AR17" i="18"/>
  <c r="AR21" i="18"/>
  <c r="AR16" i="18"/>
  <c r="AR19" i="18"/>
  <c r="AR29" i="18"/>
  <c r="AR15" i="18"/>
  <c r="AR20" i="18"/>
  <c r="AR25" i="18"/>
  <c r="AR28" i="18"/>
  <c r="AR26" i="18"/>
  <c r="AR22" i="18"/>
  <c r="AR27" i="18"/>
  <c r="AR23" i="18"/>
  <c r="AR6" i="18"/>
  <c r="AR30" i="18"/>
  <c r="AS7" i="18"/>
  <c r="AS35" i="18" s="1"/>
  <c r="AR12" i="18"/>
  <c r="AR31" i="18"/>
  <c r="AR9" i="18"/>
  <c r="AR11" i="18"/>
  <c r="AR35" i="18"/>
  <c r="AR32" i="18"/>
  <c r="AR13" i="18"/>
  <c r="AR24" i="18"/>
  <c r="AR33" i="18"/>
  <c r="AR18" i="18"/>
  <c r="AT20" i="17"/>
  <c r="AT23" i="17"/>
  <c r="AT19" i="17"/>
  <c r="AT22" i="17"/>
  <c r="AT14" i="17"/>
  <c r="AT13" i="17"/>
  <c r="AT21" i="17"/>
  <c r="AT18" i="17"/>
  <c r="AT16" i="17"/>
  <c r="AT12" i="17"/>
  <c r="AU7" i="17"/>
  <c r="AT9" i="17"/>
  <c r="AT15" i="17"/>
  <c r="AT11" i="17"/>
  <c r="AS14" i="18" l="1"/>
  <c r="AS12" i="18"/>
  <c r="AS9" i="18"/>
  <c r="AS29" i="18"/>
  <c r="AS19" i="18"/>
  <c r="AS28" i="18"/>
  <c r="AS32" i="18"/>
  <c r="AS13" i="18"/>
  <c r="AS30" i="18"/>
  <c r="AT7" i="18"/>
  <c r="AT24" i="18" s="1"/>
  <c r="AS16" i="18"/>
  <c r="AS31" i="18"/>
  <c r="AS26" i="18"/>
  <c r="AS33" i="18"/>
  <c r="AS21" i="18"/>
  <c r="AS17" i="18"/>
  <c r="AS23" i="18"/>
  <c r="AS11" i="18"/>
  <c r="AS15" i="18"/>
  <c r="AS25" i="18"/>
  <c r="AS20" i="18"/>
  <c r="AS27" i="18"/>
  <c r="AS18" i="18"/>
  <c r="AS34" i="18"/>
  <c r="AS24" i="18"/>
  <c r="AS22" i="18"/>
  <c r="AT25" i="18"/>
  <c r="AU23" i="17"/>
  <c r="AU19" i="17"/>
  <c r="AU22" i="17"/>
  <c r="AU18" i="17"/>
  <c r="AU16" i="17"/>
  <c r="AU21" i="17"/>
  <c r="AU13" i="17"/>
  <c r="AU20" i="17"/>
  <c r="AU12" i="17"/>
  <c r="AV7" i="17"/>
  <c r="AU15" i="17"/>
  <c r="AU11" i="17"/>
  <c r="AU9" i="17"/>
  <c r="AU14" i="17"/>
  <c r="AT30" i="18" l="1"/>
  <c r="AT31" i="18"/>
  <c r="AT32" i="18"/>
  <c r="AT33" i="18"/>
  <c r="AT34" i="18"/>
  <c r="AT28" i="18"/>
  <c r="AT29" i="18"/>
  <c r="AT35" i="18"/>
  <c r="AT14" i="18"/>
  <c r="AU7" i="18"/>
  <c r="AU17" i="18" s="1"/>
  <c r="AT19" i="18"/>
  <c r="AT12" i="18"/>
  <c r="AT16" i="18"/>
  <c r="AT15" i="18"/>
  <c r="AT20" i="18"/>
  <c r="AT17" i="18"/>
  <c r="AT21" i="18"/>
  <c r="AT22" i="18"/>
  <c r="AT23" i="18"/>
  <c r="AT13" i="18"/>
  <c r="AT18" i="18"/>
  <c r="AT26" i="18"/>
  <c r="AT9" i="18"/>
  <c r="AT27" i="18"/>
  <c r="AT11" i="18"/>
  <c r="AV22" i="17"/>
  <c r="AV18" i="17"/>
  <c r="AV16" i="17"/>
  <c r="AV21" i="17"/>
  <c r="AV15" i="17"/>
  <c r="AV20" i="17"/>
  <c r="AV12" i="17"/>
  <c r="AW7" i="17"/>
  <c r="AV23" i="17"/>
  <c r="AV19" i="17"/>
  <c r="AV11" i="17"/>
  <c r="AV9" i="17"/>
  <c r="AV14" i="17"/>
  <c r="AV13" i="17"/>
  <c r="AU27" i="18" l="1"/>
  <c r="AU24" i="18"/>
  <c r="AU28" i="18"/>
  <c r="AU29" i="18"/>
  <c r="AU30" i="18"/>
  <c r="AU31" i="18"/>
  <c r="AU33" i="18"/>
  <c r="AU18" i="18"/>
  <c r="AU22" i="18"/>
  <c r="AU23" i="18"/>
  <c r="AU32" i="18"/>
  <c r="AU34" i="18"/>
  <c r="AU13" i="18"/>
  <c r="AU9" i="18"/>
  <c r="AU11" i="18"/>
  <c r="AU35" i="18"/>
  <c r="AV7" i="18"/>
  <c r="AV33" i="18" s="1"/>
  <c r="AU12" i="18"/>
  <c r="AU15" i="18"/>
  <c r="AU14" i="18"/>
  <c r="AU19" i="18"/>
  <c r="AU25" i="18"/>
  <c r="AU20" i="18"/>
  <c r="AU21" i="18"/>
  <c r="AU26" i="18"/>
  <c r="AU16" i="18"/>
  <c r="AW21" i="17"/>
  <c r="AW15" i="17"/>
  <c r="AW20" i="17"/>
  <c r="AW23" i="17"/>
  <c r="AW19" i="17"/>
  <c r="AW11" i="17"/>
  <c r="AW9" i="17"/>
  <c r="AW18" i="17"/>
  <c r="AW16" i="17"/>
  <c r="AW14" i="17"/>
  <c r="AW22" i="17"/>
  <c r="AW13" i="17"/>
  <c r="AX7" i="17"/>
  <c r="AW12" i="17"/>
  <c r="AV14" i="18" l="1"/>
  <c r="AV21" i="18"/>
  <c r="AV29" i="18"/>
  <c r="AV15" i="18"/>
  <c r="AV18" i="18"/>
  <c r="AV20" i="18"/>
  <c r="AV19" i="18"/>
  <c r="AV24" i="18"/>
  <c r="AV25" i="18"/>
  <c r="AV26" i="18"/>
  <c r="AV16" i="18"/>
  <c r="AV23" i="18"/>
  <c r="AV30" i="18"/>
  <c r="AV17" i="18"/>
  <c r="AV31" i="18"/>
  <c r="AV13" i="18"/>
  <c r="AW7" i="18"/>
  <c r="AW26" i="18" s="1"/>
  <c r="AV34" i="18"/>
  <c r="AV12" i="18"/>
  <c r="AV22" i="18"/>
  <c r="AV9" i="18"/>
  <c r="AV35" i="18"/>
  <c r="AV28" i="18"/>
  <c r="AV27" i="18"/>
  <c r="AV11" i="18"/>
  <c r="AV32" i="18"/>
  <c r="AX20" i="17"/>
  <c r="AX23" i="17"/>
  <c r="AX19" i="17"/>
  <c r="AX22" i="17"/>
  <c r="AX18" i="17"/>
  <c r="AX16" i="17"/>
  <c r="AX14" i="17"/>
  <c r="AX21" i="17"/>
  <c r="AX15" i="17"/>
  <c r="AX13" i="17"/>
  <c r="AX12" i="17"/>
  <c r="AY7" i="17"/>
  <c r="AX9" i="17"/>
  <c r="AX11" i="17"/>
  <c r="AW20" i="18" l="1"/>
  <c r="AW21" i="18"/>
  <c r="AW14" i="18"/>
  <c r="AW18" i="18"/>
  <c r="AW24" i="18"/>
  <c r="AW31" i="18"/>
  <c r="AW19" i="18"/>
  <c r="AW9" i="18"/>
  <c r="AX7" i="18"/>
  <c r="AX29" i="18" s="1"/>
  <c r="AW27" i="18"/>
  <c r="AW12" i="18"/>
  <c r="AW35" i="18"/>
  <c r="AW22" i="18"/>
  <c r="AW23" i="18"/>
  <c r="AW25" i="18"/>
  <c r="AW29" i="18"/>
  <c r="AW15" i="18"/>
  <c r="AW30" i="18"/>
  <c r="AW28" i="18"/>
  <c r="AW13" i="18"/>
  <c r="AW32" i="18"/>
  <c r="AW33" i="18"/>
  <c r="AW11" i="18"/>
  <c r="AW16" i="18"/>
  <c r="AW34" i="18"/>
  <c r="AW17" i="18"/>
  <c r="AX35" i="18"/>
  <c r="AX33" i="18"/>
  <c r="AX32" i="18"/>
  <c r="AX31" i="18"/>
  <c r="AX30" i="18"/>
  <c r="AY23" i="17"/>
  <c r="AY19" i="17"/>
  <c r="AY22" i="17"/>
  <c r="AY18" i="17"/>
  <c r="AY16" i="17"/>
  <c r="AY21" i="17"/>
  <c r="AY15" i="17"/>
  <c r="AY13" i="17"/>
  <c r="AY12" i="17"/>
  <c r="AZ7" i="17"/>
  <c r="AY11" i="17"/>
  <c r="AY9" i="17"/>
  <c r="AY6" i="17"/>
  <c r="AY20" i="17"/>
  <c r="AY14" i="17"/>
  <c r="AX34" i="18" l="1"/>
  <c r="AX25" i="18"/>
  <c r="AX12" i="18"/>
  <c r="AY7" i="18"/>
  <c r="AY21" i="18" s="1"/>
  <c r="AX23" i="18"/>
  <c r="AX19" i="18"/>
  <c r="AX22" i="18"/>
  <c r="AX26" i="18"/>
  <c r="AX15" i="18"/>
  <c r="AX20" i="18"/>
  <c r="AX17" i="18"/>
  <c r="AX21" i="18"/>
  <c r="AX27" i="18"/>
  <c r="AX13" i="18"/>
  <c r="AX18" i="18"/>
  <c r="AX9" i="18"/>
  <c r="AX11" i="18"/>
  <c r="AX16" i="18"/>
  <c r="AX28" i="18"/>
  <c r="AX24" i="18"/>
  <c r="AX14" i="18"/>
  <c r="AY34" i="18"/>
  <c r="AY33" i="18"/>
  <c r="AY32" i="18"/>
  <c r="AY31" i="18"/>
  <c r="AY30" i="18"/>
  <c r="AY29" i="18"/>
  <c r="AY28" i="18"/>
  <c r="AY24" i="18"/>
  <c r="AY27" i="18"/>
  <c r="AY23" i="18"/>
  <c r="AZ22" i="17"/>
  <c r="AZ18" i="17"/>
  <c r="AZ16" i="17"/>
  <c r="AZ21" i="17"/>
  <c r="AZ15" i="17"/>
  <c r="AZ23" i="17"/>
  <c r="AZ12" i="17"/>
  <c r="BA7" i="17"/>
  <c r="AZ11" i="17"/>
  <c r="AZ9" i="17"/>
  <c r="AZ20" i="17"/>
  <c r="AZ14" i="17"/>
  <c r="AZ13" i="17"/>
  <c r="AZ19" i="17"/>
  <c r="AY35" i="18" l="1"/>
  <c r="AY15" i="18"/>
  <c r="AY18" i="18"/>
  <c r="AY13" i="18"/>
  <c r="AY6" i="18"/>
  <c r="AY11" i="18"/>
  <c r="AY9" i="18"/>
  <c r="AZ7" i="18"/>
  <c r="AZ31" i="18" s="1"/>
  <c r="AY12" i="18"/>
  <c r="AY14" i="18"/>
  <c r="AY19" i="18"/>
  <c r="AY22" i="18"/>
  <c r="AY20" i="18"/>
  <c r="AY25" i="18"/>
  <c r="AY16" i="18"/>
  <c r="AY17" i="18"/>
  <c r="AY26" i="18"/>
  <c r="BA21" i="17"/>
  <c r="BA15" i="17"/>
  <c r="BA20" i="17"/>
  <c r="BA23" i="17"/>
  <c r="BA11" i="17"/>
  <c r="BA9" i="17"/>
  <c r="BA14" i="17"/>
  <c r="BA22" i="17"/>
  <c r="BA19" i="17"/>
  <c r="BA13" i="17"/>
  <c r="BA18" i="17"/>
  <c r="BB7" i="17"/>
  <c r="BA12" i="17"/>
  <c r="BA16" i="17"/>
  <c r="AZ13" i="18" l="1"/>
  <c r="AZ19" i="18"/>
  <c r="AZ18" i="18"/>
  <c r="AZ28" i="18"/>
  <c r="AZ15" i="18"/>
  <c r="AZ24" i="18"/>
  <c r="AZ20" i="18"/>
  <c r="AZ25" i="18"/>
  <c r="AZ21" i="18"/>
  <c r="AZ22" i="18"/>
  <c r="AZ29" i="18"/>
  <c r="AZ26" i="18"/>
  <c r="AZ35" i="18"/>
  <c r="AZ14" i="18"/>
  <c r="AZ23" i="18"/>
  <c r="AZ27" i="18"/>
  <c r="BA7" i="18"/>
  <c r="BA26" i="18" s="1"/>
  <c r="AZ12" i="18"/>
  <c r="AZ32" i="18"/>
  <c r="AZ33" i="18"/>
  <c r="AZ16" i="18"/>
  <c r="AZ17" i="18"/>
  <c r="AZ34" i="18"/>
  <c r="AZ9" i="18"/>
  <c r="AZ30" i="18"/>
  <c r="AZ11" i="18"/>
  <c r="BB20" i="17"/>
  <c r="BB23" i="17"/>
  <c r="BB19" i="17"/>
  <c r="BB22" i="17"/>
  <c r="BB21" i="17"/>
  <c r="BB14" i="17"/>
  <c r="BB13" i="17"/>
  <c r="BB18" i="17"/>
  <c r="BB16" i="17"/>
  <c r="BB12" i="17"/>
  <c r="BC7" i="17"/>
  <c r="BB11" i="17"/>
  <c r="BB15" i="17"/>
  <c r="BB9" i="17"/>
  <c r="BA18" i="18" l="1"/>
  <c r="BA23" i="18"/>
  <c r="BA27" i="18"/>
  <c r="BA19" i="18"/>
  <c r="BA28" i="18"/>
  <c r="BA24" i="18"/>
  <c r="BA14" i="18"/>
  <c r="BA29" i="18"/>
  <c r="BA12" i="18"/>
  <c r="BA33" i="18"/>
  <c r="BA16" i="18"/>
  <c r="BB7" i="18"/>
  <c r="BB23" i="18" s="1"/>
  <c r="BA11" i="18"/>
  <c r="BA30" i="18"/>
  <c r="BA13" i="18"/>
  <c r="BA32" i="18"/>
  <c r="BA15" i="18"/>
  <c r="BA34" i="18"/>
  <c r="BA17" i="18"/>
  <c r="BA31" i="18"/>
  <c r="BA22" i="18"/>
  <c r="BA35" i="18"/>
  <c r="BA25" i="18"/>
  <c r="BA20" i="18"/>
  <c r="BA9" i="18"/>
  <c r="BA21" i="18"/>
  <c r="BC23" i="17"/>
  <c r="BC19" i="17"/>
  <c r="BC22" i="17"/>
  <c r="BC18" i="17"/>
  <c r="BC16" i="17"/>
  <c r="BC21" i="17"/>
  <c r="BC13" i="17"/>
  <c r="BC20" i="17"/>
  <c r="BC12" i="17"/>
  <c r="BD7" i="17"/>
  <c r="BC15" i="17"/>
  <c r="BC11" i="17"/>
  <c r="BC9" i="17"/>
  <c r="BC14" i="17"/>
  <c r="BB12" i="18" l="1"/>
  <c r="BB28" i="18"/>
  <c r="BB29" i="18"/>
  <c r="BB25" i="18"/>
  <c r="BB30" i="18"/>
  <c r="BB31" i="18"/>
  <c r="BB32" i="18"/>
  <c r="BB33" i="18"/>
  <c r="BB9" i="18"/>
  <c r="BB11" i="18"/>
  <c r="BB19" i="18"/>
  <c r="BC7" i="18"/>
  <c r="BC25" i="18" s="1"/>
  <c r="BB14" i="18"/>
  <c r="BB20" i="18"/>
  <c r="BB34" i="18"/>
  <c r="BB13" i="18"/>
  <c r="BB18" i="18"/>
  <c r="BB16" i="18"/>
  <c r="BB27" i="18"/>
  <c r="BB15" i="18"/>
  <c r="BB21" i="18"/>
  <c r="BB24" i="18"/>
  <c r="BB17" i="18"/>
  <c r="BB35" i="18"/>
  <c r="BB22" i="18"/>
  <c r="BB26" i="18"/>
  <c r="BD22" i="17"/>
  <c r="BD18" i="17"/>
  <c r="BD16" i="17"/>
  <c r="BD21" i="17"/>
  <c r="BD15" i="17"/>
  <c r="BD20" i="17"/>
  <c r="BD12" i="17"/>
  <c r="BE7" i="17"/>
  <c r="BD19" i="17"/>
  <c r="BD11" i="17"/>
  <c r="BD9" i="17"/>
  <c r="BD23" i="17"/>
  <c r="BD14" i="17"/>
  <c r="BD13" i="17"/>
  <c r="BC26" i="18" l="1"/>
  <c r="BC22" i="18"/>
  <c r="BC23" i="18"/>
  <c r="BC27" i="18"/>
  <c r="BC24" i="18"/>
  <c r="BC28" i="18"/>
  <c r="BC30" i="18"/>
  <c r="BC29" i="18"/>
  <c r="BC31" i="18"/>
  <c r="BC32" i="18"/>
  <c r="BC11" i="18"/>
  <c r="BC33" i="18"/>
  <c r="BD7" i="18"/>
  <c r="BD24" i="18" s="1"/>
  <c r="BC9" i="18"/>
  <c r="BC12" i="18"/>
  <c r="BC18" i="18"/>
  <c r="BC14" i="18"/>
  <c r="BC13" i="18"/>
  <c r="BC34" i="18"/>
  <c r="BC15" i="18"/>
  <c r="BC19" i="18"/>
  <c r="BC20" i="18"/>
  <c r="BC21" i="18"/>
  <c r="BC35" i="18"/>
  <c r="BC16" i="18"/>
  <c r="BC17" i="18"/>
  <c r="BE21" i="17"/>
  <c r="BE15" i="17"/>
  <c r="BE20" i="17"/>
  <c r="BE23" i="17"/>
  <c r="BE19" i="17"/>
  <c r="BE11" i="17"/>
  <c r="BE9" i="17"/>
  <c r="BE22" i="17"/>
  <c r="BE18" i="17"/>
  <c r="BE16" i="17"/>
  <c r="BE14" i="17"/>
  <c r="BE13" i="17"/>
  <c r="BF7" i="17"/>
  <c r="BE12" i="17"/>
  <c r="BD14" i="18" l="1"/>
  <c r="BD11" i="18"/>
  <c r="BD25" i="18"/>
  <c r="BD21" i="18"/>
  <c r="BD26" i="18"/>
  <c r="BD22" i="18"/>
  <c r="BD23" i="18"/>
  <c r="BD30" i="18"/>
  <c r="BD27" i="18"/>
  <c r="BE7" i="18"/>
  <c r="BE14" i="18" s="1"/>
  <c r="BD31" i="18"/>
  <c r="BD29" i="18"/>
  <c r="BD12" i="18"/>
  <c r="BD16" i="18"/>
  <c r="BD32" i="18"/>
  <c r="BD17" i="18"/>
  <c r="BD13" i="18"/>
  <c r="BD9" i="18"/>
  <c r="BD33" i="18"/>
  <c r="BD28" i="18"/>
  <c r="BD34" i="18"/>
  <c r="BD19" i="18"/>
  <c r="BD35" i="18"/>
  <c r="BD15" i="18"/>
  <c r="BD18" i="18"/>
  <c r="BD20" i="18"/>
  <c r="BE26" i="18"/>
  <c r="BE21" i="18"/>
  <c r="BE35" i="18"/>
  <c r="BE33" i="18"/>
  <c r="BE31" i="18"/>
  <c r="BE25" i="18"/>
  <c r="BF20" i="17"/>
  <c r="BF23" i="17"/>
  <c r="BF19" i="17"/>
  <c r="BF22" i="17"/>
  <c r="BF18" i="17"/>
  <c r="BF16" i="17"/>
  <c r="BF14" i="17"/>
  <c r="BF15" i="17"/>
  <c r="BF13" i="17"/>
  <c r="BF6" i="17"/>
  <c r="BF12" i="17"/>
  <c r="BG7" i="17"/>
  <c r="BF21" i="17"/>
  <c r="BF11" i="17"/>
  <c r="BF9" i="17"/>
  <c r="BE15" i="18" l="1"/>
  <c r="BF7" i="18"/>
  <c r="BF18" i="18" s="1"/>
  <c r="BE13" i="18"/>
  <c r="BE9" i="18"/>
  <c r="BE24" i="18"/>
  <c r="BE11" i="18"/>
  <c r="BE20" i="18"/>
  <c r="BE12" i="18"/>
  <c r="BE27" i="18"/>
  <c r="BE28" i="18"/>
  <c r="BE29" i="18"/>
  <c r="BE16" i="18"/>
  <c r="BE34" i="18"/>
  <c r="BE17" i="18"/>
  <c r="BE19" i="18"/>
  <c r="BE22" i="18"/>
  <c r="BE23" i="18"/>
  <c r="BE32" i="18"/>
  <c r="BE18" i="18"/>
  <c r="BE30" i="18"/>
  <c r="BF35" i="18"/>
  <c r="BF34" i="18"/>
  <c r="BF33" i="18"/>
  <c r="BF32" i="18"/>
  <c r="BF31" i="18"/>
  <c r="BF30" i="18"/>
  <c r="BF25" i="18"/>
  <c r="BF29" i="18"/>
  <c r="BF28" i="18"/>
  <c r="BF24" i="18"/>
  <c r="BF27" i="18"/>
  <c r="BF21" i="18"/>
  <c r="BF20" i="18"/>
  <c r="BF15" i="18"/>
  <c r="BF23" i="18"/>
  <c r="BF6" i="18"/>
  <c r="BF22" i="18"/>
  <c r="BF12" i="18"/>
  <c r="BG7" i="18"/>
  <c r="BF19" i="18"/>
  <c r="BF16" i="18"/>
  <c r="BF11" i="18"/>
  <c r="BF9" i="18"/>
  <c r="BF14" i="18"/>
  <c r="BG23" i="17"/>
  <c r="BG19" i="17"/>
  <c r="BG22" i="17"/>
  <c r="BG18" i="17"/>
  <c r="BG16" i="17"/>
  <c r="BG21" i="17"/>
  <c r="BG15" i="17"/>
  <c r="BG13" i="17"/>
  <c r="BG12" i="17"/>
  <c r="BH7" i="17"/>
  <c r="BG20" i="17"/>
  <c r="BG11" i="17"/>
  <c r="BG9" i="17"/>
  <c r="BG14" i="17"/>
  <c r="BF17" i="18" l="1"/>
  <c r="BF26" i="18"/>
  <c r="BF13" i="18"/>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22" i="17"/>
  <c r="BH18" i="17"/>
  <c r="BH16" i="17"/>
  <c r="BH21" i="17"/>
  <c r="BH15" i="17"/>
  <c r="BH12" i="17"/>
  <c r="BI7" i="17"/>
  <c r="BH11" i="17"/>
  <c r="BH9" i="17"/>
  <c r="BH23" i="17"/>
  <c r="BH20" i="17"/>
  <c r="BH14" i="17"/>
  <c r="BH19"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1" i="17"/>
  <c r="BI15" i="17"/>
  <c r="BI20" i="17"/>
  <c r="BI23" i="17"/>
  <c r="BI22" i="17"/>
  <c r="BI11" i="17"/>
  <c r="BI9" i="17"/>
  <c r="BI14" i="17"/>
  <c r="BI19" i="17"/>
  <c r="BI13" i="17"/>
  <c r="BI12" i="17"/>
  <c r="BI18"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20" i="17"/>
  <c r="BJ23" i="17"/>
  <c r="BJ19" i="17"/>
  <c r="BJ22" i="17"/>
  <c r="BJ14" i="17"/>
  <c r="BJ13" i="17"/>
  <c r="BJ21" i="17"/>
  <c r="BJ18"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23" i="17"/>
  <c r="BK19" i="17"/>
  <c r="BK22" i="17"/>
  <c r="BK18" i="17"/>
  <c r="BK16" i="17"/>
  <c r="BK21" i="17"/>
  <c r="BK13" i="17"/>
  <c r="BK20"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2" i="17"/>
  <c r="BL18" i="17"/>
  <c r="BL16" i="17"/>
  <c r="BL21" i="17"/>
  <c r="BL15" i="17"/>
  <c r="BL20" i="17"/>
  <c r="BL12" i="17"/>
  <c r="BL23" i="17"/>
  <c r="BL19" i="17"/>
  <c r="BL11" i="17"/>
  <c r="BL9"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I26" i="16" l="1"/>
  <c r="I12" i="16"/>
  <c r="I20" i="16"/>
  <c r="I25" i="16"/>
  <c r="I34" i="16"/>
  <c r="I23" i="16"/>
  <c r="I32"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l="1"/>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7" i="16"/>
  <c r="BC21" i="16"/>
  <c r="BC13" i="16" l="1"/>
  <c r="BC9" i="16"/>
  <c r="BC11" i="16"/>
  <c r="BC15" i="16"/>
  <c r="BC12" i="16"/>
  <c r="BC24" i="16"/>
  <c r="BD7" i="16"/>
  <c r="BD33" i="16" s="1"/>
  <c r="BC18" i="16"/>
  <c r="BC16" i="16"/>
  <c r="BC22" i="16"/>
  <c r="BC23" i="16"/>
  <c r="BC17" i="16"/>
  <c r="BC14" i="16"/>
  <c r="BC25" i="16"/>
  <c r="BC19" i="16"/>
  <c r="BC20" i="16"/>
  <c r="BC26" i="16"/>
  <c r="BC30" i="16"/>
  <c r="BE7" i="16" l="1"/>
  <c r="BE24" i="16" s="1"/>
  <c r="BD11" i="16"/>
  <c r="BD21" i="16"/>
  <c r="BD17" i="16"/>
  <c r="BD22" i="16"/>
  <c r="BD24" i="16"/>
  <c r="BD29" i="16"/>
  <c r="BD23" i="16"/>
  <c r="BD28" i="16"/>
  <c r="BD15" i="16"/>
  <c r="BD20" i="16"/>
  <c r="BD25" i="16"/>
  <c r="BD12" i="16"/>
  <c r="BD35" i="16"/>
  <c r="BD34" i="16"/>
  <c r="BD13" i="16"/>
  <c r="BD16" i="16"/>
  <c r="BD18" i="16"/>
  <c r="BD26" i="16"/>
  <c r="BD19" i="16"/>
  <c r="BD27" i="16"/>
  <c r="BD14" i="16"/>
  <c r="BD31" i="16"/>
  <c r="BD30" i="16"/>
  <c r="BD9" i="16"/>
  <c r="BD32" i="16"/>
  <c r="BE26" i="16"/>
  <c r="BE35" i="16"/>
  <c r="BE33" i="16"/>
  <c r="BE31" i="16"/>
  <c r="BE29" i="16"/>
  <c r="BE28" i="16"/>
  <c r="BE32" i="16"/>
  <c r="BE22" i="16"/>
  <c r="BE27" i="16"/>
  <c r="BE25" i="16"/>
  <c r="BE15" i="16"/>
  <c r="BE14" i="16"/>
  <c r="BE11" i="16"/>
  <c r="BE9" i="16"/>
  <c r="BE23" i="16"/>
  <c r="BE20" i="16"/>
  <c r="BE16" i="16"/>
  <c r="BE13" i="16"/>
  <c r="BE30" i="16" l="1"/>
  <c r="BE18" i="16"/>
  <c r="BE17" i="16"/>
  <c r="BE21" i="16"/>
  <c r="BF7" i="16"/>
  <c r="BF28" i="16" s="1"/>
  <c r="BE34" i="16"/>
  <c r="BE12" i="16"/>
  <c r="BE19" i="16"/>
  <c r="BF35" i="16"/>
  <c r="BF34" i="16"/>
  <c r="BF33" i="16"/>
  <c r="BF32" i="16"/>
  <c r="BF31" i="16"/>
  <c r="BF30" i="16"/>
  <c r="BF25" i="16"/>
  <c r="BF29" i="16"/>
  <c r="BF17" i="16" l="1"/>
  <c r="BF21" i="16"/>
  <c r="BG7" i="16"/>
  <c r="BG16" i="16" s="1"/>
  <c r="BF12" i="16"/>
  <c r="BF6" i="16"/>
  <c r="BF13" i="16"/>
  <c r="BF16" i="16"/>
  <c r="BF19" i="16"/>
  <c r="BF26" i="16"/>
  <c r="BF20" i="16"/>
  <c r="BF24" i="16"/>
  <c r="BF18" i="16"/>
  <c r="BF22" i="16"/>
  <c r="BF15" i="16"/>
  <c r="BF23" i="16"/>
  <c r="BF9" i="16"/>
  <c r="BF14" i="16"/>
  <c r="BF27" i="16"/>
  <c r="BF11" i="16"/>
  <c r="BG34" i="16"/>
  <c r="BG33" i="16"/>
  <c r="BG32" i="16"/>
  <c r="BG31" i="16"/>
  <c r="BG30" i="16"/>
  <c r="BG29" i="16"/>
  <c r="BG28" i="16"/>
  <c r="BG27" i="16"/>
  <c r="BG26" i="16"/>
  <c r="BG25" i="16"/>
  <c r="BG21" i="16"/>
  <c r="BG17" i="16"/>
  <c r="BG18" i="16"/>
  <c r="BG13" i="16"/>
  <c r="BG14" i="16" l="1"/>
  <c r="BG15" i="16"/>
  <c r="BG35" i="16"/>
  <c r="BG24" i="16"/>
  <c r="BG9" i="16"/>
  <c r="BG11" i="16"/>
  <c r="BH7" i="16"/>
  <c r="BH15" i="16" s="1"/>
  <c r="BG12" i="16"/>
  <c r="BG23" i="16"/>
  <c r="BG20" i="16"/>
  <c r="BG19" i="16"/>
  <c r="BG22" i="16"/>
  <c r="BH25" i="16"/>
  <c r="BH12" i="16"/>
  <c r="BH30" i="16" l="1"/>
  <c r="BH34" i="16"/>
  <c r="BH26" i="16"/>
  <c r="BH18" i="16"/>
  <c r="BI7" i="16"/>
  <c r="BI28" i="16" s="1"/>
  <c r="BH11" i="16"/>
  <c r="BH35" i="16"/>
  <c r="BH22" i="16"/>
  <c r="BH19" i="16"/>
  <c r="BH32" i="16"/>
  <c r="BH9" i="16"/>
  <c r="BH28" i="16"/>
  <c r="BH29" i="16"/>
  <c r="BH20" i="16"/>
  <c r="BH13" i="16"/>
  <c r="BH14" i="16"/>
  <c r="BH24" i="16"/>
  <c r="BH16" i="16"/>
  <c r="BH27" i="16"/>
  <c r="BH31" i="16"/>
  <c r="BH33" i="16"/>
  <c r="BH23" i="16"/>
  <c r="BH17" i="16"/>
  <c r="BH21" i="16"/>
  <c r="BI35" i="16"/>
  <c r="BI33" i="16"/>
  <c r="BI31" i="16"/>
  <c r="BI26" i="16"/>
  <c r="BI34" i="16"/>
  <c r="BI32" i="16"/>
  <c r="BI30" i="16"/>
  <c r="BI29" i="16"/>
  <c r="BI13" i="16" l="1"/>
  <c r="BI16" i="16"/>
  <c r="BI15" i="16"/>
  <c r="BI11" i="16"/>
  <c r="BI14" i="16"/>
  <c r="BI18" i="16"/>
  <c r="BI22" i="16"/>
  <c r="BI21" i="16"/>
  <c r="BI25" i="16"/>
  <c r="BI17" i="16"/>
  <c r="BI20" i="16"/>
  <c r="BI23" i="16"/>
  <c r="BI27" i="16"/>
  <c r="BI19" i="16"/>
  <c r="BI9" i="16"/>
  <c r="BI24" i="16"/>
  <c r="BJ7" i="16"/>
  <c r="BJ23" i="16" s="1"/>
  <c r="BI12" i="16"/>
  <c r="BJ35" i="16" l="1"/>
  <c r="BJ34" i="16"/>
  <c r="BJ30" i="16"/>
  <c r="BJ31" i="16"/>
  <c r="BJ32" i="16"/>
  <c r="BJ33" i="16"/>
  <c r="BJ9" i="16"/>
  <c r="BJ16" i="16"/>
  <c r="BJ19" i="16"/>
  <c r="BJ11" i="16"/>
  <c r="BK7" i="16"/>
  <c r="BK27" i="16" s="1"/>
  <c r="BJ12" i="16"/>
  <c r="BJ13" i="16"/>
  <c r="BJ15" i="16"/>
  <c r="BJ20" i="16"/>
  <c r="BJ17" i="16"/>
  <c r="BJ27" i="16"/>
  <c r="BJ29" i="16"/>
  <c r="BJ24" i="16"/>
  <c r="BJ21" i="16"/>
  <c r="BJ28" i="16"/>
  <c r="BJ25" i="16"/>
  <c r="BJ26" i="16"/>
  <c r="BJ18" i="16"/>
  <c r="BJ22" i="16"/>
  <c r="BJ14" i="16"/>
  <c r="BK28" i="16" l="1"/>
  <c r="BK29" i="16"/>
  <c r="BK30" i="16"/>
  <c r="BK31" i="16"/>
  <c r="BK32" i="16"/>
  <c r="BK34" i="16"/>
  <c r="BK33" i="16"/>
  <c r="BK35" i="16"/>
  <c r="BK9" i="16"/>
  <c r="BK23" i="16"/>
  <c r="BK20" i="16"/>
  <c r="BK11" i="16"/>
  <c r="BK19" i="16"/>
  <c r="BL7" i="16"/>
  <c r="BL19" i="16" s="1"/>
  <c r="BK12" i="16"/>
  <c r="BK22" i="16"/>
  <c r="BK18" i="16"/>
  <c r="BK25" i="16"/>
  <c r="BK17" i="16"/>
  <c r="BK16" i="16"/>
  <c r="BK13" i="16"/>
  <c r="BK24" i="16"/>
  <c r="BK21" i="16"/>
  <c r="BK15" i="16"/>
  <c r="BK26" i="16"/>
  <c r="BK14" i="16"/>
  <c r="BL17" i="16" l="1"/>
  <c r="BL21" i="16"/>
  <c r="BL14" i="16"/>
  <c r="BL24" i="16"/>
  <c r="BL20" i="16"/>
  <c r="BL15" i="16"/>
  <c r="BL22" i="16"/>
  <c r="BL25" i="16"/>
  <c r="BL26" i="16"/>
  <c r="BL27" i="16"/>
  <c r="BL30" i="16"/>
  <c r="BL29" i="16"/>
  <c r="BL31" i="16"/>
  <c r="BL12" i="16"/>
  <c r="BL32" i="16"/>
  <c r="BL18" i="16"/>
  <c r="BL13" i="16"/>
  <c r="BL11" i="16"/>
  <c r="BL34" i="16"/>
  <c r="BL9" i="16"/>
  <c r="BL16" i="16"/>
  <c r="BL28" i="16"/>
  <c r="BL33" i="16"/>
  <c r="BL35" i="16"/>
  <c r="BL2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<sst xmlns="http://schemas.openxmlformats.org/spreadsheetml/2006/main" count="176" uniqueCount="56">
  <si>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</si>
  <si>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</si>
  <si>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</si>
  <si>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</si>
  <si>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</si>
  <si>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</si>
  <si>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</si>
  <si>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</si>
  <si>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</si>
  <si>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</si>
  <si>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</si>
  <si>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</si>
  <si>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</si>
  <si>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</si>
  <si>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</si>
  <si>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</si>
  <si>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</si>
  <si>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</si>
  <si>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</si>
  <si>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</si>
  <si>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</si>
  <si>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</si>
  <si>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</si>
  <si>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</si>
  <si>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</si>
  <si>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</si>
  <si>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</si>
  <si>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</si>
  <si>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</si>
  <si>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</si>
  <si>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</si>
  <si>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</si>
  <si>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</si>
  <si>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</si>
  <si>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</si>
  <si>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</si>
  <si>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</si>
  <si>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14/09/2021</t>
    <phoneticPr fontId="34" type="noConversion"/>
  </si>
  <si>
    <t>Group 50</t>
    <phoneticPr fontId="34" type="noConversion"/>
  </si>
  <si>
    <t>Tingting Cheng</t>
    <phoneticPr fontId="34" type="noConversion"/>
  </si>
  <si>
    <t>Yiwen Xue</t>
    <phoneticPr fontId="34" type="noConversion"/>
  </si>
  <si>
    <t>Zhuheng Wang</t>
    <phoneticPr fontId="34" type="noConversion"/>
  </si>
  <si>
    <t>Wenjun Qian</t>
    <phoneticPr fontId="34" type="noConversion"/>
  </si>
  <si>
    <t>literation 1</t>
    <phoneticPr fontId="34" type="noConversion"/>
  </si>
  <si>
    <t>literation planning and meeting</t>
    <phoneticPr fontId="34" type="noConversion"/>
  </si>
  <si>
    <t>Complete stakeholder register</t>
    <phoneticPr fontId="34" type="noConversion"/>
  </si>
  <si>
    <t>Design persona</t>
    <phoneticPr fontId="34" type="noConversion"/>
  </si>
  <si>
    <t>Review and test persona</t>
    <phoneticPr fontId="34" type="noConversion"/>
  </si>
  <si>
    <t>Complete progress report</t>
    <phoneticPr fontId="34" type="noConversion"/>
  </si>
  <si>
    <t>Milestone 01</t>
    <phoneticPr fontId="34" type="noConversion"/>
  </si>
  <si>
    <t>literation 2</t>
    <phoneticPr fontId="34" type="noConversion"/>
  </si>
  <si>
    <t xml:space="preserve">literation planning and meeting </t>
    <phoneticPr fontId="34" type="noConversion"/>
  </si>
  <si>
    <t>Complete Gantt chart and resours needs</t>
    <phoneticPr fontId="34" type="noConversion"/>
  </si>
  <si>
    <t xml:space="preserve">GitHub boards </t>
    <phoneticPr fontId="34" type="noConversion"/>
  </si>
  <si>
    <t>Low Risk</t>
    <phoneticPr fontId="34" type="noConversion"/>
  </si>
  <si>
    <t>Milestone 02</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</si>
</sst>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 #,##0.00_);_(* \(#,##0.00\);_(* &quot;-&quot;??_);_(@_)"/>
    <numFmt numFmtId="177" formatCode="d"/>
  </numFmts>
  <fonts count="37" x14ac:knownFonts="1">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
      <sz val="8"/>
      <name val="宋体"/>
      <family val="3"/>
      <charset val="134"/>
      <scheme val="minor"/>
    </font>
    <font>
      <sz val="8"/>
      <color theme="1"/>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7" fontId="12" fillId="9" borderId="0" xfId="0" applyNumberFormat="1" applyFont="1" applyFill="1" applyBorder="1" applyAlignment="1">
      <alignment horizontal="center" vertical="center"/>
    </xf>
    <xf numFmtId="177"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7" fontId="12" fillId="9" borderId="17" xfId="0" applyNumberFormat="1" applyFont="1" applyFill="1" applyBorder="1" applyAlignment="1">
      <alignment horizontal="center" vertical="center"/>
    </xf>
    <xf numFmtId="0" fontId="10"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5" fillId="0" borderId="0" xfId="0" applyFont="1" applyFill="1" applyAlignment="1">
      <alignment horizontal="center" vertical="center"/>
    </xf>
    <xf numFmtId="0" fontId="36" fillId="0" borderId="0" xfId="0" applyFont="1" applyAlignment="1">
      <alignment horizontal="center" vertical="center"/>
    </xf>
    <xf numFmtId="0" fontId="35" fillId="0" borderId="0" xfId="0" applyFont="1" applyFill="1" applyBorder="1" applyAlignment="1">
      <alignment horizontal="center" vertical="center"/>
    </xf>
    <xf numFmtId="0" fontId="3" fillId="0" borderId="0" xfId="0" applyFont="1" applyFill="1" applyBorder="1" applyAlignment="1">
      <alignment horizontal="left" vertical="center" wrapText="1" indent="3"/>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66">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5"/>
      <tableStyleElement type="headerRow" dxfId="64"/>
      <tableStyleElement type="firstRowStripe" dxfId="63"/>
      <tableStyleElement type="secondRowStripe" dxfId="62"/>
    </tableStyle>
    <tableStyle name="ToDoList" pivot="0" count="9" xr9:uid="{00000000-0011-0000-FFFF-FFFF00000000}">
      <tableStyleElement type="wholeTable" dxfId="61"/>
      <tableStyleElement type="headerRow" dxfId="60"/>
      <tableStyleElement type="totalRow" dxfId="59"/>
      <tableStyleElement type="firstColumn" dxfId="58"/>
      <tableStyleElement type="lastColumn" dxfId="57"/>
      <tableStyleElement type="firstRowStripe" dxfId="56"/>
      <tableStyleElement type="secondRowStripe" dxfId="55"/>
      <tableStyleElement type="firstColumnStripe" dxfId="54"/>
      <tableStyleElement type="secondColumnStripe" dxfId="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3" totalsRowShown="0" headerRowDxfId="52" dataDxfId="51">
  <autoFilter ref="B9:G2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0"/>
    <tableColumn id="2" xr3:uid="{39BD914E-FB02-4352-846C-6D59624DC0B0}" name="Category" dataDxfId="49"/>
    <tableColumn id="3" xr3:uid="{D274194F-BCA0-44F3-84B2-217254EE241C}" name="Assigned to" dataDxfId="48"/>
    <tableColumn id="4" xr3:uid="{8385BC6F-56EE-4363-A106-8DB0A1E4EF5A}" name="Progress" dataDxfId="47"/>
    <tableColumn id="5" xr3:uid="{02926609-7B93-4B6F-BE96-92EC7A949E4B}" name="Start" dataDxfId="46" dataCellStyle="Date"/>
    <tableColumn id="6" xr3:uid="{8FF9BE8E-04B7-4B39-AC27-D2E534204BC3}" name="Days" dataDxfId="45"/>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3"/>
    <tableColumn id="2" xr3:uid="{529EEF64-D037-4ACF-8CA4-0C10FE2D1FBB}" name="Category" dataDxfId="42"/>
    <tableColumn id="3" xr3:uid="{711D01BA-2785-403A-9636-CCC7E2ADA584}" name="Assigned to" dataDxfId="41"/>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39"/>
    <tableColumn id="2" xr3:uid="{4492A0B8-068F-4002-9E8D-E1F5FED367F0}" name="Category" dataDxfId="38"/>
    <tableColumn id="3" xr3:uid="{DF1A764E-7050-4528-B7F9-B6AB99372146}" name="Assigned to" dataDxfId="37"/>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2" x14ac:dyDescent="0.15"/>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4">
      <c r="D1" s="125"/>
    </row>
    <row r="2" spans="1:13" ht="50.1" customHeight="1" x14ac:dyDescent="0.4">
      <c r="A2" s="7"/>
      <c r="B2" s="131"/>
      <c r="C2" s="142" t="s">
        <v>34</v>
      </c>
      <c r="D2" s="142"/>
      <c r="E2" s="142"/>
      <c r="F2" s="131"/>
      <c r="G2" s="7"/>
      <c r="H2" s="7"/>
      <c r="I2" s="7"/>
      <c r="J2" s="7"/>
      <c r="K2" s="7"/>
      <c r="L2" s="7"/>
      <c r="M2" s="7"/>
    </row>
    <row r="3" spans="1:13" ht="14.4" customHeight="1" x14ac:dyDescent="0.4">
      <c r="A3" s="7"/>
      <c r="B3" s="126"/>
      <c r="C3" s="127"/>
      <c r="D3" s="128"/>
      <c r="E3" s="126"/>
      <c r="F3" s="126"/>
      <c r="G3" s="7"/>
      <c r="H3" s="7"/>
      <c r="I3" s="7"/>
      <c r="J3" s="7"/>
      <c r="K3" s="7"/>
      <c r="L3" s="7"/>
      <c r="M3" s="7"/>
    </row>
    <row r="4" spans="1:13" s="8" customFormat="1" ht="67.2" customHeight="1" x14ac:dyDescent="0.4">
      <c r="A4" s="7"/>
      <c r="B4" s="126"/>
      <c r="C4" s="143" t="s">
        <v>35</v>
      </c>
      <c r="D4" s="143"/>
      <c r="E4" s="143"/>
      <c r="F4" s="126"/>
      <c r="G4" s="7"/>
      <c r="H4" s="7"/>
      <c r="I4" s="7"/>
      <c r="J4" s="7"/>
      <c r="K4" s="7"/>
      <c r="L4" s="7"/>
      <c r="M4" s="7"/>
    </row>
    <row r="5" spans="1:13" s="8" customFormat="1" ht="67.2" customHeight="1" x14ac:dyDescent="0.4">
      <c r="A5" s="7"/>
      <c r="B5" s="126"/>
      <c r="C5" s="143" t="s">
        <v>36</v>
      </c>
      <c r="D5" s="143"/>
      <c r="E5" s="143"/>
      <c r="F5" s="126"/>
      <c r="G5" s="7"/>
      <c r="H5" s="7"/>
      <c r="I5" s="7"/>
      <c r="J5" s="7"/>
      <c r="K5" s="7"/>
      <c r="L5" s="7"/>
      <c r="M5" s="7"/>
    </row>
    <row r="6" spans="1:13" ht="14.4" x14ac:dyDescent="0.25">
      <c r="A6" s="6"/>
      <c r="B6" s="129"/>
      <c r="C6" s="129"/>
      <c r="D6" s="130"/>
      <c r="E6" s="129"/>
      <c r="F6" s="129"/>
    </row>
    <row r="7" spans="1:13" ht="50.1" customHeight="1" x14ac:dyDescent="0.15">
      <c r="A7" s="6"/>
      <c r="B7" s="6"/>
    </row>
    <row r="8" spans="1:13" ht="14.4" customHeight="1" x14ac:dyDescent="0.15">
      <c r="A8" s="6"/>
      <c r="B8" s="6"/>
    </row>
    <row r="9" spans="1:13" ht="90" customHeight="1" x14ac:dyDescent="0.15">
      <c r="C9" s="8"/>
      <c r="D9" s="8"/>
      <c r="E9" s="8"/>
      <c r="F9" s="8"/>
      <c r="G9" s="8"/>
      <c r="H9" s="8"/>
    </row>
    <row r="10" spans="1:13" ht="14.4" customHeight="1" x14ac:dyDescent="0.15">
      <c r="A10" s="6"/>
      <c r="B10" s="6"/>
    </row>
    <row r="11" spans="1:13" x14ac:dyDescent="0.15">
      <c r="A11" s="6"/>
      <c r="B11" s="6"/>
      <c r="D11" s="8"/>
    </row>
    <row r="12" spans="1:13" x14ac:dyDescent="0.15">
      <c r="A12" s="6"/>
      <c r="B12" s="6"/>
      <c r="D12" s="8"/>
    </row>
    <row r="13" spans="1:13" x14ac:dyDescent="0.15">
      <c r="A13" s="6"/>
      <c r="B13" s="6"/>
      <c r="D13" s="8"/>
    </row>
    <row r="14" spans="1:13" x14ac:dyDescent="0.15">
      <c r="A14" s="6"/>
      <c r="B14" s="6"/>
      <c r="D14" s="8"/>
    </row>
    <row r="15" spans="1:13" x14ac:dyDescent="0.15">
      <c r="A15" s="6"/>
      <c r="B15" s="6"/>
      <c r="D15" s="8"/>
    </row>
    <row r="16" spans="1:13" x14ac:dyDescent="0.15">
      <c r="A16" s="6"/>
      <c r="B16" s="6"/>
      <c r="D16" s="8"/>
    </row>
    <row r="17" spans="1:4" x14ac:dyDescent="0.15">
      <c r="A17" s="6"/>
      <c r="B17" s="6"/>
      <c r="D17" s="8"/>
    </row>
    <row r="18" spans="1:4" x14ac:dyDescent="0.15">
      <c r="A18" s="6"/>
      <c r="B18" s="6"/>
      <c r="D18" s="8"/>
    </row>
    <row r="19" spans="1:4" x14ac:dyDescent="0.15">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24"/>
  <sheetViews>
    <sheetView showGridLines="0" tabSelected="1" showRuler="0" topLeftCell="B1" zoomScaleNormal="100" zoomScalePageLayoutView="70" workbookViewId="0">
      <selection activeCell="G20" sqref="G20"/>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1.8867187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38</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159" t="s">
        <v>39</v>
      </c>
      <c r="D5" s="159" t="s">
        <v>40</v>
      </c>
      <c r="E5" s="160" t="s">
        <v>42</v>
      </c>
      <c r="F5" s="159" t="s">
        <v>41</v>
      </c>
      <c r="G5" s="161"/>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
      <c r="A6" s="10"/>
      <c r="B6" s="89" t="s">
        <v>17</v>
      </c>
      <c r="C6" s="90">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44453</v>
      </c>
      <c r="J7" s="117">
        <f ca="1">I7+1</f>
        <v>44454</v>
      </c>
      <c r="K7" s="117">
        <f t="shared" ref="K7:AX7" ca="1" si="0">J7+1</f>
        <v>44455</v>
      </c>
      <c r="L7" s="117">
        <f t="shared" ca="1" si="0"/>
        <v>44456</v>
      </c>
      <c r="M7" s="117">
        <f t="shared" ca="1" si="0"/>
        <v>44457</v>
      </c>
      <c r="N7" s="117">
        <f t="shared" ca="1" si="0"/>
        <v>44458</v>
      </c>
      <c r="O7" s="118">
        <f t="shared" ca="1" si="0"/>
        <v>44459</v>
      </c>
      <c r="P7" s="117">
        <f ca="1">O7+1</f>
        <v>44460</v>
      </c>
      <c r="Q7" s="117">
        <f ca="1">P7+1</f>
        <v>44461</v>
      </c>
      <c r="R7" s="117">
        <f t="shared" ca="1" si="0"/>
        <v>44462</v>
      </c>
      <c r="S7" s="117">
        <f t="shared" ca="1" si="0"/>
        <v>44463</v>
      </c>
      <c r="T7" s="117">
        <f t="shared" ca="1" si="0"/>
        <v>44464</v>
      </c>
      <c r="U7" s="117">
        <f t="shared" ca="1" si="0"/>
        <v>44465</v>
      </c>
      <c r="V7" s="118">
        <f t="shared" ca="1" si="0"/>
        <v>44466</v>
      </c>
      <c r="W7" s="117">
        <f ca="1">V7+1</f>
        <v>44467</v>
      </c>
      <c r="X7" s="117">
        <f ca="1">W7+1</f>
        <v>44468</v>
      </c>
      <c r="Y7" s="117">
        <f t="shared" ca="1" si="0"/>
        <v>44469</v>
      </c>
      <c r="Z7" s="117">
        <f t="shared" ca="1" si="0"/>
        <v>44470</v>
      </c>
      <c r="AA7" s="117">
        <f t="shared" ca="1" si="0"/>
        <v>44471</v>
      </c>
      <c r="AB7" s="117">
        <f t="shared" ca="1" si="0"/>
        <v>44472</v>
      </c>
      <c r="AC7" s="118">
        <f t="shared" ca="1" si="0"/>
        <v>44473</v>
      </c>
      <c r="AD7" s="117">
        <f ca="1">AC7+1</f>
        <v>44474</v>
      </c>
      <c r="AE7" s="117">
        <f ca="1">AD7+1</f>
        <v>44475</v>
      </c>
      <c r="AF7" s="117">
        <f t="shared" ca="1" si="0"/>
        <v>44476</v>
      </c>
      <c r="AG7" s="117">
        <f t="shared" ca="1" si="0"/>
        <v>44477</v>
      </c>
      <c r="AH7" s="117">
        <f t="shared" ca="1" si="0"/>
        <v>44478</v>
      </c>
      <c r="AI7" s="117">
        <f t="shared" ca="1" si="0"/>
        <v>44479</v>
      </c>
      <c r="AJ7" s="118">
        <f t="shared" ca="1" si="0"/>
        <v>44480</v>
      </c>
      <c r="AK7" s="117">
        <f ca="1">AJ7+1</f>
        <v>44481</v>
      </c>
      <c r="AL7" s="117">
        <f ca="1">AK7+1</f>
        <v>44482</v>
      </c>
      <c r="AM7" s="117">
        <f t="shared" ca="1" si="0"/>
        <v>44483</v>
      </c>
      <c r="AN7" s="117">
        <f t="shared" ca="1" si="0"/>
        <v>44484</v>
      </c>
      <c r="AO7" s="117">
        <f t="shared" ca="1" si="0"/>
        <v>44485</v>
      </c>
      <c r="AP7" s="117">
        <f t="shared" ca="1" si="0"/>
        <v>44486</v>
      </c>
      <c r="AQ7" s="118">
        <f t="shared" ca="1" si="0"/>
        <v>44487</v>
      </c>
      <c r="AR7" s="117">
        <f ca="1">AQ7+1</f>
        <v>44488</v>
      </c>
      <c r="AS7" s="117">
        <f ca="1">AR7+1</f>
        <v>44489</v>
      </c>
      <c r="AT7" s="117">
        <f t="shared" ca="1" si="0"/>
        <v>44490</v>
      </c>
      <c r="AU7" s="117">
        <f t="shared" ca="1" si="0"/>
        <v>44491</v>
      </c>
      <c r="AV7" s="117">
        <f t="shared" ca="1" si="0"/>
        <v>44492</v>
      </c>
      <c r="AW7" s="117">
        <f t="shared" ca="1" si="0"/>
        <v>44493</v>
      </c>
      <c r="AX7" s="118">
        <f t="shared" ca="1" si="0"/>
        <v>44494</v>
      </c>
      <c r="AY7" s="117">
        <f ca="1">AX7+1</f>
        <v>44495</v>
      </c>
      <c r="AZ7" s="117">
        <f ca="1">AY7+1</f>
        <v>44496</v>
      </c>
      <c r="BA7" s="117">
        <f t="shared" ref="BA7:BE7" ca="1" si="1">AZ7+1</f>
        <v>44497</v>
      </c>
      <c r="BB7" s="117">
        <f t="shared" ca="1" si="1"/>
        <v>44498</v>
      </c>
      <c r="BC7" s="117">
        <f t="shared" ca="1" si="1"/>
        <v>44499</v>
      </c>
      <c r="BD7" s="117">
        <f t="shared" ca="1" si="1"/>
        <v>44500</v>
      </c>
      <c r="BE7" s="118">
        <f t="shared" ca="1" si="1"/>
        <v>44501</v>
      </c>
      <c r="BF7" s="117">
        <f ca="1">BE7+1</f>
        <v>44502</v>
      </c>
      <c r="BG7" s="117">
        <f ca="1">BF7+1</f>
        <v>44503</v>
      </c>
      <c r="BH7" s="117">
        <f t="shared" ref="BH7:BL7" ca="1" si="2">BG7+1</f>
        <v>44504</v>
      </c>
      <c r="BI7" s="117">
        <f t="shared" ca="1" si="2"/>
        <v>44505</v>
      </c>
      <c r="BJ7" s="117">
        <f t="shared" ca="1" si="2"/>
        <v>44506</v>
      </c>
      <c r="BK7" s="117">
        <f t="shared" ca="1" si="2"/>
        <v>44507</v>
      </c>
      <c r="BL7" s="118">
        <f t="shared" ca="1" si="2"/>
        <v>44508</v>
      </c>
      <c r="BM7" s="99"/>
    </row>
    <row r="8" spans="1:68"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25">
      <c r="A9" s="10"/>
      <c r="B9" s="132" t="s">
        <v>23</v>
      </c>
      <c r="C9" s="133" t="s">
        <v>7</v>
      </c>
      <c r="D9" s="133" t="s">
        <v>24</v>
      </c>
      <c r="E9" s="133" t="s">
        <v>10</v>
      </c>
      <c r="F9" s="133" t="s">
        <v>11</v>
      </c>
      <c r="G9" s="133"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25">
      <c r="A11" s="10"/>
      <c r="B11" s="134" t="s">
        <v>43</v>
      </c>
      <c r="C11" s="67"/>
      <c r="D11" s="67"/>
      <c r="E11" s="68"/>
      <c r="F11" s="69"/>
      <c r="G11" s="70"/>
      <c r="H11" s="103"/>
      <c r="I11" s="29" t="str">
        <f t="shared" ref="I11:X23"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3"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3"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3"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25">
      <c r="A12" s="10"/>
      <c r="B12" s="71" t="s">
        <v>44</v>
      </c>
      <c r="C12" s="67" t="s">
        <v>8</v>
      </c>
      <c r="D12" s="67" t="s">
        <v>39</v>
      </c>
      <c r="E12" s="68">
        <v>0.25</v>
      </c>
      <c r="F12" s="69">
        <v>44453</v>
      </c>
      <c r="G12" s="70">
        <v>1</v>
      </c>
      <c r="H12" s="103"/>
      <c r="I12" s="29">
        <f ca="1">IF(AND($C12="Goal",I$7&gt;=$F12,I$7&lt;=$F12+$G12-1),2,IF(AND($C12="Milestone",I$7&gt;=$F12,I$7&lt;=$F12+$G12-1),1,""))</f>
        <v>2</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25">
      <c r="A13" s="10"/>
      <c r="B13" s="71" t="s">
        <v>45</v>
      </c>
      <c r="C13" s="67" t="s">
        <v>15</v>
      </c>
      <c r="D13" s="67" t="s">
        <v>40</v>
      </c>
      <c r="E13" s="68">
        <v>1</v>
      </c>
      <c r="F13" s="69">
        <v>44454</v>
      </c>
      <c r="G13" s="70">
        <v>5</v>
      </c>
      <c r="H13" s="103"/>
      <c r="I13" s="29" t="str">
        <f t="shared" ref="I13:I23"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25">
      <c r="A14" s="9"/>
      <c r="B14" s="71" t="s">
        <v>46</v>
      </c>
      <c r="C14" s="67" t="s">
        <v>14</v>
      </c>
      <c r="D14" s="67" t="s">
        <v>40</v>
      </c>
      <c r="E14" s="68">
        <v>0.5</v>
      </c>
      <c r="F14" s="69">
        <v>44459</v>
      </c>
      <c r="G14" s="70">
        <v>8</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25">
      <c r="A15" s="9"/>
      <c r="B15" s="71" t="s">
        <v>47</v>
      </c>
      <c r="C15" s="67" t="s">
        <v>13</v>
      </c>
      <c r="D15" s="67" t="s">
        <v>41</v>
      </c>
      <c r="E15" s="68">
        <v>0.75</v>
      </c>
      <c r="F15" s="69">
        <v>44463</v>
      </c>
      <c r="G15" s="70">
        <v>4</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25">
      <c r="A16" s="9"/>
      <c r="B16" s="71" t="s">
        <v>48</v>
      </c>
      <c r="C16" s="67" t="s">
        <v>13</v>
      </c>
      <c r="D16" s="67" t="s">
        <v>42</v>
      </c>
      <c r="E16" s="68">
        <v>1</v>
      </c>
      <c r="F16" s="69">
        <v>44467</v>
      </c>
      <c r="G16" s="70">
        <v>2</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25">
      <c r="A17" s="9"/>
      <c r="B17" s="162" t="s">
        <v>49</v>
      </c>
      <c r="C17" s="67" t="s">
        <v>9</v>
      </c>
      <c r="D17" s="67" t="s">
        <v>39</v>
      </c>
      <c r="E17" s="68">
        <v>0.1</v>
      </c>
      <c r="F17" s="69">
        <v>44470</v>
      </c>
      <c r="G17" s="70">
        <v>1</v>
      </c>
      <c r="H17" s="103"/>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1"/>
    </row>
    <row r="18" spans="1:65" s="1" customFormat="1" ht="40.200000000000003" customHeight="1" x14ac:dyDescent="0.25">
      <c r="A18" s="10"/>
      <c r="B18" s="134" t="s">
        <v>50</v>
      </c>
      <c r="C18" s="67"/>
      <c r="D18" s="67"/>
      <c r="E18" s="68"/>
      <c r="F18" s="69"/>
      <c r="G18" s="70"/>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25">
      <c r="A19" s="10"/>
      <c r="B19" s="71" t="s">
        <v>51</v>
      </c>
      <c r="C19" s="67" t="s">
        <v>8</v>
      </c>
      <c r="D19" s="67" t="s">
        <v>39</v>
      </c>
      <c r="E19" s="68">
        <v>0.6</v>
      </c>
      <c r="F19" s="69">
        <v>44477</v>
      </c>
      <c r="G19" s="70">
        <v>1</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f t="shared" ca="1" si="5"/>
        <v>2</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25">
      <c r="A20" s="9"/>
      <c r="B20" s="71" t="s">
        <v>52</v>
      </c>
      <c r="C20" s="67" t="s">
        <v>15</v>
      </c>
      <c r="D20" s="67" t="s">
        <v>40</v>
      </c>
      <c r="E20" s="68">
        <v>0.5</v>
      </c>
      <c r="F20" s="69">
        <v>44481</v>
      </c>
      <c r="G20" s="70">
        <v>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25">
      <c r="A21" s="9"/>
      <c r="B21" s="71" t="s">
        <v>53</v>
      </c>
      <c r="C21" s="67" t="s">
        <v>54</v>
      </c>
      <c r="D21" s="67" t="s">
        <v>40</v>
      </c>
      <c r="E21" s="68">
        <v>0.33</v>
      </c>
      <c r="F21" s="69">
        <v>44484</v>
      </c>
      <c r="G21" s="70">
        <v>4</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25">
      <c r="A22" s="9"/>
      <c r="B22" s="71" t="s">
        <v>47</v>
      </c>
      <c r="C22" s="67" t="s">
        <v>13</v>
      </c>
      <c r="D22" s="67" t="s">
        <v>41</v>
      </c>
      <c r="E22" s="68">
        <v>1</v>
      </c>
      <c r="F22" s="69">
        <v>44488</v>
      </c>
      <c r="G22" s="70">
        <v>1</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25">
      <c r="A23" s="9"/>
      <c r="B23" s="71" t="s">
        <v>55</v>
      </c>
      <c r="C23" s="67" t="s">
        <v>9</v>
      </c>
      <c r="D23" s="67" t="s">
        <v>42</v>
      </c>
      <c r="E23" s="68">
        <v>0.1</v>
      </c>
      <c r="F23" s="69">
        <f>F22+1</f>
        <v>44489</v>
      </c>
      <c r="G23" s="70">
        <v>1</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f t="shared" ca="1" si="6"/>
        <v>1</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ht="30" customHeight="1" x14ac:dyDescent="0.25">
      <c r="D24" s="5"/>
    </row>
  </sheetData>
  <mergeCells count="8">
    <mergeCell ref="X4:AA4"/>
    <mergeCell ref="AC4:AF4"/>
    <mergeCell ref="B2:H2"/>
    <mergeCell ref="I2:N2"/>
    <mergeCell ref="O2:T2"/>
    <mergeCell ref="I4:L4"/>
    <mergeCell ref="N4:Q4"/>
    <mergeCell ref="S4:V4"/>
  </mergeCells>
  <phoneticPr fontId="34" type="noConversion"/>
  <conditionalFormatting sqref="E9:E23">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23">
    <cfRule type="expression" dxfId="36" priority="1">
      <formula>AND(TODAY()&gt;=I$7,TODAY()&lt;J$7)</formula>
    </cfRule>
  </conditionalFormatting>
  <conditionalFormatting sqref="I6:AM6">
    <cfRule type="expression" dxfId="35" priority="4">
      <formula>I$7&lt;=EOMONTH($I$7,0)</formula>
    </cfRule>
  </conditionalFormatting>
  <conditionalFormatting sqref="J6:BL6">
    <cfRule type="expression" dxfId="34" priority="3">
      <formula>AND(J$7&lt;=EOMONTH($I$7,2),J$7&gt;EOMONTH($I$7,0),J$7&gt;EOMONTH($I$7,1))</formula>
    </cfRule>
  </conditionalFormatting>
  <conditionalFormatting sqref="I6:BL6">
    <cfRule type="expression" dxfId="33" priority="2">
      <formula>AND(I$7&lt;=EOMONTH($I$7,1),I$7&gt;EOMONTH($I$7,0))</formula>
    </cfRule>
  </conditionalFormatting>
  <conditionalFormatting sqref="I10:BL23">
    <cfRule type="expression" dxfId="32" priority="7" stopIfTrue="1">
      <formula>AND($C10="Low Risk",I$7&gt;=$F10,I$7&lt;=$F10+$G10-1)</formula>
    </cfRule>
    <cfRule type="expression" dxfId="31" priority="8" stopIfTrue="1">
      <formula>AND($C10="High Risk",I$7&gt;=$F10,I$7&lt;=$F10+$G10-1)</formula>
    </cfRule>
    <cfRule type="expression" dxfId="30" priority="9" stopIfTrue="1">
      <formula>AND($C10="On Track",I$7&gt;=$F10,I$7&lt;=$F10+$G10-1)</formula>
    </cfRule>
    <cfRule type="expression" dxfId="29" priority="10" stopIfTrue="1">
      <formula>AND($C10="Med Risk",I$7&gt;=$F10,I$7&lt;=$F10+$G10-1)</formula>
    </cfRule>
    <cfRule type="expression" dxfId="28" priority="11" stopIfTrue="1">
      <formula>AND(LEN($C10)=0,I$7&gt;=$F10,I$7&lt;=$F10+$G10-1)</formula>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3"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E9:E23</xm:sqref>
        </x14:conditionalFormatting>
        <x14:conditionalFormatting xmlns:xm="http://schemas.microsoft.com/office/excel/2006/main">
          <x14:cfRule type="iconSet" priority="5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I6" sqref="I6"/>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
      <c r="A6" s="10"/>
      <c r="B6" s="56" t="s">
        <v>17</v>
      </c>
      <c r="C6" s="39" t="s">
        <v>37</v>
      </c>
      <c r="D6" s="60"/>
      <c r="E6" s="35"/>
      <c r="F6" s="40"/>
      <c r="G6" s="35"/>
      <c r="H6" s="32"/>
      <c r="I6" s="112" t="str">
        <f ca="1">TEXT(I7,"mmmm")</f>
        <v>October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November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December</v>
      </c>
      <c r="BG6" s="73"/>
      <c r="BH6" s="73"/>
      <c r="BI6" s="73"/>
      <c r="BJ6" s="73"/>
      <c r="BK6" s="73"/>
      <c r="BL6" s="73"/>
      <c r="BM6" s="35"/>
    </row>
    <row r="7" spans="1:68" ht="30" customHeight="1" x14ac:dyDescent="0.25">
      <c r="A7" s="10"/>
      <c r="B7" s="56" t="s">
        <v>12</v>
      </c>
      <c r="C7" s="41">
        <v>0</v>
      </c>
      <c r="D7" s="59"/>
      <c r="E7" s="32"/>
      <c r="F7" s="38"/>
      <c r="G7" s="38"/>
      <c r="H7" s="38"/>
      <c r="I7" s="114">
        <f ca="1">IFERROR(Project_Start+Scrolling_Increment,TODAY())</f>
        <v>44484</v>
      </c>
      <c r="J7" s="19">
        <f ca="1">I7+1</f>
        <v>44485</v>
      </c>
      <c r="K7" s="19">
        <f t="shared" ref="K7:AX7" ca="1" si="0">J7+1</f>
        <v>44486</v>
      </c>
      <c r="L7" s="19">
        <f t="shared" ca="1" si="0"/>
        <v>44487</v>
      </c>
      <c r="M7" s="19">
        <f t="shared" ca="1" si="0"/>
        <v>44488</v>
      </c>
      <c r="N7" s="19">
        <f t="shared" ca="1" si="0"/>
        <v>44489</v>
      </c>
      <c r="O7" s="72">
        <f t="shared" ca="1" si="0"/>
        <v>44490</v>
      </c>
      <c r="P7" s="19">
        <f ca="1">O7+1</f>
        <v>44491</v>
      </c>
      <c r="Q7" s="19">
        <f ca="1">P7+1</f>
        <v>44492</v>
      </c>
      <c r="R7" s="19">
        <f t="shared" ca="1" si="0"/>
        <v>44493</v>
      </c>
      <c r="S7" s="19">
        <f t="shared" ca="1" si="0"/>
        <v>44494</v>
      </c>
      <c r="T7" s="19">
        <f t="shared" ca="1" si="0"/>
        <v>44495</v>
      </c>
      <c r="U7" s="19">
        <f t="shared" ca="1" si="0"/>
        <v>44496</v>
      </c>
      <c r="V7" s="72">
        <f t="shared" ca="1" si="0"/>
        <v>44497</v>
      </c>
      <c r="W7" s="19">
        <f ca="1">V7+1</f>
        <v>44498</v>
      </c>
      <c r="X7" s="19">
        <f ca="1">W7+1</f>
        <v>44499</v>
      </c>
      <c r="Y7" s="19">
        <f t="shared" ca="1" si="0"/>
        <v>44500</v>
      </c>
      <c r="Z7" s="19">
        <f t="shared" ca="1" si="0"/>
        <v>44501</v>
      </c>
      <c r="AA7" s="19">
        <f t="shared" ca="1" si="0"/>
        <v>44502</v>
      </c>
      <c r="AB7" s="19">
        <f t="shared" ca="1" si="0"/>
        <v>44503</v>
      </c>
      <c r="AC7" s="72">
        <f t="shared" ca="1" si="0"/>
        <v>44504</v>
      </c>
      <c r="AD7" s="19">
        <f ca="1">AC7+1</f>
        <v>44505</v>
      </c>
      <c r="AE7" s="19">
        <f ca="1">AD7+1</f>
        <v>44506</v>
      </c>
      <c r="AF7" s="19">
        <f t="shared" ca="1" si="0"/>
        <v>44507</v>
      </c>
      <c r="AG7" s="19">
        <f t="shared" ca="1" si="0"/>
        <v>44508</v>
      </c>
      <c r="AH7" s="19">
        <f t="shared" ca="1" si="0"/>
        <v>44509</v>
      </c>
      <c r="AI7" s="19">
        <f t="shared" ca="1" si="0"/>
        <v>44510</v>
      </c>
      <c r="AJ7" s="72">
        <f t="shared" ca="1" si="0"/>
        <v>44511</v>
      </c>
      <c r="AK7" s="19">
        <f ca="1">AJ7+1</f>
        <v>44512</v>
      </c>
      <c r="AL7" s="19">
        <f ca="1">AK7+1</f>
        <v>44513</v>
      </c>
      <c r="AM7" s="19">
        <f t="shared" ca="1" si="0"/>
        <v>44514</v>
      </c>
      <c r="AN7" s="19">
        <f t="shared" ca="1" si="0"/>
        <v>44515</v>
      </c>
      <c r="AO7" s="19">
        <f t="shared" ca="1" si="0"/>
        <v>44516</v>
      </c>
      <c r="AP7" s="19">
        <f t="shared" ca="1" si="0"/>
        <v>44517</v>
      </c>
      <c r="AQ7" s="72">
        <f t="shared" ca="1" si="0"/>
        <v>44518</v>
      </c>
      <c r="AR7" s="19">
        <f ca="1">AQ7+1</f>
        <v>44519</v>
      </c>
      <c r="AS7" s="19">
        <f ca="1">AR7+1</f>
        <v>44520</v>
      </c>
      <c r="AT7" s="19">
        <f t="shared" ca="1" si="0"/>
        <v>44521</v>
      </c>
      <c r="AU7" s="19">
        <f t="shared" ca="1" si="0"/>
        <v>44522</v>
      </c>
      <c r="AV7" s="19">
        <f t="shared" ca="1" si="0"/>
        <v>44523</v>
      </c>
      <c r="AW7" s="19">
        <f t="shared" ca="1" si="0"/>
        <v>44524</v>
      </c>
      <c r="AX7" s="72">
        <f t="shared" ca="1" si="0"/>
        <v>44525</v>
      </c>
      <c r="AY7" s="19">
        <f ca="1">AX7+1</f>
        <v>44526</v>
      </c>
      <c r="AZ7" s="19">
        <f ca="1">AY7+1</f>
        <v>44527</v>
      </c>
      <c r="BA7" s="19">
        <f t="shared" ref="BA7:BE7" ca="1" si="1">AZ7+1</f>
        <v>44528</v>
      </c>
      <c r="BB7" s="19">
        <f t="shared" ca="1" si="1"/>
        <v>44529</v>
      </c>
      <c r="BC7" s="19">
        <f t="shared" ca="1" si="1"/>
        <v>44530</v>
      </c>
      <c r="BD7" s="19">
        <f t="shared" ca="1" si="1"/>
        <v>44531</v>
      </c>
      <c r="BE7" s="72">
        <f t="shared" ca="1" si="1"/>
        <v>44532</v>
      </c>
      <c r="BF7" s="19">
        <f ca="1">BE7+1</f>
        <v>44533</v>
      </c>
      <c r="BG7" s="19">
        <f ca="1">BF7+1</f>
        <v>44534</v>
      </c>
      <c r="BH7" s="19">
        <f t="shared" ref="BH7:BL7" ca="1" si="2">BG7+1</f>
        <v>44535</v>
      </c>
      <c r="BI7" s="19">
        <f t="shared" ca="1" si="2"/>
        <v>44536</v>
      </c>
      <c r="BJ7" s="19">
        <f t="shared" ca="1" si="2"/>
        <v>44537</v>
      </c>
      <c r="BK7" s="19">
        <f t="shared" ca="1" si="2"/>
        <v>44538</v>
      </c>
      <c r="BL7" s="20">
        <f t="shared" ca="1" si="2"/>
        <v>44539</v>
      </c>
      <c r="BM7" s="35"/>
    </row>
    <row r="8" spans="1:68" ht="19.95"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25">
      <c r="A9" s="10"/>
      <c r="B9" s="137" t="s">
        <v>23</v>
      </c>
      <c r="C9" s="138" t="s">
        <v>7</v>
      </c>
      <c r="D9" s="138" t="s">
        <v>24</v>
      </c>
      <c r="E9" s="138" t="s">
        <v>10</v>
      </c>
      <c r="F9" s="138" t="s">
        <v>11</v>
      </c>
      <c r="G9" s="138" t="s">
        <v>25</v>
      </c>
      <c r="H9" s="55"/>
      <c r="I9" s="43" t="str">
        <f t="shared" ref="I9:BL9" ca="1" si="3">LEFT(TEXT(I7,"ddd"),1)</f>
        <v>F</v>
      </c>
      <c r="J9" s="43" t="str">
        <f t="shared" ca="1" si="3"/>
        <v>S</v>
      </c>
      <c r="K9" s="43" t="str">
        <f t="shared" ca="1" si="3"/>
        <v>S</v>
      </c>
      <c r="L9" s="43" t="str">
        <f t="shared" ca="1" si="3"/>
        <v>M</v>
      </c>
      <c r="M9" s="43" t="str">
        <f t="shared" ca="1" si="3"/>
        <v>T</v>
      </c>
      <c r="N9" s="43" t="str">
        <f t="shared" ca="1" si="3"/>
        <v>W</v>
      </c>
      <c r="O9" s="43" t="str">
        <f t="shared" ca="1" si="3"/>
        <v>T</v>
      </c>
      <c r="P9" s="43" t="str">
        <f t="shared" ca="1" si="3"/>
        <v>F</v>
      </c>
      <c r="Q9" s="43" t="str">
        <f t="shared" ca="1" si="3"/>
        <v>S</v>
      </c>
      <c r="R9" s="43" t="str">
        <f t="shared" ca="1" si="3"/>
        <v>S</v>
      </c>
      <c r="S9" s="43" t="str">
        <f t="shared" ca="1" si="3"/>
        <v>M</v>
      </c>
      <c r="T9" s="43" t="str">
        <f t="shared" ca="1" si="3"/>
        <v>T</v>
      </c>
      <c r="U9" s="43" t="str">
        <f t="shared" ca="1" si="3"/>
        <v>W</v>
      </c>
      <c r="V9" s="43" t="str">
        <f t="shared" ca="1" si="3"/>
        <v>T</v>
      </c>
      <c r="W9" s="43" t="str">
        <f t="shared" ca="1" si="3"/>
        <v>F</v>
      </c>
      <c r="X9" s="43" t="str">
        <f t="shared" ca="1" si="3"/>
        <v>S</v>
      </c>
      <c r="Y9" s="43" t="str">
        <f t="shared" ca="1" si="3"/>
        <v>S</v>
      </c>
      <c r="Z9" s="43" t="str">
        <f t="shared" ca="1" si="3"/>
        <v>M</v>
      </c>
      <c r="AA9" s="43" t="str">
        <f t="shared" ca="1" si="3"/>
        <v>T</v>
      </c>
      <c r="AB9" s="43" t="str">
        <f t="shared" ca="1" si="3"/>
        <v>W</v>
      </c>
      <c r="AC9" s="43" t="str">
        <f t="shared" ca="1" si="3"/>
        <v>T</v>
      </c>
      <c r="AD9" s="43" t="str">
        <f t="shared" ca="1" si="3"/>
        <v>F</v>
      </c>
      <c r="AE9" s="43" t="str">
        <f t="shared" ca="1" si="3"/>
        <v>S</v>
      </c>
      <c r="AF9" s="43" t="str">
        <f t="shared" ca="1" si="3"/>
        <v>S</v>
      </c>
      <c r="AG9" s="43" t="str">
        <f t="shared" ca="1" si="3"/>
        <v>M</v>
      </c>
      <c r="AH9" s="43" t="str">
        <f t="shared" ca="1" si="3"/>
        <v>T</v>
      </c>
      <c r="AI9" s="43" t="str">
        <f t="shared" ca="1" si="3"/>
        <v>W</v>
      </c>
      <c r="AJ9" s="43" t="str">
        <f t="shared" ca="1" si="3"/>
        <v>T</v>
      </c>
      <c r="AK9" s="43" t="str">
        <f t="shared" ca="1" si="3"/>
        <v>F</v>
      </c>
      <c r="AL9" s="43" t="str">
        <f t="shared" ca="1" si="3"/>
        <v>S</v>
      </c>
      <c r="AM9" s="43" t="str">
        <f t="shared" ca="1" si="3"/>
        <v>S</v>
      </c>
      <c r="AN9" s="43" t="str">
        <f t="shared" ca="1" si="3"/>
        <v>M</v>
      </c>
      <c r="AO9" s="43" t="str">
        <f t="shared" ca="1" si="3"/>
        <v>T</v>
      </c>
      <c r="AP9" s="43" t="str">
        <f t="shared" ca="1" si="3"/>
        <v>W</v>
      </c>
      <c r="AQ9" s="43" t="str">
        <f t="shared" ca="1" si="3"/>
        <v>T</v>
      </c>
      <c r="AR9" s="43" t="str">
        <f t="shared" ca="1" si="3"/>
        <v>F</v>
      </c>
      <c r="AS9" s="43" t="str">
        <f t="shared" ca="1" si="3"/>
        <v>S</v>
      </c>
      <c r="AT9" s="43" t="str">
        <f t="shared" ca="1" si="3"/>
        <v>S</v>
      </c>
      <c r="AU9" s="43" t="str">
        <f t="shared" ca="1" si="3"/>
        <v>M</v>
      </c>
      <c r="AV9" s="43" t="str">
        <f t="shared" ca="1" si="3"/>
        <v>T</v>
      </c>
      <c r="AW9" s="43" t="str">
        <f t="shared" ca="1" si="3"/>
        <v>W</v>
      </c>
      <c r="AX9" s="43" t="str">
        <f t="shared" ca="1" si="3"/>
        <v>T</v>
      </c>
      <c r="AY9" s="43" t="str">
        <f t="shared" ca="1" si="3"/>
        <v>F</v>
      </c>
      <c r="AZ9" s="43" t="str">
        <f t="shared" ca="1" si="3"/>
        <v>S</v>
      </c>
      <c r="BA9" s="43" t="str">
        <f t="shared" ca="1" si="3"/>
        <v>S</v>
      </c>
      <c r="BB9" s="43" t="str">
        <f t="shared" ca="1" si="3"/>
        <v>M</v>
      </c>
      <c r="BC9" s="43" t="str">
        <f t="shared" ca="1" si="3"/>
        <v>T</v>
      </c>
      <c r="BD9" s="43" t="str">
        <f t="shared" ca="1" si="3"/>
        <v>W</v>
      </c>
      <c r="BE9" s="43" t="str">
        <f t="shared" ca="1" si="3"/>
        <v>T</v>
      </c>
      <c r="BF9" s="43" t="str">
        <f t="shared" ca="1" si="3"/>
        <v>F</v>
      </c>
      <c r="BG9" s="43" t="str">
        <f t="shared" ca="1" si="3"/>
        <v>S</v>
      </c>
      <c r="BH9" s="43" t="str">
        <f t="shared" ca="1" si="3"/>
        <v>S</v>
      </c>
      <c r="BI9" s="43" t="str">
        <f t="shared" ca="1" si="3"/>
        <v>M</v>
      </c>
      <c r="BJ9" s="43" t="str">
        <f t="shared" ca="1" si="3"/>
        <v>T</v>
      </c>
      <c r="BK9" s="43" t="str">
        <f t="shared" ca="1" si="3"/>
        <v>W</v>
      </c>
      <c r="BL9" s="43" t="str">
        <f t="shared" ca="1" si="3"/>
        <v>T</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25">
      <c r="A12" s="10"/>
      <c r="B12" s="28" t="s">
        <v>3</v>
      </c>
      <c r="C12" s="24" t="s">
        <v>8</v>
      </c>
      <c r="D12" s="24" t="s">
        <v>6</v>
      </c>
      <c r="E12" s="25">
        <v>0.25</v>
      </c>
      <c r="F12" s="26">
        <f ca="1">TODAY()</f>
        <v>44484</v>
      </c>
      <c r="G12" s="27">
        <v>3</v>
      </c>
      <c r="H12" s="22"/>
      <c r="I12" s="54">
        <f ca="1">IF(AND($C12="Goal",I$7&gt;=$F12,I$7&lt;=$F12+$G12-1),2,IF(AND($C12="Milestone",I$7&gt;=$F12,I$7&lt;=$F12+$G12-1),1,""))</f>
        <v>2</v>
      </c>
      <c r="J12" s="30">
        <f t="shared" ca="1" si="4"/>
        <v>2</v>
      </c>
      <c r="K12" s="30">
        <f t="shared" ca="1" si="4"/>
        <v>2</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25">
      <c r="A13" s="10"/>
      <c r="B13" s="28" t="s">
        <v>4</v>
      </c>
      <c r="C13" s="24" t="s">
        <v>9</v>
      </c>
      <c r="D13" s="24"/>
      <c r="E13" s="25"/>
      <c r="F13" s="26">
        <f ca="1">TODAY()+5</f>
        <v>44489</v>
      </c>
      <c r="G13" s="27">
        <v>1</v>
      </c>
      <c r="H13" s="22"/>
      <c r="I13" s="54" t="str">
        <f t="shared" ref="I13:X28" ca="1" si="8">IF(AND($C13="Goal",I$7&gt;=$F13,I$7&lt;=$F13+$G13-1),2,IF(AND($C13="Milestone",I$7&gt;=$F13,I$7&lt;=$F13+$G13-1),1,""))</f>
        <v/>
      </c>
      <c r="J13" s="30" t="str">
        <f t="shared" ca="1" si="4"/>
        <v/>
      </c>
      <c r="K13" s="30" t="str">
        <f t="shared" ca="1" si="4"/>
        <v/>
      </c>
      <c r="L13" s="30" t="str">
        <f t="shared" ca="1" si="4"/>
        <v/>
      </c>
      <c r="M13" s="30" t="str">
        <f t="shared" ca="1" si="4"/>
        <v/>
      </c>
      <c r="N13" s="30">
        <f t="shared" ca="1" si="4"/>
        <v>1</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25">
      <c r="A14" s="9"/>
      <c r="B14" s="28" t="s">
        <v>0</v>
      </c>
      <c r="C14" s="24" t="s">
        <v>14</v>
      </c>
      <c r="D14" s="24"/>
      <c r="E14" s="25">
        <v>0.5</v>
      </c>
      <c r="F14" s="26">
        <f ca="1">F12-3</f>
        <v>44481</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25">
      <c r="A15" s="9"/>
      <c r="B15" s="28" t="s">
        <v>1</v>
      </c>
      <c r="C15" s="24" t="s">
        <v>9</v>
      </c>
      <c r="D15" s="24"/>
      <c r="E15" s="25"/>
      <c r="F15" s="26">
        <f ca="1">F12+20</f>
        <v>44504</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f t="shared" ca="1" si="5"/>
        <v>1</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25">
      <c r="A16" s="9"/>
      <c r="B16" s="28" t="s">
        <v>2</v>
      </c>
      <c r="C16" s="24" t="s">
        <v>13</v>
      </c>
      <c r="D16" s="24"/>
      <c r="E16" s="25">
        <v>0.1</v>
      </c>
      <c r="F16" s="26">
        <f ca="1">F12+6</f>
        <v>44490</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25">
      <c r="A18" s="10"/>
      <c r="B18" s="28" t="s">
        <v>3</v>
      </c>
      <c r="C18" s="24" t="s">
        <v>15</v>
      </c>
      <c r="D18" s="24"/>
      <c r="E18" s="25">
        <v>0.6</v>
      </c>
      <c r="F18" s="26">
        <f ca="1">F12+6</f>
        <v>44490</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25">
      <c r="A19" s="9"/>
      <c r="B19" s="28" t="s">
        <v>4</v>
      </c>
      <c r="C19" s="24" t="s">
        <v>16</v>
      </c>
      <c r="D19" s="24"/>
      <c r="E19" s="25">
        <v>0.5</v>
      </c>
      <c r="F19" s="26">
        <f ca="1">F18+2</f>
        <v>44492</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25">
      <c r="A20" s="9"/>
      <c r="B20" s="28" t="s">
        <v>0</v>
      </c>
      <c r="C20" s="24" t="s">
        <v>14</v>
      </c>
      <c r="D20" s="24"/>
      <c r="E20" s="25">
        <v>0.33</v>
      </c>
      <c r="F20" s="26">
        <f ca="1">F19+5</f>
        <v>44497</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25">
      <c r="A21" s="9"/>
      <c r="B21" s="28" t="s">
        <v>1</v>
      </c>
      <c r="C21" s="24" t="s">
        <v>9</v>
      </c>
      <c r="D21" s="24"/>
      <c r="E21" s="25"/>
      <c r="F21" s="26">
        <f ca="1">F20+2</f>
        <v>44499</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f t="shared" ca="1" si="4"/>
        <v>1</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25">
      <c r="A22" s="9"/>
      <c r="B22" s="28" t="s">
        <v>2</v>
      </c>
      <c r="C22" s="24"/>
      <c r="D22" s="24"/>
      <c r="E22" s="25"/>
      <c r="F22" s="26">
        <f ca="1">F21+1</f>
        <v>44500</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25">
      <c r="A24" s="9"/>
      <c r="B24" s="28" t="s">
        <v>3</v>
      </c>
      <c r="C24" s="24" t="s">
        <v>16</v>
      </c>
      <c r="D24" s="24"/>
      <c r="E24" s="25"/>
      <c r="F24" s="26">
        <f ca="1">F12+15</f>
        <v>44499</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25">
      <c r="A25" s="9"/>
      <c r="B25" s="28" t="s">
        <v>4</v>
      </c>
      <c r="C25" s="24" t="s">
        <v>13</v>
      </c>
      <c r="D25" s="24"/>
      <c r="E25" s="25"/>
      <c r="F25" s="26">
        <f ca="1">F24+3</f>
        <v>44502</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25">
      <c r="A26" s="9"/>
      <c r="B26" s="28" t="s">
        <v>0</v>
      </c>
      <c r="C26" s="24" t="s">
        <v>16</v>
      </c>
      <c r="D26" s="24"/>
      <c r="E26" s="25"/>
      <c r="F26" s="26">
        <f ca="1">F25+15</f>
        <v>44517</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25">
      <c r="A27" s="9"/>
      <c r="B27" s="28" t="s">
        <v>1</v>
      </c>
      <c r="C27" s="24" t="s">
        <v>8</v>
      </c>
      <c r="D27" s="24"/>
      <c r="E27" s="25"/>
      <c r="F27" s="26">
        <f ca="1">F21+22</f>
        <v>44521</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f t="shared" ca="1" si="9"/>
        <v>2</v>
      </c>
      <c r="AU27" s="30">
        <f t="shared" ca="1" si="9"/>
        <v>2</v>
      </c>
      <c r="AV27" s="30">
        <f t="shared" ca="1" si="9"/>
        <v>2</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25">
      <c r="A28" s="9"/>
      <c r="B28" s="28" t="s">
        <v>2</v>
      </c>
      <c r="C28" s="24" t="s">
        <v>14</v>
      </c>
      <c r="D28" s="24"/>
      <c r="E28" s="25"/>
      <c r="F28" s="26">
        <f ca="1">F16</f>
        <v>44490</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25">
      <c r="A30" s="9"/>
      <c r="B30" s="28" t="s">
        <v>3</v>
      </c>
      <c r="C30" s="24"/>
      <c r="D30" s="24"/>
      <c r="E30" s="25"/>
      <c r="F30" s="26">
        <f ca="1">F27+3</f>
        <v>44524</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25">
      <c r="A31" s="9"/>
      <c r="B31" s="28" t="s">
        <v>4</v>
      </c>
      <c r="C31" s="24"/>
      <c r="D31" s="24"/>
      <c r="E31" s="25"/>
      <c r="F31" s="26">
        <f ca="1">F30+14</f>
        <v>44538</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25">
      <c r="A32" s="9"/>
      <c r="B32" s="28" t="s">
        <v>0</v>
      </c>
      <c r="C32" s="24" t="s">
        <v>9</v>
      </c>
      <c r="D32" s="24"/>
      <c r="E32" s="25"/>
      <c r="F32" s="26">
        <f ca="1">F31+42</f>
        <v>44580</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I9" sqref="I9"/>
    </sheetView>
  </sheetViews>
  <sheetFormatPr defaultColWidth="8.88671875" defaultRowHeight="30" customHeight="1" x14ac:dyDescent="0.25"/>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25"/>
    <row r="2" spans="1:68" ht="49.95"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
      <c r="A6" s="10"/>
      <c r="B6" s="89" t="s">
        <v>17</v>
      </c>
      <c r="C6" s="90" cm="1">
        <f t="array" aca="1" ref="C6" ca="1">IFERROR(IF(MIN(Milestones43524[Start])=0,TODAY(),B11(Milestones43524[Start])),TODAY())</f>
        <v>44484</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November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December</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44484</v>
      </c>
      <c r="J7" s="117">
        <f ca="1">I7+1</f>
        <v>44485</v>
      </c>
      <c r="K7" s="117">
        <f t="shared" ref="K7:AX7" ca="1" si="0">J7+1</f>
        <v>44486</v>
      </c>
      <c r="L7" s="117">
        <f t="shared" ca="1" si="0"/>
        <v>44487</v>
      </c>
      <c r="M7" s="117">
        <f t="shared" ca="1" si="0"/>
        <v>44488</v>
      </c>
      <c r="N7" s="117">
        <f t="shared" ca="1" si="0"/>
        <v>44489</v>
      </c>
      <c r="O7" s="118">
        <f t="shared" ca="1" si="0"/>
        <v>44490</v>
      </c>
      <c r="P7" s="117">
        <f ca="1">O7+1</f>
        <v>44491</v>
      </c>
      <c r="Q7" s="117">
        <f ca="1">P7+1</f>
        <v>44492</v>
      </c>
      <c r="R7" s="117">
        <f t="shared" ca="1" si="0"/>
        <v>44493</v>
      </c>
      <c r="S7" s="117">
        <f t="shared" ca="1" si="0"/>
        <v>44494</v>
      </c>
      <c r="T7" s="117">
        <f t="shared" ca="1" si="0"/>
        <v>44495</v>
      </c>
      <c r="U7" s="117">
        <f t="shared" ca="1" si="0"/>
        <v>44496</v>
      </c>
      <c r="V7" s="118">
        <f t="shared" ca="1" si="0"/>
        <v>44497</v>
      </c>
      <c r="W7" s="117">
        <f ca="1">V7+1</f>
        <v>44498</v>
      </c>
      <c r="X7" s="117">
        <f ca="1">W7+1</f>
        <v>44499</v>
      </c>
      <c r="Y7" s="117">
        <f t="shared" ca="1" si="0"/>
        <v>44500</v>
      </c>
      <c r="Z7" s="117">
        <f t="shared" ca="1" si="0"/>
        <v>44501</v>
      </c>
      <c r="AA7" s="117">
        <f t="shared" ca="1" si="0"/>
        <v>44502</v>
      </c>
      <c r="AB7" s="117">
        <f t="shared" ca="1" si="0"/>
        <v>44503</v>
      </c>
      <c r="AC7" s="118">
        <f t="shared" ca="1" si="0"/>
        <v>44504</v>
      </c>
      <c r="AD7" s="117">
        <f ca="1">AC7+1</f>
        <v>44505</v>
      </c>
      <c r="AE7" s="117">
        <f ca="1">AD7+1</f>
        <v>44506</v>
      </c>
      <c r="AF7" s="117">
        <f t="shared" ca="1" si="0"/>
        <v>44507</v>
      </c>
      <c r="AG7" s="117">
        <f t="shared" ca="1" si="0"/>
        <v>44508</v>
      </c>
      <c r="AH7" s="117">
        <f t="shared" ca="1" si="0"/>
        <v>44509</v>
      </c>
      <c r="AI7" s="117">
        <f t="shared" ca="1" si="0"/>
        <v>44510</v>
      </c>
      <c r="AJ7" s="118">
        <f t="shared" ca="1" si="0"/>
        <v>44511</v>
      </c>
      <c r="AK7" s="117">
        <f ca="1">AJ7+1</f>
        <v>44512</v>
      </c>
      <c r="AL7" s="117">
        <f ca="1">AK7+1</f>
        <v>44513</v>
      </c>
      <c r="AM7" s="117">
        <f t="shared" ca="1" si="0"/>
        <v>44514</v>
      </c>
      <c r="AN7" s="117">
        <f t="shared" ca="1" si="0"/>
        <v>44515</v>
      </c>
      <c r="AO7" s="117">
        <f t="shared" ca="1" si="0"/>
        <v>44516</v>
      </c>
      <c r="AP7" s="117">
        <f t="shared" ca="1" si="0"/>
        <v>44517</v>
      </c>
      <c r="AQ7" s="118">
        <f t="shared" ca="1" si="0"/>
        <v>44518</v>
      </c>
      <c r="AR7" s="117">
        <f ca="1">AQ7+1</f>
        <v>44519</v>
      </c>
      <c r="AS7" s="117">
        <f ca="1">AR7+1</f>
        <v>44520</v>
      </c>
      <c r="AT7" s="117">
        <f t="shared" ca="1" si="0"/>
        <v>44521</v>
      </c>
      <c r="AU7" s="117">
        <f t="shared" ca="1" si="0"/>
        <v>44522</v>
      </c>
      <c r="AV7" s="117">
        <f t="shared" ca="1" si="0"/>
        <v>44523</v>
      </c>
      <c r="AW7" s="117">
        <f t="shared" ca="1" si="0"/>
        <v>44524</v>
      </c>
      <c r="AX7" s="118">
        <f t="shared" ca="1" si="0"/>
        <v>44525</v>
      </c>
      <c r="AY7" s="117">
        <f ca="1">AX7+1</f>
        <v>44526</v>
      </c>
      <c r="AZ7" s="117">
        <f ca="1">AY7+1</f>
        <v>44527</v>
      </c>
      <c r="BA7" s="117">
        <f t="shared" ref="BA7:BE7" ca="1" si="1">AZ7+1</f>
        <v>44528</v>
      </c>
      <c r="BB7" s="117">
        <f t="shared" ca="1" si="1"/>
        <v>44529</v>
      </c>
      <c r="BC7" s="117">
        <f t="shared" ca="1" si="1"/>
        <v>44530</v>
      </c>
      <c r="BD7" s="117">
        <f t="shared" ca="1" si="1"/>
        <v>44531</v>
      </c>
      <c r="BE7" s="118">
        <f t="shared" ca="1" si="1"/>
        <v>44532</v>
      </c>
      <c r="BF7" s="117">
        <f ca="1">BE7+1</f>
        <v>44533</v>
      </c>
      <c r="BG7" s="117">
        <f ca="1">BF7+1</f>
        <v>44534</v>
      </c>
      <c r="BH7" s="117">
        <f t="shared" ref="BH7:BL7" ca="1" si="2">BG7+1</f>
        <v>44535</v>
      </c>
      <c r="BI7" s="117">
        <f t="shared" ca="1" si="2"/>
        <v>44536</v>
      </c>
      <c r="BJ7" s="117">
        <f t="shared" ca="1" si="2"/>
        <v>44537</v>
      </c>
      <c r="BK7" s="117">
        <f t="shared" ca="1" si="2"/>
        <v>44538</v>
      </c>
      <c r="BL7" s="118">
        <f t="shared" ca="1" si="2"/>
        <v>44539</v>
      </c>
      <c r="BM7" s="99"/>
    </row>
    <row r="8" spans="1:68" ht="19.95"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25">
      <c r="A9" s="10"/>
      <c r="B9" s="140" t="s">
        <v>23</v>
      </c>
      <c r="C9" s="141" t="s">
        <v>7</v>
      </c>
      <c r="D9" s="141" t="s">
        <v>24</v>
      </c>
      <c r="E9" s="141" t="s">
        <v>10</v>
      </c>
      <c r="F9" s="141" t="s">
        <v>11</v>
      </c>
      <c r="G9" s="141" t="s">
        <v>25</v>
      </c>
      <c r="H9" s="105"/>
      <c r="I9" s="124" t="str">
        <f t="shared" ref="I9:BL9" ca="1" si="3">LEFT(TEXT(I7,"ddd"),1)</f>
        <v>F</v>
      </c>
      <c r="J9" s="124" t="str">
        <f t="shared" ca="1" si="3"/>
        <v>S</v>
      </c>
      <c r="K9" s="124" t="str">
        <f t="shared" ca="1" si="3"/>
        <v>S</v>
      </c>
      <c r="L9" s="124" t="str">
        <f t="shared" ca="1" si="3"/>
        <v>M</v>
      </c>
      <c r="M9" s="124" t="str">
        <f t="shared" ca="1" si="3"/>
        <v>T</v>
      </c>
      <c r="N9" s="124" t="str">
        <f t="shared" ca="1" si="3"/>
        <v>W</v>
      </c>
      <c r="O9" s="124" t="str">
        <f t="shared" ca="1" si="3"/>
        <v>T</v>
      </c>
      <c r="P9" s="124" t="str">
        <f t="shared" ca="1" si="3"/>
        <v>F</v>
      </c>
      <c r="Q9" s="124" t="str">
        <f t="shared" ca="1" si="3"/>
        <v>S</v>
      </c>
      <c r="R9" s="124" t="str">
        <f t="shared" ca="1" si="3"/>
        <v>S</v>
      </c>
      <c r="S9" s="124" t="str">
        <f t="shared" ca="1" si="3"/>
        <v>M</v>
      </c>
      <c r="T9" s="124" t="str">
        <f t="shared" ca="1" si="3"/>
        <v>T</v>
      </c>
      <c r="U9" s="124" t="str">
        <f t="shared" ca="1" si="3"/>
        <v>W</v>
      </c>
      <c r="V9" s="124" t="str">
        <f t="shared" ca="1" si="3"/>
        <v>T</v>
      </c>
      <c r="W9" s="124" t="str">
        <f t="shared" ca="1" si="3"/>
        <v>F</v>
      </c>
      <c r="X9" s="124" t="str">
        <f t="shared" ca="1" si="3"/>
        <v>S</v>
      </c>
      <c r="Y9" s="124" t="str">
        <f t="shared" ca="1" si="3"/>
        <v>S</v>
      </c>
      <c r="Z9" s="124" t="str">
        <f t="shared" ca="1" si="3"/>
        <v>M</v>
      </c>
      <c r="AA9" s="124" t="str">
        <f t="shared" ca="1" si="3"/>
        <v>T</v>
      </c>
      <c r="AB9" s="124" t="str">
        <f t="shared" ca="1" si="3"/>
        <v>W</v>
      </c>
      <c r="AC9" s="124" t="str">
        <f t="shared" ca="1" si="3"/>
        <v>T</v>
      </c>
      <c r="AD9" s="124" t="str">
        <f t="shared" ca="1" si="3"/>
        <v>F</v>
      </c>
      <c r="AE9" s="124" t="str">
        <f t="shared" ca="1" si="3"/>
        <v>S</v>
      </c>
      <c r="AF9" s="124" t="str">
        <f t="shared" ca="1" si="3"/>
        <v>S</v>
      </c>
      <c r="AG9" s="124" t="str">
        <f t="shared" ca="1" si="3"/>
        <v>M</v>
      </c>
      <c r="AH9" s="124" t="str">
        <f t="shared" ca="1" si="3"/>
        <v>T</v>
      </c>
      <c r="AI9" s="124" t="str">
        <f t="shared" ca="1" si="3"/>
        <v>W</v>
      </c>
      <c r="AJ9" s="124" t="str">
        <f t="shared" ca="1" si="3"/>
        <v>T</v>
      </c>
      <c r="AK9" s="124" t="str">
        <f t="shared" ca="1" si="3"/>
        <v>F</v>
      </c>
      <c r="AL9" s="124" t="str">
        <f t="shared" ca="1" si="3"/>
        <v>S</v>
      </c>
      <c r="AM9" s="124" t="str">
        <f t="shared" ca="1" si="3"/>
        <v>S</v>
      </c>
      <c r="AN9" s="124" t="str">
        <f t="shared" ca="1" si="3"/>
        <v>M</v>
      </c>
      <c r="AO9" s="124" t="str">
        <f t="shared" ca="1" si="3"/>
        <v>T</v>
      </c>
      <c r="AP9" s="124" t="str">
        <f t="shared" ca="1" si="3"/>
        <v>W</v>
      </c>
      <c r="AQ9" s="124" t="str">
        <f t="shared" ca="1" si="3"/>
        <v>T</v>
      </c>
      <c r="AR9" s="124" t="str">
        <f t="shared" ca="1" si="3"/>
        <v>F</v>
      </c>
      <c r="AS9" s="124" t="str">
        <f t="shared" ca="1" si="3"/>
        <v>S</v>
      </c>
      <c r="AT9" s="124" t="str">
        <f t="shared" ca="1" si="3"/>
        <v>S</v>
      </c>
      <c r="AU9" s="124" t="str">
        <f t="shared" ca="1" si="3"/>
        <v>M</v>
      </c>
      <c r="AV9" s="124" t="str">
        <f t="shared" ca="1" si="3"/>
        <v>T</v>
      </c>
      <c r="AW9" s="124" t="str">
        <f t="shared" ca="1" si="3"/>
        <v>W</v>
      </c>
      <c r="AX9" s="124" t="str">
        <f t="shared" ca="1" si="3"/>
        <v>T</v>
      </c>
      <c r="AY9" s="124" t="str">
        <f t="shared" ca="1" si="3"/>
        <v>F</v>
      </c>
      <c r="AZ9" s="124" t="str">
        <f t="shared" ca="1" si="3"/>
        <v>S</v>
      </c>
      <c r="BA9" s="124" t="str">
        <f t="shared" ca="1" si="3"/>
        <v>S</v>
      </c>
      <c r="BB9" s="124" t="str">
        <f t="shared" ca="1" si="3"/>
        <v>M</v>
      </c>
      <c r="BC9" s="124" t="str">
        <f t="shared" ca="1" si="3"/>
        <v>T</v>
      </c>
      <c r="BD9" s="124" t="str">
        <f t="shared" ca="1" si="3"/>
        <v>W</v>
      </c>
      <c r="BE9" s="124" t="str">
        <f t="shared" ca="1" si="3"/>
        <v>T</v>
      </c>
      <c r="BF9" s="124" t="str">
        <f t="shared" ca="1" si="3"/>
        <v>F</v>
      </c>
      <c r="BG9" s="124" t="str">
        <f t="shared" ca="1" si="3"/>
        <v>S</v>
      </c>
      <c r="BH9" s="124" t="str">
        <f t="shared" ca="1" si="3"/>
        <v>S</v>
      </c>
      <c r="BI9" s="124" t="str">
        <f t="shared" ca="1" si="3"/>
        <v>M</v>
      </c>
      <c r="BJ9" s="124" t="str">
        <f t="shared" ca="1" si="3"/>
        <v>T</v>
      </c>
      <c r="BK9" s="124" t="str">
        <f t="shared" ca="1" si="3"/>
        <v>W</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25">
      <c r="A12" s="10"/>
      <c r="B12" s="71" t="s">
        <v>3</v>
      </c>
      <c r="C12" s="67" t="s">
        <v>8</v>
      </c>
      <c r="D12" s="67" t="s">
        <v>6</v>
      </c>
      <c r="E12" s="68">
        <v>0.25</v>
      </c>
      <c r="F12" s="69">
        <f ca="1">TODAY()</f>
        <v>44484</v>
      </c>
      <c r="G12" s="70">
        <v>3</v>
      </c>
      <c r="H12" s="103"/>
      <c r="I12" s="29">
        <f ca="1">IF(AND($C12="Goal",I$7&gt;=$F12,I$7&lt;=$F12+$G12-1),2,IF(AND($C12="Milestone",I$7&gt;=$F12,I$7&lt;=$F12+$G12-1),1,""))</f>
        <v>2</v>
      </c>
      <c r="J12" s="29">
        <f t="shared" ca="1" si="4"/>
        <v>2</v>
      </c>
      <c r="K12" s="29">
        <f t="shared" ca="1" si="4"/>
        <v>2</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25">
      <c r="A13" s="10"/>
      <c r="B13" s="71" t="s">
        <v>4</v>
      </c>
      <c r="C13" s="67" t="s">
        <v>9</v>
      </c>
      <c r="D13" s="67"/>
      <c r="E13" s="68"/>
      <c r="F13" s="69">
        <f ca="1">TODAY()+5</f>
        <v>44489</v>
      </c>
      <c r="G13" s="70">
        <v>1</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f t="shared" ca="1" si="4"/>
        <v>1</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25">
      <c r="A14" s="9"/>
      <c r="B14" s="71" t="s">
        <v>0</v>
      </c>
      <c r="C14" s="67" t="s">
        <v>14</v>
      </c>
      <c r="D14" s="67"/>
      <c r="E14" s="68">
        <v>0.5</v>
      </c>
      <c r="F14" s="69">
        <f ca="1">F12-3</f>
        <v>44481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25">
      <c r="A15" s="9"/>
      <c r="B15" s="71" t="s">
        <v>1</v>
      </c>
      <c r="C15" s="67" t="s">
        <v>9</v>
      </c>
      <c r="D15" s="67"/>
      <c r="E15" s="68"/>
      <c r="F15" s="69">
        <f ca="1">F12+20</f>
        <v>44504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f t="shared" ca="1" si="5"/>
        <v>1</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25">
      <c r="A16" s="9"/>
      <c r="B16" s="71" t="s">
        <v>2</v>
      </c>
      <c r="C16" s="67" t="s">
        <v>13</v>
      </c>
      <c r="D16" s="67"/>
      <c r="E16" s="68">
        <v>0.1</v>
      </c>
      <c r="F16" s="69">
        <f ca="1">F12+6</f>
        <v>44490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25">
      <c r="A18" s="10"/>
      <c r="B18" s="71" t="s">
        <v>3</v>
      </c>
      <c r="C18" s="67" t="s">
        <v>15</v>
      </c>
      <c r="D18" s="67"/>
      <c r="E18" s="68">
        <v>0.6</v>
      </c>
      <c r="F18" s="69">
        <f ca="1">F12+6</f>
        <v>44490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25">
      <c r="A19" s="9"/>
      <c r="B19" s="71" t="s">
        <v>4</v>
      </c>
      <c r="C19" s="67" t="s">
        <v>16</v>
      </c>
      <c r="D19" s="67"/>
      <c r="E19" s="68">
        <v>0.5</v>
      </c>
      <c r="F19" s="69">
        <f ca="1">F18+2</f>
        <v>44492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25">
      <c r="A20" s="9"/>
      <c r="B20" s="71" t="s">
        <v>0</v>
      </c>
      <c r="C20" s="67" t="s">
        <v>14</v>
      </c>
      <c r="D20" s="67"/>
      <c r="E20" s="68">
        <v>0.33</v>
      </c>
      <c r="F20" s="69">
        <f ca="1">F19+5</f>
        <v>44497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25">
      <c r="A21" s="9"/>
      <c r="B21" s="71" t="s">
        <v>1</v>
      </c>
      <c r="C21" s="67" t="s">
        <v>9</v>
      </c>
      <c r="D21" s="67"/>
      <c r="E21" s="68"/>
      <c r="F21" s="69">
        <f ca="1">F20+2</f>
        <v>44499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f t="shared" ca="1" si="4"/>
        <v>1</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25">
      <c r="A22" s="9"/>
      <c r="B22" s="71" t="s">
        <v>2</v>
      </c>
      <c r="C22" s="67"/>
      <c r="D22" s="67"/>
      <c r="E22" s="68"/>
      <c r="F22" s="69">
        <f ca="1">F21+1</f>
        <v>44500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25">
      <c r="A24" s="9"/>
      <c r="B24" s="71" t="s">
        <v>3</v>
      </c>
      <c r="C24" s="67" t="s">
        <v>16</v>
      </c>
      <c r="D24" s="67"/>
      <c r="E24" s="68"/>
      <c r="F24" s="69">
        <f ca="1">F12+15</f>
        <v>44499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25">
      <c r="A25" s="9"/>
      <c r="B25" s="71" t="s">
        <v>4</v>
      </c>
      <c r="C25" s="67" t="s">
        <v>13</v>
      </c>
      <c r="D25" s="67"/>
      <c r="E25" s="68"/>
      <c r="F25" s="69">
        <f ca="1">F24+3</f>
        <v>44502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25">
      <c r="A26" s="9"/>
      <c r="B26" s="71" t="s">
        <v>0</v>
      </c>
      <c r="C26" s="67" t="s">
        <v>16</v>
      </c>
      <c r="D26" s="67"/>
      <c r="E26" s="68"/>
      <c r="F26" s="69">
        <f ca="1">F25+15</f>
        <v>44517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25">
      <c r="A27" s="9"/>
      <c r="B27" s="71" t="s">
        <v>1</v>
      </c>
      <c r="C27" s="67" t="s">
        <v>8</v>
      </c>
      <c r="D27" s="67"/>
      <c r="E27" s="68"/>
      <c r="F27" s="69">
        <f ca="1">F21+22</f>
        <v>44521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f t="shared" ca="1" si="9"/>
        <v>2</v>
      </c>
      <c r="AU27" s="29">
        <f t="shared" ca="1" si="9"/>
        <v>2</v>
      </c>
      <c r="AV27" s="29">
        <f t="shared" ca="1" si="9"/>
        <v>2</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25">
      <c r="A28" s="9"/>
      <c r="B28" s="71" t="s">
        <v>2</v>
      </c>
      <c r="C28" s="67" t="s">
        <v>14</v>
      </c>
      <c r="D28" s="67"/>
      <c r="E28" s="68"/>
      <c r="F28" s="69">
        <f ca="1">F16</f>
        <v>44490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25">
      <c r="A30" s="9"/>
      <c r="B30" s="71" t="s">
        <v>3</v>
      </c>
      <c r="C30" s="67"/>
      <c r="D30" s="67"/>
      <c r="E30" s="68"/>
      <c r="F30" s="69">
        <f ca="1">F27+3</f>
        <v>44524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25">
      <c r="A31" s="9"/>
      <c r="B31" s="71" t="s">
        <v>4</v>
      </c>
      <c r="C31" s="67"/>
      <c r="D31" s="67"/>
      <c r="E31" s="68"/>
      <c r="F31" s="69">
        <f ca="1">F30+14</f>
        <v>44538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25">
      <c r="A32" s="9"/>
      <c r="B32" s="71" t="s">
        <v>0</v>
      </c>
      <c r="C32" s="67" t="s">
        <v>9</v>
      </c>
      <c r="D32" s="67"/>
      <c r="E32" s="68"/>
      <c r="F32" s="69">
        <f ca="1">F31+42</f>
        <v>44580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2021-10-15T07:05:43Z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