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eduling\SMT Solver\job shop\"/>
    </mc:Choice>
  </mc:AlternateContent>
  <bookViews>
    <workbookView xWindow="0" yWindow="0" windowWidth="14380" windowHeight="3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Q15" i="1"/>
  <c r="Q16" i="1"/>
  <c r="Q17" i="1"/>
  <c r="Q18" i="1"/>
  <c r="Q19" i="1"/>
  <c r="N15" i="1"/>
  <c r="N16" i="1"/>
  <c r="N17" i="1"/>
  <c r="N18" i="1"/>
  <c r="N19" i="1"/>
  <c r="K15" i="1"/>
  <c r="K16" i="1"/>
  <c r="K17" i="1"/>
  <c r="K18" i="1"/>
  <c r="K19" i="1"/>
  <c r="H15" i="1"/>
  <c r="H16" i="1"/>
  <c r="H17" i="1"/>
  <c r="H18" i="1"/>
  <c r="H19" i="1"/>
  <c r="E19" i="1"/>
  <c r="E15" i="1"/>
  <c r="E16" i="1"/>
  <c r="E17" i="1"/>
  <c r="E18" i="1"/>
  <c r="N14" i="1"/>
  <c r="K14" i="1"/>
  <c r="H14" i="1"/>
  <c r="E14" i="1"/>
  <c r="N5" i="1" l="1"/>
  <c r="N6" i="1"/>
  <c r="N7" i="1"/>
  <c r="N8" i="1"/>
  <c r="N9" i="1"/>
  <c r="K5" i="1"/>
  <c r="K6" i="1"/>
  <c r="K7" i="1"/>
  <c r="K8" i="1"/>
  <c r="K9" i="1"/>
  <c r="H5" i="1"/>
  <c r="H6" i="1"/>
  <c r="H7" i="1"/>
  <c r="H8" i="1"/>
  <c r="H9" i="1"/>
  <c r="E5" i="1"/>
  <c r="E6" i="1"/>
  <c r="E7" i="1"/>
  <c r="E8" i="1"/>
  <c r="E9" i="1"/>
  <c r="N4" i="1"/>
  <c r="K4" i="1"/>
  <c r="H4" i="1"/>
  <c r="E4" i="1"/>
</calcChain>
</file>

<file path=xl/comments1.xml><?xml version="1.0" encoding="utf-8"?>
<comments xmlns="http://schemas.openxmlformats.org/spreadsheetml/2006/main">
  <authors>
    <author>MOHAMMAD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MOHAMMAD:</t>
        </r>
        <r>
          <rPr>
            <sz val="9"/>
            <color indexed="81"/>
            <rFont val="Tahoma"/>
            <family val="2"/>
          </rPr>
          <t xml:space="preserve">
number of jobs-number of total operations-number of machine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MOHAMMAD:</t>
        </r>
        <r>
          <rPr>
            <sz val="9"/>
            <color indexed="81"/>
            <rFont val="Tahoma"/>
            <family val="2"/>
          </rPr>
          <t xml:space="preserve">
(final solution-minimum obtained solution)/minimum obtained solution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MOHAMMAD:</t>
        </r>
        <r>
          <rPr>
            <sz val="9"/>
            <color indexed="81"/>
            <rFont val="Tahoma"/>
            <family val="2"/>
          </rPr>
          <t xml:space="preserve">
(final solution-minimum obtained solution)/minimum obtained solution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MOHAMMAD:</t>
        </r>
        <r>
          <rPr>
            <sz val="9"/>
            <color indexed="81"/>
            <rFont val="Tahoma"/>
            <family val="2"/>
          </rPr>
          <t xml:space="preserve">
(final solution-minimum obtained solution)/minimum obtained solution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MOHAMMAD:</t>
        </r>
        <r>
          <rPr>
            <sz val="9"/>
            <color indexed="81"/>
            <rFont val="Tahoma"/>
            <family val="2"/>
          </rPr>
          <t xml:space="preserve">
(final solution-minimum obtained solution)/minimum obtained solution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MOHAMMAD:</t>
        </r>
        <r>
          <rPr>
            <sz val="9"/>
            <color indexed="81"/>
            <rFont val="Tahoma"/>
            <family val="2"/>
          </rPr>
          <t xml:space="preserve">
number of jobs-number of total operations-number of machine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MOHAMMAD:</t>
        </r>
        <r>
          <rPr>
            <sz val="9"/>
            <color indexed="81"/>
            <rFont val="Tahoma"/>
            <family val="2"/>
          </rPr>
          <t xml:space="preserve">
(final solution-minimum obtained solution)/minimum obtained solution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MOHAMMAD:</t>
        </r>
        <r>
          <rPr>
            <sz val="9"/>
            <color indexed="81"/>
            <rFont val="Tahoma"/>
            <family val="2"/>
          </rPr>
          <t xml:space="preserve">
(final solution-minimum obtained solution)/minimum obtained solution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MOHAMMAD:</t>
        </r>
        <r>
          <rPr>
            <sz val="9"/>
            <color indexed="81"/>
            <rFont val="Tahoma"/>
            <family val="2"/>
          </rPr>
          <t xml:space="preserve">
(final solution-minimum obtained solution)/minimum obtained solution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MOHAMMAD:</t>
        </r>
        <r>
          <rPr>
            <sz val="9"/>
            <color indexed="81"/>
            <rFont val="Tahoma"/>
            <family val="2"/>
          </rPr>
          <t xml:space="preserve">
(final solution-minimum obtained solution)/minimum obtained solution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MOHAMMAD:</t>
        </r>
        <r>
          <rPr>
            <sz val="9"/>
            <color indexed="81"/>
            <rFont val="Tahoma"/>
            <family val="2"/>
          </rPr>
          <t xml:space="preserve">
(final solution-minimum obtained solution)/minimum obtained solution</t>
        </r>
      </text>
    </comment>
  </commentList>
</comments>
</file>

<file path=xl/sharedStrings.xml><?xml version="1.0" encoding="utf-8"?>
<sst xmlns="http://schemas.openxmlformats.org/spreadsheetml/2006/main" count="91" uniqueCount="25">
  <si>
    <t xml:space="preserve">IBM Cplex </t>
  </si>
  <si>
    <t>Gurobi</t>
  </si>
  <si>
    <t>Time (s)</t>
  </si>
  <si>
    <t>&gt;3600</t>
  </si>
  <si>
    <t>Gap%</t>
  </si>
  <si>
    <t>Sample</t>
  </si>
  <si>
    <t>j6-o36-m6</t>
  </si>
  <si>
    <t>j8-o80-m10</t>
  </si>
  <si>
    <t>j10-o100-m10</t>
  </si>
  <si>
    <t>j10-o150-m15</t>
  </si>
  <si>
    <t>j14-o210-m15</t>
  </si>
  <si>
    <t>j20-o300-m15</t>
  </si>
  <si>
    <t>GAMS</t>
  </si>
  <si>
    <t>objective function</t>
  </si>
  <si>
    <t>objective function = sum of the jobs complition time</t>
  </si>
  <si>
    <t>Gap% = (final solution-minimum obtained solution)/minimum obtained solution</t>
  </si>
  <si>
    <t>Sample = j(Number of jobs) - o(Number of total operations) - m(Number of machine)</t>
  </si>
  <si>
    <t>SMT(Z3)-Disjunctive graph formulation</t>
  </si>
  <si>
    <t>SMT(Z3)-Disjunctive graph formulation &amp; Integer variables</t>
  </si>
  <si>
    <t>SMT(Z3)-Disjunctive graph formulation &amp; Real variables</t>
  </si>
  <si>
    <t>SMT(Z3)-Disjunctive graph formulation &amp; Real variables &amp; remove "end_time" veriable</t>
  </si>
  <si>
    <t>SMT(Z3)-Disjunctive graph formulation &amp; SMT2 format</t>
  </si>
  <si>
    <t>SMT(Z3)-Time Index formulation</t>
  </si>
  <si>
    <t>unsat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</si>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</sst>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/>
    </xf>
    <xf numFmtId="10" fontId="0" fillId="2" borderId="6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3" borderId="9" xfId="1" applyNumberFormat="1" applyFont="1" applyFill="1" applyBorder="1" applyAlignment="1">
      <alignment horizontal="center" vertical="center"/>
    </xf>
    <xf numFmtId="10" fontId="0" fillId="3" borderId="9" xfId="1" applyNumberFormat="1" applyFont="1" applyFill="1" applyBorder="1" applyAlignment="1">
      <alignment horizontal="center"/>
    </xf>
    <xf numFmtId="0" fontId="0" fillId="4" borderId="14" xfId="0" applyFill="1" applyBorder="1"/>
    <xf numFmtId="0" fontId="0" fillId="4" borderId="15" xfId="0" applyFill="1" applyBorder="1"/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Fill="1" applyBorder="1"/>
    <xf numFmtId="10" fontId="0" fillId="2" borderId="6" xfId="1" applyNumberFormat="1" applyFont="1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2" xfId="0" applyNumberFormat="1" applyFill="1" applyBorder="1" applyAlignment="1">
      <alignment horizontal="center" wrapText="1"/>
    </xf>
    <xf numFmtId="0" fontId="0" fillId="3" borderId="3" xfId="0" applyNumberFormat="1" applyFill="1" applyBorder="1" applyAlignment="1">
      <alignment horizontal="center" wrapText="1"/>
    </xf>
    <xf numFmtId="0" fontId="0" fillId="3" borderId="4" xfId="0" applyNumberFormat="1" applyFill="1" applyBorder="1" applyAlignment="1">
      <alignment horizontal="center" wrapText="1"/>
    </xf>
    <xf numFmtId="0" fontId="0" fillId="2" borderId="2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4" xfId="0" applyNumberFormat="1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0" fillId="3" borderId="4" xfId="0" applyNumberFormat="1" applyFill="1" applyBorder="1" applyAlignment="1">
      <alignment horizontal="center" vertical="center" wrapText="1"/>
    </xf>
    <xf numFmtId="0" fontId="0" fillId="3" borderId="16" xfId="0" applyNumberForma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/>
    </xf>
    <xf numFmtId="10" fontId="0" fillId="3" borderId="17" xfId="1" applyNumberFormat="1" applyFont="1" applyFill="1" applyBorder="1" applyAlignment="1">
      <alignment horizontal="center"/>
    </xf>
    <xf numFmtId="10" fontId="0" fillId="3" borderId="18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24"/>
  <sheetViews>
    <sheetView tabSelected="1" topLeftCell="A9" workbookViewId="0">
      <selection activeCell="I22" sqref="I22"/>
    </sheetView>
  </sheetViews>
  <sheetFormatPr defaultRowHeight="14.5" x14ac:dyDescent="0.35"/>
  <cols>
    <col min="1" max="1" width="4.26953125" customWidth="1"/>
    <col min="2" max="2" width="18.90625" customWidth="1"/>
    <col min="3" max="13" width="10.7265625" customWidth="1"/>
    <col min="14" max="14" width="10" customWidth="1"/>
    <col min="15" max="17" width="10.6328125" customWidth="1"/>
  </cols>
  <sheetData>
    <row r="1" spans="2:17" ht="15" thickBot="1" x14ac:dyDescent="0.4"/>
    <row r="2" spans="2:17" ht="33.5" customHeight="1" x14ac:dyDescent="0.35">
      <c r="B2" s="29" t="s">
        <v>5</v>
      </c>
      <c r="C2" s="37" t="s">
        <v>12</v>
      </c>
      <c r="D2" s="32"/>
      <c r="E2" s="33"/>
      <c r="F2" s="34" t="s">
        <v>0</v>
      </c>
      <c r="G2" s="35"/>
      <c r="H2" s="36"/>
      <c r="I2" s="31" t="s">
        <v>1</v>
      </c>
      <c r="J2" s="32"/>
      <c r="K2" s="33"/>
      <c r="L2" s="38" t="s">
        <v>17</v>
      </c>
      <c r="M2" s="39"/>
      <c r="N2" s="40"/>
    </row>
    <row r="3" spans="2:17" ht="29" x14ac:dyDescent="0.35">
      <c r="B3" s="30"/>
      <c r="C3" s="9" t="s">
        <v>2</v>
      </c>
      <c r="D3" s="24" t="s">
        <v>13</v>
      </c>
      <c r="E3" s="12" t="s">
        <v>4</v>
      </c>
      <c r="F3" s="13" t="s">
        <v>2</v>
      </c>
      <c r="G3" s="25" t="s">
        <v>13</v>
      </c>
      <c r="H3" s="8" t="s">
        <v>4</v>
      </c>
      <c r="I3" s="1" t="s">
        <v>2</v>
      </c>
      <c r="J3" s="24" t="s">
        <v>13</v>
      </c>
      <c r="K3" s="12" t="s">
        <v>4</v>
      </c>
      <c r="L3" s="13" t="s">
        <v>2</v>
      </c>
      <c r="M3" s="25" t="s">
        <v>13</v>
      </c>
      <c r="N3" s="8" t="s">
        <v>4</v>
      </c>
    </row>
    <row r="4" spans="2:17" x14ac:dyDescent="0.35">
      <c r="B4" s="22" t="s">
        <v>6</v>
      </c>
      <c r="C4" s="10">
        <v>2</v>
      </c>
      <c r="D4" s="3">
        <v>265</v>
      </c>
      <c r="E4" s="17">
        <f>(D4-MIN($D4,$G4,$J4,$M4))/MIN($D4,$G4,$J4,$M4)</f>
        <v>0</v>
      </c>
      <c r="F4" s="14">
        <v>0.44</v>
      </c>
      <c r="G4" s="6">
        <v>265</v>
      </c>
      <c r="H4" s="18">
        <f>(G4-MIN($D4,$G4,$J4,$M4))/MIN($D4,$G4,$J4,$M4)</f>
        <v>0</v>
      </c>
      <c r="I4" s="2">
        <v>0.42</v>
      </c>
      <c r="J4" s="3">
        <v>265</v>
      </c>
      <c r="K4" s="17">
        <f>(J4-MIN($D4,$G4,$J4,$M4))/MIN($D4,$G4,$J4,$M4)</f>
        <v>0</v>
      </c>
      <c r="L4" s="14">
        <v>1.4</v>
      </c>
      <c r="M4" s="6">
        <v>265</v>
      </c>
      <c r="N4" s="16">
        <f>(M4-MIN($D4,$G4,$J4,$M4))/MIN($D4,$G4,$J4,$M4)</f>
        <v>0</v>
      </c>
    </row>
    <row r="5" spans="2:17" x14ac:dyDescent="0.35">
      <c r="B5" s="22" t="s">
        <v>7</v>
      </c>
      <c r="C5" s="10">
        <v>462</v>
      </c>
      <c r="D5" s="3">
        <v>534</v>
      </c>
      <c r="E5" s="17">
        <f t="shared" ref="E5:E9" si="0">(D5-MIN($D5,$G5,$J5,$M5))/MIN($D5,$G5,$J5,$M5)</f>
        <v>0</v>
      </c>
      <c r="F5" s="14">
        <v>63</v>
      </c>
      <c r="G5" s="6">
        <v>534</v>
      </c>
      <c r="H5" s="18">
        <f t="shared" ref="H5:H9" si="1">(G5-MIN($D5,$G5,$J5,$M5))/MIN($D5,$G5,$J5,$M5)</f>
        <v>0</v>
      </c>
      <c r="I5" s="2">
        <v>100</v>
      </c>
      <c r="J5" s="3">
        <v>534</v>
      </c>
      <c r="K5" s="17">
        <f t="shared" ref="K5:K9" si="2">(J5-MIN($D5,$G5,$J5,$M5))/MIN($D5,$G5,$J5,$M5)</f>
        <v>0</v>
      </c>
      <c r="L5" s="14">
        <v>1107</v>
      </c>
      <c r="M5" s="6">
        <v>534</v>
      </c>
      <c r="N5" s="16">
        <f t="shared" ref="N5:N9" si="3">(M5-MIN($D5,$G5,$J5,$M5))/MIN($D5,$G5,$J5,$M5)</f>
        <v>0</v>
      </c>
    </row>
    <row r="6" spans="2:17" x14ac:dyDescent="0.35">
      <c r="B6" s="22" t="s">
        <v>8</v>
      </c>
      <c r="C6" s="10" t="s">
        <v>3</v>
      </c>
      <c r="D6" s="3">
        <v>803</v>
      </c>
      <c r="E6" s="17">
        <f t="shared" si="0"/>
        <v>0</v>
      </c>
      <c r="F6" s="14" t="s">
        <v>3</v>
      </c>
      <c r="G6" s="6">
        <v>803</v>
      </c>
      <c r="H6" s="18">
        <f t="shared" si="1"/>
        <v>0</v>
      </c>
      <c r="I6" s="2" t="s">
        <v>3</v>
      </c>
      <c r="J6" s="3">
        <v>803</v>
      </c>
      <c r="K6" s="17">
        <f t="shared" si="2"/>
        <v>0</v>
      </c>
      <c r="L6" s="14" t="s">
        <v>3</v>
      </c>
      <c r="M6" s="6">
        <v>829</v>
      </c>
      <c r="N6" s="16">
        <f t="shared" si="3"/>
        <v>3.2378580323785801E-2</v>
      </c>
    </row>
    <row r="7" spans="2:17" x14ac:dyDescent="0.35">
      <c r="B7" s="22" t="s">
        <v>9</v>
      </c>
      <c r="C7" s="10" t="s">
        <v>3</v>
      </c>
      <c r="D7" s="3">
        <v>1068</v>
      </c>
      <c r="E7" s="17">
        <f t="shared" si="0"/>
        <v>0</v>
      </c>
      <c r="F7" s="14" t="s">
        <v>3</v>
      </c>
      <c r="G7" s="6">
        <v>1068</v>
      </c>
      <c r="H7" s="18">
        <f t="shared" si="1"/>
        <v>0</v>
      </c>
      <c r="I7" s="2" t="s">
        <v>3</v>
      </c>
      <c r="J7" s="3">
        <v>1072</v>
      </c>
      <c r="K7" s="17">
        <f t="shared" si="2"/>
        <v>3.7453183520599251E-3</v>
      </c>
      <c r="L7" s="14" t="s">
        <v>3</v>
      </c>
      <c r="M7" s="6">
        <v>1085</v>
      </c>
      <c r="N7" s="16">
        <f t="shared" si="3"/>
        <v>1.5917602996254682E-2</v>
      </c>
    </row>
    <row r="8" spans="2:17" x14ac:dyDescent="0.35">
      <c r="B8" s="22" t="s">
        <v>10</v>
      </c>
      <c r="C8" s="10" t="s">
        <v>3</v>
      </c>
      <c r="D8" s="3">
        <v>1602</v>
      </c>
      <c r="E8" s="17">
        <f t="shared" si="0"/>
        <v>0</v>
      </c>
      <c r="F8" s="14" t="s">
        <v>3</v>
      </c>
      <c r="G8" s="6">
        <v>1623</v>
      </c>
      <c r="H8" s="18">
        <f t="shared" si="1"/>
        <v>1.3108614232209739E-2</v>
      </c>
      <c r="I8" s="2" t="s">
        <v>3</v>
      </c>
      <c r="J8" s="3">
        <v>1606</v>
      </c>
      <c r="K8" s="17">
        <f t="shared" si="2"/>
        <v>2.4968789013732834E-3</v>
      </c>
      <c r="L8" s="14" t="s">
        <v>3</v>
      </c>
      <c r="M8" s="6">
        <v>1850</v>
      </c>
      <c r="N8" s="16">
        <f t="shared" si="3"/>
        <v>0.15480649188514356</v>
      </c>
    </row>
    <row r="9" spans="2:17" ht="15" thickBot="1" x14ac:dyDescent="0.4">
      <c r="B9" s="23" t="s">
        <v>11</v>
      </c>
      <c r="C9" s="11" t="s">
        <v>3</v>
      </c>
      <c r="D9" s="5">
        <v>2503</v>
      </c>
      <c r="E9" s="19">
        <f t="shared" si="0"/>
        <v>0</v>
      </c>
      <c r="F9" s="15" t="s">
        <v>3</v>
      </c>
      <c r="G9" s="7">
        <v>2590</v>
      </c>
      <c r="H9" s="20">
        <f t="shared" si="1"/>
        <v>3.4758290051937674E-2</v>
      </c>
      <c r="I9" s="4" t="s">
        <v>3</v>
      </c>
      <c r="J9" s="5">
        <v>2867</v>
      </c>
      <c r="K9" s="19">
        <f t="shared" si="2"/>
        <v>0.14542548941270475</v>
      </c>
      <c r="L9" s="15" t="s">
        <v>3</v>
      </c>
      <c r="M9" s="7">
        <v>3200</v>
      </c>
      <c r="N9" s="21">
        <f t="shared" si="3"/>
        <v>0.27846584099081101</v>
      </c>
    </row>
    <row r="11" spans="2:17" ht="15" thickBot="1" x14ac:dyDescent="0.4"/>
    <row r="12" spans="2:17" ht="46.5" customHeight="1" x14ac:dyDescent="0.35">
      <c r="B12" s="29" t="s">
        <v>5</v>
      </c>
      <c r="C12" s="41" t="s">
        <v>18</v>
      </c>
      <c r="D12" s="42"/>
      <c r="E12" s="43"/>
      <c r="F12" s="44" t="s">
        <v>19</v>
      </c>
      <c r="G12" s="45"/>
      <c r="H12" s="46"/>
      <c r="I12" s="41" t="s">
        <v>20</v>
      </c>
      <c r="J12" s="42"/>
      <c r="K12" s="43"/>
      <c r="L12" s="44" t="s">
        <v>21</v>
      </c>
      <c r="M12" s="45"/>
      <c r="N12" s="47"/>
      <c r="O12" s="41" t="s">
        <v>22</v>
      </c>
      <c r="P12" s="42"/>
      <c r="Q12" s="43"/>
    </row>
    <row r="13" spans="2:17" ht="29" x14ac:dyDescent="0.35">
      <c r="B13" s="30"/>
      <c r="C13" s="1" t="s">
        <v>2</v>
      </c>
      <c r="D13" s="24" t="s">
        <v>13</v>
      </c>
      <c r="E13" s="12" t="s">
        <v>4</v>
      </c>
      <c r="F13" s="13" t="s">
        <v>2</v>
      </c>
      <c r="G13" s="25" t="s">
        <v>13</v>
      </c>
      <c r="H13" s="8" t="s">
        <v>4</v>
      </c>
      <c r="I13" s="1" t="s">
        <v>2</v>
      </c>
      <c r="J13" s="24" t="s">
        <v>13</v>
      </c>
      <c r="K13" s="12" t="s">
        <v>4</v>
      </c>
      <c r="L13" s="13" t="s">
        <v>2</v>
      </c>
      <c r="M13" s="25" t="s">
        <v>13</v>
      </c>
      <c r="N13" s="48" t="s">
        <v>4</v>
      </c>
      <c r="O13" s="1" t="s">
        <v>2</v>
      </c>
      <c r="P13" s="24" t="s">
        <v>13</v>
      </c>
      <c r="Q13" s="12" t="s">
        <v>4</v>
      </c>
    </row>
    <row r="14" spans="2:17" x14ac:dyDescent="0.35">
      <c r="B14" s="22" t="s">
        <v>6</v>
      </c>
      <c r="C14" s="2">
        <v>1.4</v>
      </c>
      <c r="D14" s="3">
        <v>265</v>
      </c>
      <c r="E14" s="27">
        <f>(D14-MIN($P14,$M14,$J14,$G14,$D14))/MIN($P14,$M14,$J14,$G14,$D14)</f>
        <v>0</v>
      </c>
      <c r="F14" s="14">
        <v>1</v>
      </c>
      <c r="G14" s="6">
        <v>265</v>
      </c>
      <c r="H14" s="16">
        <f>(G14-MIN($P14,$M14,$J14,$G14,$D14))/MIN($P14,$M14,$J14,$G14,$D14)</f>
        <v>0</v>
      </c>
      <c r="I14" s="2">
        <v>2</v>
      </c>
      <c r="J14" s="3">
        <v>265</v>
      </c>
      <c r="K14" s="27">
        <f>(J14-MIN($P14,$M14,$J14,$G14,$D14))/MIN($P14,$M14,$J14,$G14,$D14)</f>
        <v>0</v>
      </c>
      <c r="L14" s="14" t="s">
        <v>24</v>
      </c>
      <c r="M14" s="6">
        <v>265</v>
      </c>
      <c r="N14" s="49">
        <f>(M14-MIN($P14,$M14,$J14,$G14,$D14))/MIN($P14,$M14,$J14,$G14,$D14)</f>
        <v>0</v>
      </c>
      <c r="O14" s="2">
        <v>175</v>
      </c>
      <c r="P14" s="3">
        <v>265</v>
      </c>
      <c r="Q14" s="27">
        <f t="shared" ref="Q14:Q18" si="4">IFERROR((P14-MIN($P14,$M14,$J14,$G14,$D14))/MIN($P14,$M14,$J14,$G14,$D14),"-")</f>
        <v>0</v>
      </c>
    </row>
    <row r="15" spans="2:17" x14ac:dyDescent="0.35">
      <c r="B15" s="22" t="s">
        <v>7</v>
      </c>
      <c r="C15" s="2">
        <v>1107</v>
      </c>
      <c r="D15" s="3">
        <v>534</v>
      </c>
      <c r="E15" s="27">
        <f t="shared" ref="E15:E19" si="5">(D15-MIN($P15,$M15,$J15,$G15,$D15))/MIN($P15,$M15,$J15,$G15,$D15)</f>
        <v>0</v>
      </c>
      <c r="F15" s="14">
        <v>1085</v>
      </c>
      <c r="G15" s="6">
        <v>534</v>
      </c>
      <c r="H15" s="16">
        <f t="shared" ref="H15:H19" si="6">(G15-MIN($P15,$M15,$J15,$G15,$D15))/MIN($P15,$M15,$J15,$G15,$D15)</f>
        <v>0</v>
      </c>
      <c r="I15" s="2">
        <v>790</v>
      </c>
      <c r="J15" s="3">
        <v>534</v>
      </c>
      <c r="K15" s="27">
        <f t="shared" ref="K15:K19" si="7">(J15-MIN($P15,$M15,$J15,$G15,$D15))/MIN($P15,$M15,$J15,$G15,$D15)</f>
        <v>0</v>
      </c>
      <c r="L15" s="14">
        <v>720</v>
      </c>
      <c r="M15" s="6">
        <v>534</v>
      </c>
      <c r="N15" s="49">
        <f t="shared" ref="N15:N19" si="8">(M15-MIN($P15,$M15,$J15,$G15,$D15))/MIN($P15,$M15,$J15,$G15,$D15)</f>
        <v>0</v>
      </c>
      <c r="O15" s="2">
        <v>118</v>
      </c>
      <c r="P15" s="3">
        <v>534</v>
      </c>
      <c r="Q15" s="27">
        <f t="shared" si="4"/>
        <v>0</v>
      </c>
    </row>
    <row r="16" spans="2:17" x14ac:dyDescent="0.35">
      <c r="B16" s="22" t="s">
        <v>8</v>
      </c>
      <c r="C16" s="2" t="s">
        <v>3</v>
      </c>
      <c r="D16" s="3">
        <v>829</v>
      </c>
      <c r="E16" s="27">
        <f t="shared" si="5"/>
        <v>1.8427518427518427E-2</v>
      </c>
      <c r="F16" s="14" t="s">
        <v>3</v>
      </c>
      <c r="G16" s="6">
        <v>814</v>
      </c>
      <c r="H16" s="16">
        <f t="shared" si="6"/>
        <v>0</v>
      </c>
      <c r="I16" s="2" t="s">
        <v>3</v>
      </c>
      <c r="J16" s="3">
        <v>814</v>
      </c>
      <c r="K16" s="27">
        <f t="shared" si="7"/>
        <v>0</v>
      </c>
      <c r="L16" s="14" t="s">
        <v>3</v>
      </c>
      <c r="M16" s="6">
        <v>819</v>
      </c>
      <c r="N16" s="49">
        <f t="shared" si="8"/>
        <v>6.1425061425061421E-3</v>
      </c>
      <c r="O16" s="2" t="s">
        <v>3</v>
      </c>
      <c r="P16" s="3">
        <v>898</v>
      </c>
      <c r="Q16" s="27">
        <f t="shared" si="4"/>
        <v>0.10319410319410319</v>
      </c>
    </row>
    <row r="17" spans="2:17" x14ac:dyDescent="0.35">
      <c r="B17" s="22" t="s">
        <v>9</v>
      </c>
      <c r="C17" s="2" t="s">
        <v>3</v>
      </c>
      <c r="D17" s="3">
        <v>1085</v>
      </c>
      <c r="E17" s="27">
        <f t="shared" si="5"/>
        <v>0</v>
      </c>
      <c r="F17" s="14" t="s">
        <v>3</v>
      </c>
      <c r="G17" s="6">
        <v>1102</v>
      </c>
      <c r="H17" s="16">
        <f t="shared" si="6"/>
        <v>1.5668202764976959E-2</v>
      </c>
      <c r="I17" s="2" t="s">
        <v>3</v>
      </c>
      <c r="J17" s="3">
        <v>1102</v>
      </c>
      <c r="K17" s="27">
        <f t="shared" si="7"/>
        <v>1.5668202764976959E-2</v>
      </c>
      <c r="L17" s="14" t="s">
        <v>3</v>
      </c>
      <c r="M17" s="6">
        <v>1112</v>
      </c>
      <c r="N17" s="49">
        <f t="shared" si="8"/>
        <v>2.488479262672811E-2</v>
      </c>
      <c r="O17" s="2" t="s">
        <v>3</v>
      </c>
      <c r="P17" s="3">
        <v>1391</v>
      </c>
      <c r="Q17" s="27">
        <f t="shared" si="4"/>
        <v>0.28202764976958528</v>
      </c>
    </row>
    <row r="18" spans="2:17" x14ac:dyDescent="0.35">
      <c r="B18" s="22" t="s">
        <v>10</v>
      </c>
      <c r="C18" s="2" t="s">
        <v>3</v>
      </c>
      <c r="D18" s="3">
        <v>1850</v>
      </c>
      <c r="E18" s="27">
        <f t="shared" si="5"/>
        <v>8.3138173302107723E-2</v>
      </c>
      <c r="F18" s="14" t="s">
        <v>3</v>
      </c>
      <c r="G18" s="6">
        <v>1708</v>
      </c>
      <c r="H18" s="16">
        <f t="shared" si="6"/>
        <v>0</v>
      </c>
      <c r="I18" s="2" t="s">
        <v>3</v>
      </c>
      <c r="J18" s="3">
        <v>1760</v>
      </c>
      <c r="K18" s="27">
        <f t="shared" si="7"/>
        <v>3.0444964871194378E-2</v>
      </c>
      <c r="L18" s="14" t="s">
        <v>3</v>
      </c>
      <c r="M18" s="6">
        <v>1750</v>
      </c>
      <c r="N18" s="49">
        <f t="shared" si="8"/>
        <v>2.4590163934426229E-2</v>
      </c>
      <c r="O18" s="2" t="s">
        <v>3</v>
      </c>
      <c r="P18" s="3">
        <v>2762</v>
      </c>
      <c r="Q18" s="27">
        <f t="shared" si="4"/>
        <v>0.61709601873536302</v>
      </c>
    </row>
    <row r="19" spans="2:17" ht="15" thickBot="1" x14ac:dyDescent="0.4">
      <c r="B19" s="23" t="s">
        <v>11</v>
      </c>
      <c r="C19" s="4" t="s">
        <v>3</v>
      </c>
      <c r="D19" s="5">
        <v>3200</v>
      </c>
      <c r="E19" s="28">
        <f>(D19-MIN($P19,$M19,$J19,$G19,$D19))/MIN($P19,$M19,$J19,$G19,$D19)</f>
        <v>1.5228426395939087E-2</v>
      </c>
      <c r="F19" s="15" t="s">
        <v>3</v>
      </c>
      <c r="G19" s="7">
        <v>3152</v>
      </c>
      <c r="H19" s="21">
        <f t="shared" si="6"/>
        <v>0</v>
      </c>
      <c r="I19" s="4" t="s">
        <v>3</v>
      </c>
      <c r="J19" s="5">
        <v>3152</v>
      </c>
      <c r="K19" s="28">
        <f t="shared" si="7"/>
        <v>0</v>
      </c>
      <c r="L19" s="14" t="s">
        <v>3</v>
      </c>
      <c r="M19" s="7">
        <v>3152</v>
      </c>
      <c r="N19" s="50">
        <f t="shared" si="8"/>
        <v>0</v>
      </c>
      <c r="O19" s="4" t="s">
        <v>3</v>
      </c>
      <c r="P19" s="5" t="s">
        <v>23</v>
      </c>
      <c r="Q19" s="28" t="str">
        <f>IFERROR((P19-MIN($P19,$M19,$J19,$G19,$D19))/MIN($P19,$M19,$J19,$G19,$D19),"-")</f>
        <v>-</v>
      </c>
    </row>
    <row r="22" spans="2:17" x14ac:dyDescent="0.35">
      <c r="B22" s="26" t="s">
        <v>14</v>
      </c>
    </row>
    <row r="23" spans="2:17" x14ac:dyDescent="0.35">
      <c r="B23" s="26" t="s">
        <v>16</v>
      </c>
    </row>
    <row r="24" spans="2:17" x14ac:dyDescent="0.35">
      <c r="B24" s="26" t="s">
        <v>15</v>
      </c>
    </row>
  </sheetData>
  <mergeCells count="11">
    <mergeCell ref="O12:Q12"/>
    <mergeCell ref="B12:B13"/>
    <mergeCell ref="C12:E12"/>
    <mergeCell ref="F12:H12"/>
    <mergeCell ref="I12:K12"/>
    <mergeCell ref="L12:N12"/>
    <mergeCell ref="B2:B3"/>
    <mergeCell ref="I2:K2"/>
    <mergeCell ref="F2:H2"/>
    <mergeCell ref="C2:E2"/>
    <mergeCell ref="L2:N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2020-01-06T09:51:55Z</dcterms:created>
  <dcterms:modified xsi:type="dcterms:W3CDTF">2020-01-17T11:45:39Z</dcterms:modified>
</cp:coreProperties>
</file>