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МОптим 4\4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B53" i="1"/>
  <c r="E46" i="1"/>
  <c r="E47" i="1"/>
  <c r="E48" i="1"/>
  <c r="E49" i="1"/>
  <c r="E50" i="1"/>
  <c r="E51" i="1"/>
  <c r="E52" i="1"/>
  <c r="E45" i="1"/>
  <c r="C47" i="1"/>
  <c r="C46" i="1"/>
  <c r="B46" i="1"/>
  <c r="D46" i="1" s="1"/>
  <c r="H45" i="1"/>
  <c r="G45" i="1"/>
  <c r="F45" i="1"/>
  <c r="D45" i="1"/>
  <c r="C45" i="1"/>
  <c r="B45" i="1"/>
  <c r="K38" i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B13" i="1"/>
  <c r="D13" i="1" s="1"/>
  <c r="C7" i="1"/>
  <c r="C8" i="1" s="1"/>
  <c r="D7" i="1"/>
  <c r="D8" i="1" s="1"/>
  <c r="E7" i="1"/>
  <c r="E8" i="1" s="1"/>
  <c r="F7" i="1"/>
  <c r="F8" i="1" s="1"/>
  <c r="G7" i="1"/>
  <c r="G8" i="1" s="1"/>
  <c r="H7" i="1"/>
  <c r="H8" i="1" s="1"/>
  <c r="I7" i="1"/>
  <c r="I8" i="1" s="1"/>
  <c r="J7" i="1"/>
  <c r="J8" i="1" s="1"/>
  <c r="K7" i="1"/>
  <c r="K8" i="1" s="1"/>
  <c r="L7" i="1"/>
  <c r="L8" i="1" s="1"/>
  <c r="M7" i="1"/>
  <c r="M8" i="1" s="1"/>
  <c r="N7" i="1"/>
  <c r="N8" i="1" s="1"/>
  <c r="O7" i="1"/>
  <c r="O8" i="1" s="1"/>
  <c r="P7" i="1"/>
  <c r="P8" i="1" s="1"/>
  <c r="Q7" i="1"/>
  <c r="Q8" i="1" s="1"/>
  <c r="R7" i="1"/>
  <c r="R8" i="1" s="1"/>
  <c r="B7" i="1"/>
  <c r="B8" i="1" s="1"/>
  <c r="B2" i="1"/>
  <c r="C2" i="1"/>
  <c r="D2" i="1"/>
  <c r="D3" i="1" s="1"/>
  <c r="E2" i="1"/>
  <c r="E3" i="1" s="1"/>
  <c r="F2" i="1"/>
  <c r="F3" i="1" s="1"/>
  <c r="G2" i="1"/>
  <c r="G3" i="1" s="1"/>
  <c r="H2" i="1"/>
  <c r="H3" i="1" s="1"/>
  <c r="I2" i="1"/>
  <c r="B3" i="1"/>
  <c r="C3" i="1"/>
  <c r="I3" i="1"/>
  <c r="B24" i="1" l="1"/>
  <c r="D24" i="1" s="1"/>
  <c r="C24" i="1"/>
  <c r="F24" i="1" s="1"/>
  <c r="Q2" i="1"/>
  <c r="Q3" i="1" s="1"/>
  <c r="O2" i="1"/>
  <c r="O3" i="1" s="1"/>
  <c r="M2" i="1"/>
  <c r="M3" i="1" s="1"/>
  <c r="K2" i="1"/>
  <c r="K3" i="1" s="1"/>
  <c r="J2" i="1"/>
  <c r="J3" i="1" s="1"/>
  <c r="L2" i="1"/>
  <c r="L3" i="1" s="1"/>
  <c r="N2" i="1"/>
  <c r="N3" i="1" s="1"/>
  <c r="P2" i="1"/>
  <c r="P3" i="1" s="1"/>
  <c r="H24" i="1" l="1"/>
  <c r="C25" i="1"/>
  <c r="F25" i="1" s="1"/>
  <c r="G24" i="1"/>
  <c r="B25" i="1" s="1"/>
  <c r="D25" i="1" s="1"/>
  <c r="B4" i="1"/>
  <c r="K44" i="1"/>
  <c r="K43" i="1"/>
  <c r="B26" i="1" l="1"/>
  <c r="D26" i="1" s="1"/>
  <c r="F46" i="1" l="1"/>
  <c r="B47" i="1" l="1"/>
  <c r="D47" i="1" s="1"/>
  <c r="H46" i="1"/>
  <c r="G46" i="1"/>
  <c r="F47" i="1"/>
  <c r="C48" i="1" s="1"/>
  <c r="C13" i="1"/>
  <c r="F13" i="1" s="1"/>
  <c r="G47" i="1" l="1"/>
  <c r="H47" i="1"/>
  <c r="G13" i="1"/>
  <c r="H13" i="1"/>
  <c r="B9" i="1"/>
  <c r="B48" i="1" l="1"/>
  <c r="C14" i="1"/>
  <c r="F14" i="1" s="1"/>
  <c r="B14" i="1"/>
  <c r="D14" i="1" s="1"/>
  <c r="F48" i="1"/>
  <c r="G25" i="1"/>
  <c r="D48" i="1" l="1"/>
  <c r="H25" i="1"/>
  <c r="C26" i="1" s="1"/>
  <c r="F26" i="1" s="1"/>
  <c r="H14" i="1"/>
  <c r="G14" i="1"/>
  <c r="G48" i="1" l="1"/>
  <c r="C49" i="1"/>
  <c r="F49" i="1" s="1"/>
  <c r="H48" i="1"/>
  <c r="B49" i="1" s="1"/>
  <c r="D49" i="1" s="1"/>
  <c r="C15" i="1"/>
  <c r="F15" i="1" s="1"/>
  <c r="B15" i="1"/>
  <c r="D15" i="1" s="1"/>
  <c r="C50" i="1" l="1"/>
  <c r="F50" i="1" s="1"/>
  <c r="G49" i="1"/>
  <c r="H49" i="1"/>
  <c r="G26" i="1"/>
  <c r="H26" i="1"/>
  <c r="H15" i="1"/>
  <c r="G15" i="1"/>
  <c r="B50" i="1" l="1"/>
  <c r="D50" i="1" s="1"/>
  <c r="B27" i="1"/>
  <c r="D27" i="1" s="1"/>
  <c r="C27" i="1"/>
  <c r="F27" i="1" s="1"/>
  <c r="B16" i="1"/>
  <c r="D16" i="1" s="1"/>
  <c r="C16" i="1"/>
  <c r="F16" i="1" s="1"/>
  <c r="G50" i="1" l="1"/>
  <c r="C51" i="1"/>
  <c r="F51" i="1" s="1"/>
  <c r="H50" i="1"/>
  <c r="B51" i="1"/>
  <c r="D51" i="1" s="1"/>
  <c r="H16" i="1"/>
  <c r="G16" i="1"/>
  <c r="C52" i="1" l="1"/>
  <c r="F52" i="1"/>
  <c r="H51" i="1"/>
  <c r="G51" i="1"/>
  <c r="G27" i="1"/>
  <c r="H27" i="1"/>
  <c r="C17" i="1"/>
  <c r="F17" i="1" s="1"/>
  <c r="B17" i="1"/>
  <c r="D17" i="1" s="1"/>
  <c r="B52" i="1" l="1"/>
  <c r="D52" i="1"/>
  <c r="B28" i="1"/>
  <c r="D28" i="1" s="1"/>
  <c r="C28" i="1"/>
  <c r="F28" i="1" s="1"/>
  <c r="H17" i="1"/>
  <c r="G17" i="1"/>
  <c r="F53" i="1" l="1"/>
  <c r="G52" i="1"/>
  <c r="H52" i="1"/>
  <c r="G28" i="1"/>
  <c r="B29" i="1"/>
  <c r="D29" i="1" s="1"/>
  <c r="H28" i="1"/>
  <c r="C18" i="1"/>
  <c r="F18" i="1" s="1"/>
  <c r="B18" i="1"/>
  <c r="D18" i="1" s="1"/>
  <c r="D53" i="1" l="1"/>
  <c r="C29" i="1"/>
  <c r="F29" i="1" s="1"/>
  <c r="H18" i="1"/>
  <c r="G18" i="1"/>
  <c r="C54" i="1" l="1"/>
  <c r="F54" i="1" s="1"/>
  <c r="E53" i="1"/>
  <c r="G53" i="1"/>
  <c r="H53" i="1"/>
  <c r="G29" i="1"/>
  <c r="H29" i="1"/>
  <c r="C19" i="1"/>
  <c r="F19" i="1" s="1"/>
  <c r="B19" i="1"/>
  <c r="D19" i="1" s="1"/>
  <c r="B54" i="1" l="1"/>
  <c r="D54" i="1"/>
  <c r="E54" i="1" s="1"/>
  <c r="B55" i="1"/>
  <c r="D55" i="1" s="1"/>
  <c r="B30" i="1"/>
  <c r="D30" i="1" s="1"/>
  <c r="C30" i="1"/>
  <c r="H19" i="1"/>
  <c r="G19" i="1"/>
  <c r="H54" i="1" l="1"/>
  <c r="G54" i="1"/>
  <c r="C55" i="1" s="1"/>
  <c r="F55" i="1" s="1"/>
  <c r="E55" i="1" s="1"/>
  <c r="F30" i="1"/>
  <c r="G30" i="1" s="1"/>
  <c r="B20" i="1"/>
  <c r="D20" i="1" s="1"/>
  <c r="C20" i="1"/>
  <c r="F20" i="1" s="1"/>
  <c r="G55" i="1" l="1"/>
  <c r="C56" i="1"/>
  <c r="F56" i="1" s="1"/>
  <c r="H55" i="1"/>
  <c r="B56" i="1"/>
  <c r="D56" i="1" s="1"/>
  <c r="H20" i="1"/>
  <c r="H30" i="1"/>
  <c r="C31" i="1" s="1"/>
  <c r="F31" i="1" s="1"/>
  <c r="G20" i="1"/>
  <c r="E56" i="1" l="1"/>
  <c r="G56" i="1"/>
  <c r="H56" i="1"/>
  <c r="C57" i="1" s="1"/>
  <c r="F57" i="1" s="1"/>
  <c r="B57" i="1"/>
  <c r="B31" i="1"/>
  <c r="D31" i="1" s="1"/>
  <c r="D57" i="1" l="1"/>
  <c r="H31" i="1"/>
  <c r="B32" i="1"/>
  <c r="D32" i="1" s="1"/>
  <c r="G31" i="1"/>
  <c r="C58" i="1" l="1"/>
  <c r="F58" i="1" s="1"/>
  <c r="E57" i="1"/>
  <c r="G57" i="1"/>
  <c r="H57" i="1"/>
  <c r="C32" i="1"/>
  <c r="F32" i="1" s="1"/>
  <c r="C33" i="1" s="1"/>
  <c r="F33" i="1" s="1"/>
  <c r="B58" i="1" l="1"/>
  <c r="D58" i="1" s="1"/>
  <c r="H32" i="1"/>
  <c r="G32" i="1"/>
  <c r="B33" i="1" s="1"/>
  <c r="D33" i="1" s="1"/>
  <c r="G33" i="1" s="1"/>
  <c r="H33" i="1"/>
  <c r="C59" i="1" l="1"/>
  <c r="F59" i="1" s="1"/>
  <c r="E58" i="1"/>
  <c r="H58" i="1"/>
  <c r="G58" i="1"/>
  <c r="C34" i="1"/>
  <c r="F34" i="1" s="1"/>
  <c r="B34" i="1"/>
  <c r="D34" i="1" s="1"/>
  <c r="B59" i="1" l="1"/>
  <c r="D59" i="1" s="1"/>
  <c r="E59" i="1"/>
  <c r="H59" i="1"/>
  <c r="G59" i="1"/>
  <c r="H34" i="1"/>
  <c r="G34" i="1"/>
  <c r="B35" i="1" l="1"/>
  <c r="D35" i="1" s="1"/>
  <c r="C35" i="1"/>
  <c r="F35" i="1" s="1"/>
  <c r="G35" i="1" l="1"/>
  <c r="H35" i="1"/>
  <c r="B36" i="1"/>
  <c r="D36" i="1" s="1"/>
  <c r="C36" i="1" l="1"/>
  <c r="F36" i="1" s="1"/>
  <c r="H36" i="1" l="1"/>
  <c r="G36" i="1"/>
  <c r="C37" i="1" s="1"/>
  <c r="F37" i="1" s="1"/>
  <c r="B37" i="1" l="1"/>
  <c r="D37" i="1" s="1"/>
  <c r="C38" i="1" l="1"/>
  <c r="F38" i="1" s="1"/>
  <c r="H37" i="1"/>
  <c r="G37" i="1"/>
  <c r="B38" i="1" l="1"/>
  <c r="D38" i="1" s="1"/>
  <c r="G38" i="1" s="1"/>
  <c r="H38" i="1" l="1"/>
</calcChain>
</file>

<file path=xl/sharedStrings.xml><?xml version="1.0" encoding="utf-8"?>
<sst xmlns="http://schemas.openxmlformats.org/spreadsheetml/2006/main" count="89" uniqueCount="40">
  <si>
    <t>x</t>
  </si>
  <si>
    <t>f(x)</t>
  </si>
  <si>
    <t>Номер итерации</t>
  </si>
  <si>
    <t>x1</t>
  </si>
  <si>
    <t>x2</t>
  </si>
  <si>
    <t>f1</t>
  </si>
  <si>
    <t>f2</t>
  </si>
  <si>
    <t>a</t>
  </si>
  <si>
    <t>b</t>
  </si>
  <si>
    <t>&gt;</t>
  </si>
  <si>
    <t>&lt;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</si>
  <si>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</si>
  <si>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</si>
  <si>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</si>
  <si>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</si>
  <si>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</si>
  <si>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</si>
  <si>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</si>
  <si>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</si>
  <si>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</si>
  <si>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</si>
  <si>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</si>
  <si>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</si>
  <si>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</si>
  <si>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</si>
  <si>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</si>
  <si>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</si>
  <si>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</si>
  <si>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</si>
  <si>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e</t>
  </si>
  <si>
    <t>Ф1</t>
  </si>
  <si>
    <t>Ф2</t>
  </si>
  <si>
    <t>j</t>
  </si>
  <si>
    <t>f*</t>
  </si>
  <si>
    <t>i</t>
  </si>
  <si>
    <t>&lt;=               &gt;</t>
  </si>
  <si>
    <t>-</t>
  </si>
  <si>
    <t>&lt;=            &gt;</t>
  </si>
  <si>
    <t>N</t>
  </si>
  <si>
    <t>&lt;=         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</si>
</sst>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6" zoomScale="85" zoomScaleNormal="85" workbookViewId="0">
      <selection activeCell="A43" sqref="A43:H59"/>
    </sheetView>
  </sheetViews>
  <sheetFormatPr defaultColWidth="8.88671875" defaultRowHeight="14.4" x14ac:dyDescent="0.3"/>
  <cols>
    <col min="1" max="1" width="9.5546875" style="3" customWidth="1"/>
    <col min="2" max="3" width="8.88671875" style="3"/>
    <col min="4" max="6" width="8.88671875" style="3" customWidth="1"/>
    <col min="7" max="16384" width="8.88671875" style="3"/>
  </cols>
  <sheetData>
    <row r="1" spans="1:18" x14ac:dyDescent="0.3">
      <c r="A1" s="1" t="s">
        <v>32</v>
      </c>
      <c r="B1" s="2">
        <v>1</v>
      </c>
      <c r="C1" s="2">
        <v>1</v>
      </c>
      <c r="D1" s="2">
        <v>2</v>
      </c>
      <c r="E1" s="2">
        <v>2</v>
      </c>
      <c r="F1" s="2">
        <v>3</v>
      </c>
      <c r="G1" s="2">
        <v>3</v>
      </c>
      <c r="H1" s="2">
        <v>4</v>
      </c>
      <c r="I1" s="2">
        <v>4</v>
      </c>
      <c r="J1" s="2">
        <v>5</v>
      </c>
      <c r="K1" s="2">
        <v>5</v>
      </c>
      <c r="L1" s="2">
        <v>6</v>
      </c>
      <c r="M1" s="2">
        <v>6</v>
      </c>
      <c r="N1" s="2">
        <v>7</v>
      </c>
      <c r="O1" s="2">
        <v>7</v>
      </c>
      <c r="P1" s="2">
        <v>8</v>
      </c>
      <c r="Q1" s="2">
        <v>8</v>
      </c>
    </row>
    <row r="2" spans="1:18" x14ac:dyDescent="0.3">
      <c r="A2" s="1" t="s">
        <v>0</v>
      </c>
      <c r="B2" s="4">
        <f>8/9*B1-1/20</f>
        <v>0.8388888888888888</v>
      </c>
      <c r="C2" s="4">
        <f>8/9*C1+1/20</f>
        <v>0.93888888888888888</v>
      </c>
      <c r="D2" s="4">
        <f t="shared" ref="D2:H2" si="0">8/9*D1-1/20</f>
        <v>1.7277777777777776</v>
      </c>
      <c r="E2" s="5">
        <f>8/9*E1+1/20</f>
        <v>1.8277777777777777</v>
      </c>
      <c r="F2" s="5">
        <f t="shared" si="0"/>
        <v>2.6166666666666667</v>
      </c>
      <c r="G2" s="5">
        <f>8/9*G1+1/20</f>
        <v>2.7166666666666663</v>
      </c>
      <c r="H2" s="6">
        <f t="shared" si="0"/>
        <v>3.5055555555555555</v>
      </c>
      <c r="I2" s="4">
        <f>8/9*I1+1/20</f>
        <v>3.6055555555555552</v>
      </c>
      <c r="J2" s="4">
        <f>8/9*J1-1/20</f>
        <v>4.3944444444444448</v>
      </c>
      <c r="K2" s="4">
        <f>8/9*K1+1/20</f>
        <v>4.4944444444444445</v>
      </c>
      <c r="L2" s="4">
        <f>8/9*L1-1/20</f>
        <v>5.2833333333333332</v>
      </c>
      <c r="M2" s="4">
        <f>8/9*M1+1/20</f>
        <v>5.3833333333333329</v>
      </c>
      <c r="N2" s="4">
        <f>8/9*N1-1/20</f>
        <v>6.1722222222222216</v>
      </c>
      <c r="O2" s="4">
        <f>8/9*O1+1/20</f>
        <v>6.2722222222222213</v>
      </c>
      <c r="P2" s="4">
        <f>8/9*P1-1/20</f>
        <v>7.0611111111111109</v>
      </c>
      <c r="Q2" s="4">
        <f>8/9*Q1+1/20</f>
        <v>7.1611111111111105</v>
      </c>
    </row>
    <row r="3" spans="1:18" x14ac:dyDescent="0.3">
      <c r="A3" s="1" t="s">
        <v>1</v>
      </c>
      <c r="B3" s="7">
        <f>B2^2-5*B2+9</f>
        <v>5.5092901234567906</v>
      </c>
      <c r="C3" s="7">
        <f>C2^2-5*C2+9</f>
        <v>5.1870679012345677</v>
      </c>
      <c r="D3" s="7">
        <f t="shared" ref="D3:I3" si="1">D2^2-5*D2+9</f>
        <v>3.3463271604938285</v>
      </c>
      <c r="E3" s="7">
        <f t="shared" si="1"/>
        <v>3.2018827160493819</v>
      </c>
      <c r="F3" s="8">
        <f t="shared" si="1"/>
        <v>2.7636111111111106</v>
      </c>
      <c r="G3" s="7">
        <f t="shared" si="1"/>
        <v>2.7969444444444438</v>
      </c>
      <c r="H3" s="7">
        <f t="shared" si="1"/>
        <v>3.7611419753086412</v>
      </c>
      <c r="I3" s="7">
        <f t="shared" si="1"/>
        <v>3.9722530864197534</v>
      </c>
      <c r="J3" s="7">
        <f>J2^2-5*J2+9</f>
        <v>6.3389197530864188</v>
      </c>
      <c r="K3" s="7">
        <f>K2^2-5*K2+9</f>
        <v>6.727808641975308</v>
      </c>
      <c r="L3" s="7">
        <f>L2^2-5*L2+9</f>
        <v>10.496944444444445</v>
      </c>
      <c r="M3" s="7">
        <f>M2^2-5*M2+9</f>
        <v>11.063611111111108</v>
      </c>
      <c r="N3" s="7">
        <f>N2^2-5*N2+9</f>
        <v>16.235216049382714</v>
      </c>
      <c r="O3" s="7">
        <f>O2^2-5*O2+9</f>
        <v>16.979660493827154</v>
      </c>
      <c r="P3" s="7">
        <f>P2^2-5*P2+9</f>
        <v>23.55373456790123</v>
      </c>
      <c r="Q3" s="7">
        <f>Q2^2-5*Q2+9</f>
        <v>24.475956790123455</v>
      </c>
    </row>
    <row r="4" spans="1:18" x14ac:dyDescent="0.3">
      <c r="A4" s="1" t="s">
        <v>33</v>
      </c>
      <c r="B4" s="7">
        <f>MIN(B3:Q3)</f>
        <v>2.7636111111111106</v>
      </c>
    </row>
    <row r="6" spans="1:18" x14ac:dyDescent="0.3">
      <c r="A6" s="1" t="s">
        <v>34</v>
      </c>
      <c r="B6" s="9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</row>
    <row r="7" spans="1:18" x14ac:dyDescent="0.3">
      <c r="A7" s="1" t="s">
        <v>0</v>
      </c>
      <c r="B7" s="11">
        <f>8/18*B6</f>
        <v>0.44444444444444442</v>
      </c>
      <c r="C7" s="11">
        <f t="shared" ref="C7:R7" si="2">8/18*C6</f>
        <v>0.88888888888888884</v>
      </c>
      <c r="D7" s="11">
        <f t="shared" si="2"/>
        <v>1.3333333333333333</v>
      </c>
      <c r="E7" s="11">
        <f t="shared" si="2"/>
        <v>1.7777777777777777</v>
      </c>
      <c r="F7" s="12">
        <f t="shared" si="2"/>
        <v>2.2222222222222223</v>
      </c>
      <c r="G7" s="12">
        <f t="shared" si="2"/>
        <v>2.6666666666666665</v>
      </c>
      <c r="H7" s="12">
        <f t="shared" si="2"/>
        <v>3.1111111111111107</v>
      </c>
      <c r="I7" s="4">
        <f t="shared" si="2"/>
        <v>3.5555555555555554</v>
      </c>
      <c r="J7" s="4">
        <f t="shared" si="2"/>
        <v>4</v>
      </c>
      <c r="K7" s="4">
        <f t="shared" si="2"/>
        <v>4.4444444444444446</v>
      </c>
      <c r="L7" s="4">
        <f t="shared" si="2"/>
        <v>4.8888888888888884</v>
      </c>
      <c r="M7" s="4">
        <f t="shared" si="2"/>
        <v>5.333333333333333</v>
      </c>
      <c r="N7" s="4">
        <f t="shared" si="2"/>
        <v>5.7777777777777777</v>
      </c>
      <c r="O7" s="4">
        <f t="shared" si="2"/>
        <v>6.2222222222222214</v>
      </c>
      <c r="P7" s="4">
        <f t="shared" si="2"/>
        <v>6.6666666666666661</v>
      </c>
      <c r="Q7" s="4">
        <f t="shared" si="2"/>
        <v>7.1111111111111107</v>
      </c>
      <c r="R7" s="4">
        <f t="shared" si="2"/>
        <v>7.5555555555555554</v>
      </c>
    </row>
    <row r="8" spans="1:18" x14ac:dyDescent="0.3">
      <c r="A8" s="1" t="s">
        <v>1</v>
      </c>
      <c r="B8" s="13">
        <f>B7^2-5*B7+9</f>
        <v>6.9753086419753085</v>
      </c>
      <c r="C8" s="13">
        <f t="shared" ref="C8:R8" si="3">C7^2-5*C7+9</f>
        <v>5.3456790123456788</v>
      </c>
      <c r="D8" s="13">
        <f t="shared" si="3"/>
        <v>4.1111111111111116</v>
      </c>
      <c r="E8" s="13">
        <f t="shared" si="3"/>
        <v>3.2716049382716044</v>
      </c>
      <c r="F8" s="13">
        <f t="shared" si="3"/>
        <v>2.8271604938271615</v>
      </c>
      <c r="G8" s="14">
        <f t="shared" si="3"/>
        <v>2.7777777777777786</v>
      </c>
      <c r="H8" s="13">
        <f t="shared" si="3"/>
        <v>3.1234567901234556</v>
      </c>
      <c r="I8" s="7">
        <f t="shared" si="3"/>
        <v>3.864197530864196</v>
      </c>
      <c r="J8" s="7">
        <f t="shared" si="3"/>
        <v>5</v>
      </c>
      <c r="K8" s="7">
        <f t="shared" si="3"/>
        <v>6.5308641975308674</v>
      </c>
      <c r="L8" s="7">
        <f t="shared" si="3"/>
        <v>8.4567901234567877</v>
      </c>
      <c r="M8" s="7">
        <f t="shared" si="3"/>
        <v>10.777777777777779</v>
      </c>
      <c r="N8" s="7">
        <f t="shared" si="3"/>
        <v>13.493827160493826</v>
      </c>
      <c r="O8" s="7">
        <f t="shared" si="3"/>
        <v>16.604938271604929</v>
      </c>
      <c r="P8" s="7">
        <f t="shared" si="3"/>
        <v>20.111111111111107</v>
      </c>
      <c r="Q8" s="7">
        <f t="shared" si="3"/>
        <v>24.012345679012341</v>
      </c>
      <c r="R8" s="7">
        <f t="shared" si="3"/>
        <v>28.308641975308639</v>
      </c>
    </row>
    <row r="9" spans="1:18" x14ac:dyDescent="0.3">
      <c r="A9" s="1" t="s">
        <v>33</v>
      </c>
      <c r="B9" s="2">
        <f>MIN(B8:R8)</f>
        <v>2.7777777777777786</v>
      </c>
    </row>
    <row r="11" spans="1:18" ht="28.2" customHeight="1" x14ac:dyDescent="0.3">
      <c r="A11" s="17" t="s">
        <v>2</v>
      </c>
      <c r="B11" s="1" t="s">
        <v>3</v>
      </c>
      <c r="C11" s="1" t="s">
        <v>4</v>
      </c>
      <c r="D11" s="1" t="s">
        <v>5</v>
      </c>
      <c r="E11" s="17" t="s">
        <v>35</v>
      </c>
      <c r="F11" s="1" t="s">
        <v>6</v>
      </c>
      <c r="G11" s="1" t="s">
        <v>7</v>
      </c>
      <c r="H11" s="1" t="s">
        <v>8</v>
      </c>
    </row>
    <row r="12" spans="1:18" x14ac:dyDescent="0.3">
      <c r="A12" s="1">
        <v>0</v>
      </c>
      <c r="B12" s="7" t="s">
        <v>36</v>
      </c>
      <c r="C12" s="7" t="s">
        <v>36</v>
      </c>
      <c r="D12" s="7" t="s">
        <v>36</v>
      </c>
      <c r="E12" s="7"/>
      <c r="F12" s="7" t="s">
        <v>36</v>
      </c>
      <c r="G12" s="7">
        <v>0</v>
      </c>
      <c r="H12" s="7">
        <v>8</v>
      </c>
    </row>
    <row r="13" spans="1:18" x14ac:dyDescent="0.3">
      <c r="A13" s="1">
        <v>1</v>
      </c>
      <c r="B13" s="7">
        <f>1/2*(G12+H12)-0.1/2</f>
        <v>3.95</v>
      </c>
      <c r="C13" s="7">
        <f>1/2*(G12+H12)+0.1/2</f>
        <v>4.05</v>
      </c>
      <c r="D13" s="7">
        <f>B13^2-5*B13+9</f>
        <v>4.8525000000000009</v>
      </c>
      <c r="E13" s="7" t="s">
        <v>10</v>
      </c>
      <c r="F13" s="7">
        <f>C13^2-5*C13+9</f>
        <v>5.1524999999999999</v>
      </c>
      <c r="G13" s="7">
        <f>IF(D13&lt;=F13,G12,B13)</f>
        <v>0</v>
      </c>
      <c r="H13" s="7">
        <f>IF(D13&lt;=F13,C13,H12)</f>
        <v>4.05</v>
      </c>
    </row>
    <row r="14" spans="1:18" x14ac:dyDescent="0.3">
      <c r="A14" s="1">
        <v>2</v>
      </c>
      <c r="B14" s="7">
        <f t="shared" ref="B14:B20" si="4">1/2*(G13+H13)-0.1/2</f>
        <v>1.9749999999999999</v>
      </c>
      <c r="C14" s="7">
        <f t="shared" ref="C14:C20" si="5">1/2*(G13+H13)+0.1/2</f>
        <v>2.0749999999999997</v>
      </c>
      <c r="D14" s="7">
        <f t="shared" ref="D14:D20" si="6">B14^2-5*B14+9</f>
        <v>3.0256249999999998</v>
      </c>
      <c r="E14" s="7" t="s">
        <v>9</v>
      </c>
      <c r="F14" s="7">
        <f t="shared" ref="F14:F20" si="7">C14^2-5*C14+9</f>
        <v>2.9306250000000009</v>
      </c>
      <c r="G14" s="7">
        <f t="shared" ref="G14:G20" si="8">IF(D14&lt;=F14,G13,B14)</f>
        <v>1.9749999999999999</v>
      </c>
      <c r="H14" s="7">
        <f t="shared" ref="H14:H20" si="9">IF(D14&lt;=F14,C14,H13)</f>
        <v>4.05</v>
      </c>
    </row>
    <row r="15" spans="1:18" x14ac:dyDescent="0.3">
      <c r="A15" s="1">
        <v>3</v>
      </c>
      <c r="B15" s="7">
        <f t="shared" si="4"/>
        <v>2.9624999999999999</v>
      </c>
      <c r="C15" s="7">
        <f t="shared" si="5"/>
        <v>3.0624999999999996</v>
      </c>
      <c r="D15" s="7">
        <f t="shared" si="6"/>
        <v>2.9639062499999991</v>
      </c>
      <c r="E15" s="7" t="s">
        <v>10</v>
      </c>
      <c r="F15" s="7">
        <f t="shared" si="7"/>
        <v>3.0664062499999982</v>
      </c>
      <c r="G15" s="7">
        <f t="shared" si="8"/>
        <v>1.9749999999999999</v>
      </c>
      <c r="H15" s="7">
        <f t="shared" si="9"/>
        <v>3.0624999999999996</v>
      </c>
    </row>
    <row r="16" spans="1:18" x14ac:dyDescent="0.3">
      <c r="A16" s="1">
        <v>4</v>
      </c>
      <c r="B16" s="7">
        <f t="shared" si="4"/>
        <v>2.46875</v>
      </c>
      <c r="C16" s="7">
        <f t="shared" si="5"/>
        <v>2.5687499999999996</v>
      </c>
      <c r="D16" s="7">
        <f t="shared" si="6"/>
        <v>2.7509765625</v>
      </c>
      <c r="E16" s="7" t="s">
        <v>10</v>
      </c>
      <c r="F16" s="7">
        <f t="shared" si="7"/>
        <v>2.7547265625000001</v>
      </c>
      <c r="G16" s="7">
        <f t="shared" si="8"/>
        <v>1.9749999999999999</v>
      </c>
      <c r="H16" s="7">
        <f t="shared" si="9"/>
        <v>2.5687499999999996</v>
      </c>
    </row>
    <row r="17" spans="1:12" x14ac:dyDescent="0.3">
      <c r="A17" s="1">
        <v>5</v>
      </c>
      <c r="B17" s="7">
        <f t="shared" si="4"/>
        <v>2.2218749999999998</v>
      </c>
      <c r="C17" s="7">
        <f t="shared" si="5"/>
        <v>2.3218749999999995</v>
      </c>
      <c r="D17" s="7">
        <f t="shared" si="6"/>
        <v>2.8273535156249991</v>
      </c>
      <c r="E17" s="7" t="s">
        <v>9</v>
      </c>
      <c r="F17" s="7">
        <f t="shared" si="7"/>
        <v>2.7817285156250007</v>
      </c>
      <c r="G17" s="7">
        <f t="shared" si="8"/>
        <v>2.2218749999999998</v>
      </c>
      <c r="H17" s="7">
        <f t="shared" si="9"/>
        <v>2.5687499999999996</v>
      </c>
    </row>
    <row r="18" spans="1:12" x14ac:dyDescent="0.3">
      <c r="A18" s="1">
        <v>6</v>
      </c>
      <c r="B18" s="7">
        <f t="shared" si="4"/>
        <v>2.3453124999999999</v>
      </c>
      <c r="C18" s="7">
        <f t="shared" si="5"/>
        <v>2.4453124999999996</v>
      </c>
      <c r="D18" s="7">
        <f t="shared" si="6"/>
        <v>2.7739282226562496</v>
      </c>
      <c r="E18" s="7" t="s">
        <v>9</v>
      </c>
      <c r="F18" s="7">
        <f t="shared" si="7"/>
        <v>2.75299072265625</v>
      </c>
      <c r="G18" s="7">
        <f t="shared" si="8"/>
        <v>2.3453124999999999</v>
      </c>
      <c r="H18" s="7">
        <f t="shared" si="9"/>
        <v>2.5687499999999996</v>
      </c>
    </row>
    <row r="19" spans="1:12" x14ac:dyDescent="0.3">
      <c r="A19" s="1">
        <v>7</v>
      </c>
      <c r="B19" s="15">
        <f t="shared" si="4"/>
        <v>2.4070312500000002</v>
      </c>
      <c r="C19" s="7">
        <f t="shared" si="5"/>
        <v>2.5070312499999998</v>
      </c>
      <c r="D19" s="7">
        <f t="shared" si="6"/>
        <v>2.7586431884765634</v>
      </c>
      <c r="E19" s="7" t="s">
        <v>9</v>
      </c>
      <c r="F19" s="7">
        <f t="shared" si="7"/>
        <v>2.7500494384765615</v>
      </c>
      <c r="G19" s="7">
        <f t="shared" si="8"/>
        <v>2.4070312500000002</v>
      </c>
      <c r="H19" s="7">
        <f t="shared" si="9"/>
        <v>2.5687499999999996</v>
      </c>
    </row>
    <row r="20" spans="1:12" x14ac:dyDescent="0.3">
      <c r="A20" s="1">
        <v>8</v>
      </c>
      <c r="B20" s="7">
        <f t="shared" si="4"/>
        <v>2.4378906250000001</v>
      </c>
      <c r="C20" s="7">
        <f t="shared" si="5"/>
        <v>2.5378906249999997</v>
      </c>
      <c r="D20" s="7">
        <f t="shared" si="6"/>
        <v>2.7538575744628915</v>
      </c>
      <c r="E20" s="7" t="s">
        <v>9</v>
      </c>
      <c r="F20" s="7">
        <f t="shared" si="7"/>
        <v>2.751435699462891</v>
      </c>
      <c r="G20" s="7">
        <f t="shared" si="8"/>
        <v>2.4378906250000001</v>
      </c>
      <c r="H20" s="7">
        <f t="shared" si="9"/>
        <v>2.5687499999999996</v>
      </c>
    </row>
    <row r="22" spans="1:12" ht="30.6" customHeight="1" x14ac:dyDescent="0.3">
      <c r="A22" s="17" t="s">
        <v>2</v>
      </c>
      <c r="B22" s="1" t="s">
        <v>3</v>
      </c>
      <c r="C22" s="1" t="s">
        <v>4</v>
      </c>
      <c r="D22" s="1" t="s">
        <v>5</v>
      </c>
      <c r="E22" s="17" t="s">
        <v>37</v>
      </c>
      <c r="F22" s="1" t="s">
        <v>6</v>
      </c>
      <c r="G22" s="1" t="s">
        <v>7</v>
      </c>
      <c r="H22" s="1" t="s">
        <v>8</v>
      </c>
      <c r="J22" s="1" t="s">
        <v>28</v>
      </c>
      <c r="K22" s="7">
        <f t="shared" ref="K22:K35" si="10">K23+K24</f>
        <v>2584</v>
      </c>
      <c r="L22" s="16"/>
    </row>
    <row r="23" spans="1:12" x14ac:dyDescent="0.3">
      <c r="A23" s="1">
        <v>0</v>
      </c>
      <c r="B23" s="7" t="s">
        <v>36</v>
      </c>
      <c r="C23" s="7" t="s">
        <v>36</v>
      </c>
      <c r="D23" s="7" t="s">
        <v>36</v>
      </c>
      <c r="E23" s="7"/>
      <c r="F23" s="7" t="s">
        <v>36</v>
      </c>
      <c r="G23" s="7">
        <v>0</v>
      </c>
      <c r="H23" s="7">
        <v>8</v>
      </c>
      <c r="J23" s="19" t="s">
        <v>27</v>
      </c>
      <c r="K23" s="7">
        <f t="shared" si="10"/>
        <v>1597</v>
      </c>
    </row>
    <row r="24" spans="1:12" x14ac:dyDescent="0.3">
      <c r="A24" s="1">
        <v>1</v>
      </c>
      <c r="B24" s="20">
        <f>G23+(K25/K23)*(H23-G23)-((-1)^($B$41-A24+1))/K23*$B$40</f>
        <v>3.0557276142767686</v>
      </c>
      <c r="C24" s="20">
        <f>G23+(K24/K23)*(H23-G23)+((-1)^($B$41-A24+1))/K23*$B$40</f>
        <v>4.9442723857232309</v>
      </c>
      <c r="D24" s="7">
        <f>B24^2-5*B24+9</f>
        <v>3.0588331812697493</v>
      </c>
      <c r="E24" s="7" t="s">
        <v>10</v>
      </c>
      <c r="F24" s="7">
        <f>C24^2-5*C24+9</f>
        <v>8.7244674956091366</v>
      </c>
      <c r="G24" s="7">
        <f>IF(D24&lt;=F24,G23,B24)</f>
        <v>0</v>
      </c>
      <c r="H24" s="7">
        <f>IF(D24&lt;=F24,C24,H23)</f>
        <v>4.9442723857232309</v>
      </c>
      <c r="J24" s="1" t="s">
        <v>26</v>
      </c>
      <c r="K24" s="7">
        <f t="shared" si="10"/>
        <v>987</v>
      </c>
    </row>
    <row r="25" spans="1:12" x14ac:dyDescent="0.3">
      <c r="A25" s="1">
        <v>2</v>
      </c>
      <c r="B25" s="20">
        <f>IF(D24&lt;=F24,G24+(K26/K24)*(H24-G24)-((-1)^($B$41-A25+1))/K24*$B$40,C24)</f>
        <v>1.888544771446462</v>
      </c>
      <c r="C25" s="2">
        <f>IF(D24&lt;=F24,B24,G24+(K25/K24)*(H24-G24)+((-1)^($B$41-A25+1))/K24*$B$40)</f>
        <v>3.0557276142767686</v>
      </c>
      <c r="D25" s="7">
        <f t="shared" ref="D25:D37" si="11">B25^2-5*B25+9</f>
        <v>3.1238774965254592</v>
      </c>
      <c r="E25" s="7" t="s">
        <v>9</v>
      </c>
      <c r="F25" s="7">
        <f>C25^2-5*C25+9</f>
        <v>3.0588331812697493</v>
      </c>
      <c r="G25" s="7">
        <f t="shared" ref="G25:G38" si="12">IF(D25&lt;=F25,G24,B25)</f>
        <v>1.888544771446462</v>
      </c>
      <c r="H25" s="7">
        <f>IF(D25&lt;=F25,C25,H24)</f>
        <v>4.9442723857232309</v>
      </c>
      <c r="J25" s="1" t="s">
        <v>25</v>
      </c>
      <c r="K25" s="7">
        <f t="shared" si="10"/>
        <v>610</v>
      </c>
    </row>
    <row r="26" spans="1:12" x14ac:dyDescent="0.3">
      <c r="A26" s="1">
        <v>3</v>
      </c>
      <c r="B26" s="15">
        <f>IF(D25&lt;=F25,G25+(K27/K25)*(H25-G25)-((-1)^($B$41-A26+1))/K25*$B$40,C25)</f>
        <v>3.0557276142767686</v>
      </c>
      <c r="C26" s="20">
        <f>IF(D25&lt;=F25,B25,G25+(K26/K25)*(H25-G25)+((-1)^($B$41-A26+1))/K25*$B$40)</f>
        <v>3.7770895428929241</v>
      </c>
      <c r="D26" s="7">
        <f t="shared" si="11"/>
        <v>3.0588331812697493</v>
      </c>
      <c r="E26" s="7" t="s">
        <v>10</v>
      </c>
      <c r="F26" s="7">
        <f t="shared" ref="F26:F37" si="13">C26^2-5*C26+9</f>
        <v>4.3809577005664568</v>
      </c>
      <c r="G26" s="7">
        <f>IF(D26&lt;=F26,G25,B26)</f>
        <v>1.888544771446462</v>
      </c>
      <c r="H26" s="7">
        <f t="shared" ref="H26:H38" si="14">IF(D26&lt;=F26,C26,H25)</f>
        <v>3.7770895428929241</v>
      </c>
      <c r="J26" s="1" t="s">
        <v>24</v>
      </c>
      <c r="K26" s="7">
        <f t="shared" si="10"/>
        <v>377</v>
      </c>
    </row>
    <row r="27" spans="1:12" x14ac:dyDescent="0.3">
      <c r="A27" s="1">
        <v>4</v>
      </c>
      <c r="B27" s="20">
        <f>IF(D26&lt;=F26,G26+(K28/K26)*(H26-G26)-((-1)^($B$41-A27+1))/K26*$B$40,C26)</f>
        <v>2.6099067000626173</v>
      </c>
      <c r="C27" s="2">
        <f>IF(D26&lt;=F26,B26,G26+(K27/K26)*(H26-G26)+((-1)^($B$41-A27+1))/K26*$B$40)</f>
        <v>3.0557276142767686</v>
      </c>
      <c r="D27" s="7">
        <f t="shared" si="11"/>
        <v>2.7620794827186552</v>
      </c>
      <c r="E27" s="7" t="s">
        <v>10</v>
      </c>
      <c r="F27" s="7">
        <f t="shared" si="13"/>
        <v>3.0588331812697493</v>
      </c>
      <c r="G27" s="7">
        <f t="shared" si="12"/>
        <v>1.888544771446462</v>
      </c>
      <c r="H27" s="7">
        <f t="shared" si="14"/>
        <v>3.0557276142767686</v>
      </c>
      <c r="J27" s="1" t="s">
        <v>23</v>
      </c>
      <c r="K27" s="7">
        <f t="shared" si="10"/>
        <v>233</v>
      </c>
    </row>
    <row r="28" spans="1:12" x14ac:dyDescent="0.3">
      <c r="A28" s="1">
        <v>5</v>
      </c>
      <c r="B28" s="20">
        <f>IF(D27&lt;=F27,G27+(K29/K27)*(H27-G27)-((-1)^($B$41-A28+1))/K27*$B$40,C27)</f>
        <v>2.3343656856606136</v>
      </c>
      <c r="C28" s="2">
        <f>IF(D27&lt;=F27,B27,G27+(K28/K27)*(H27-G27)+((-1)^($B$41-A28+1))/K27*$B$40)</f>
        <v>2.6099067000626173</v>
      </c>
      <c r="D28" s="7">
        <f t="shared" si="11"/>
        <v>2.7774347260866774</v>
      </c>
      <c r="E28" s="7" t="s">
        <v>9</v>
      </c>
      <c r="F28" s="7">
        <f t="shared" si="13"/>
        <v>2.7620794827186552</v>
      </c>
      <c r="G28" s="7">
        <f t="shared" si="12"/>
        <v>2.3343656856606136</v>
      </c>
      <c r="H28" s="7">
        <f t="shared" si="14"/>
        <v>3.0557276142767686</v>
      </c>
      <c r="J28" s="1" t="s">
        <v>22</v>
      </c>
      <c r="K28" s="7">
        <f t="shared" si="10"/>
        <v>144</v>
      </c>
    </row>
    <row r="29" spans="1:12" x14ac:dyDescent="0.3">
      <c r="A29" s="1">
        <v>6</v>
      </c>
      <c r="B29" s="15">
        <f>IF(D28&lt;=F28,G28+(K30/K28)*(H28-G28)-((-1)^($B$41-A29+1))/K28*$B$40,C28)</f>
        <v>2.6099067000626173</v>
      </c>
      <c r="C29" s="20">
        <f>IF(D28&lt;=F28,B28,G28+(K29/K28)*(H28-G28)+((-1)^($B$41-A29+1))/K28*$B$40)</f>
        <v>2.780186599874765</v>
      </c>
      <c r="D29" s="7">
        <f t="shared" si="11"/>
        <v>2.7620794827186552</v>
      </c>
      <c r="E29" s="7" t="s">
        <v>10</v>
      </c>
      <c r="F29" s="7">
        <f t="shared" si="13"/>
        <v>2.828504530749381</v>
      </c>
      <c r="G29" s="7">
        <f t="shared" si="12"/>
        <v>2.3343656856606136</v>
      </c>
      <c r="H29" s="7">
        <f t="shared" si="14"/>
        <v>2.780186599874765</v>
      </c>
      <c r="J29" s="1" t="s">
        <v>21</v>
      </c>
      <c r="K29" s="7">
        <f t="shared" si="10"/>
        <v>89</v>
      </c>
    </row>
    <row r="30" spans="1:12" x14ac:dyDescent="0.3">
      <c r="A30" s="1">
        <v>7</v>
      </c>
      <c r="B30" s="20">
        <f>IF(D29&lt;=F29,G29+(K31/K29)*(H29-G29)-((-1)^($B$41-A30+1))/K29*$B$40,C29)</f>
        <v>2.5046455854727614</v>
      </c>
      <c r="C30" s="2">
        <f>IF(D29&lt;=F29,B29,G29+(K30/K29)*(H29-G29)+((-1)^($B$41-A30+1))/K29*$B$40)</f>
        <v>2.6099067000626173</v>
      </c>
      <c r="D30" s="7">
        <f t="shared" si="11"/>
        <v>2.7500215814643845</v>
      </c>
      <c r="E30" s="7" t="s">
        <v>10</v>
      </c>
      <c r="F30" s="7">
        <f t="shared" si="13"/>
        <v>2.7620794827186552</v>
      </c>
      <c r="G30" s="7">
        <f t="shared" si="12"/>
        <v>2.3343656856606136</v>
      </c>
      <c r="H30" s="7">
        <f t="shared" si="14"/>
        <v>2.6099067000626173</v>
      </c>
      <c r="J30" s="1" t="s">
        <v>20</v>
      </c>
      <c r="K30" s="7">
        <f t="shared" si="10"/>
        <v>55</v>
      </c>
    </row>
    <row r="31" spans="1:12" x14ac:dyDescent="0.3">
      <c r="A31" s="1">
        <v>8</v>
      </c>
      <c r="B31" s="20">
        <f>IF(D30&lt;=F30,G30+(K32/K30)*(H30-G30)-((-1)^($B$41-A31+1))/K30*$B$40,C30)</f>
        <v>2.4396268002504695</v>
      </c>
      <c r="C31" s="2">
        <f>IF(D30&lt;=F30,B30,G30+(K31/K30)*(H30-G30)+((-1)^($B$41-A31+1))/K30*$B$40)</f>
        <v>2.5046455854727614</v>
      </c>
      <c r="D31" s="7">
        <f t="shared" si="11"/>
        <v>2.7536449232479976</v>
      </c>
      <c r="E31" s="15" t="s">
        <v>9</v>
      </c>
      <c r="F31" s="7">
        <f t="shared" si="13"/>
        <v>2.7500215814643845</v>
      </c>
      <c r="G31" s="7">
        <f t="shared" si="12"/>
        <v>2.4396268002504695</v>
      </c>
      <c r="H31" s="7">
        <f t="shared" si="14"/>
        <v>2.6099067000626173</v>
      </c>
      <c r="J31" s="1" t="s">
        <v>19</v>
      </c>
      <c r="K31" s="7">
        <f t="shared" si="10"/>
        <v>34</v>
      </c>
    </row>
    <row r="32" spans="1:12" x14ac:dyDescent="0.3">
      <c r="A32" s="1">
        <v>9</v>
      </c>
      <c r="B32" s="15">
        <f>IF(D31&lt;=F31,G31+(K33/K31)*(H31-G31)-((-1)^($B$41-A32+1))/K31*$B$40,C31)</f>
        <v>2.5046455854727614</v>
      </c>
      <c r="C32" s="20">
        <f>IF(D31&lt;=F31,B31,G31+(K32/K31)*(H31-G31)+((-1)^($B$41-A32+1))/K31*$B$40)</f>
        <v>2.5448879148403258</v>
      </c>
      <c r="D32" s="7">
        <f t="shared" si="11"/>
        <v>2.7500215814643845</v>
      </c>
      <c r="E32" s="15" t="s">
        <v>10</v>
      </c>
      <c r="F32" s="7">
        <f t="shared" si="13"/>
        <v>2.7520149248987131</v>
      </c>
      <c r="G32" s="7">
        <f t="shared" si="12"/>
        <v>2.4396268002504695</v>
      </c>
      <c r="H32" s="7">
        <f t="shared" si="14"/>
        <v>2.5448879148403258</v>
      </c>
      <c r="J32" s="1" t="s">
        <v>18</v>
      </c>
      <c r="K32" s="7">
        <f t="shared" si="10"/>
        <v>21</v>
      </c>
    </row>
    <row r="33" spans="1:11" x14ac:dyDescent="0.3">
      <c r="A33" s="1">
        <v>10</v>
      </c>
      <c r="B33" s="20">
        <f>IF(D32&lt;=F32,G32+(K34/K32)*(H32-G32)-((-1)^($B$41-A33+1))/K32*$B$40,C32)</f>
        <v>2.4798691296180335</v>
      </c>
      <c r="C33" s="2">
        <f>IF(D32&lt;=F32,B32,G32+(K33/K32)*(H32-G32)+((-1)^($B$41-A33+1))/K32*$B$40)</f>
        <v>2.5046455854727614</v>
      </c>
      <c r="D33" s="7">
        <f t="shared" si="11"/>
        <v>2.7504052519423343</v>
      </c>
      <c r="E33" s="15" t="s">
        <v>9</v>
      </c>
      <c r="F33" s="7">
        <f t="shared" si="13"/>
        <v>2.7500215814643845</v>
      </c>
      <c r="G33" s="7">
        <f t="shared" si="12"/>
        <v>2.4798691296180335</v>
      </c>
      <c r="H33" s="7">
        <f t="shared" si="14"/>
        <v>2.5448879148403258</v>
      </c>
      <c r="J33" s="1" t="s">
        <v>17</v>
      </c>
      <c r="K33" s="7">
        <f t="shared" si="10"/>
        <v>13</v>
      </c>
    </row>
    <row r="34" spans="1:11" x14ac:dyDescent="0.3">
      <c r="A34" s="1">
        <v>11</v>
      </c>
      <c r="B34" s="15">
        <f>IF(D33&lt;=F33,G33+(K35/K33)*(H33-G33)-((-1)^($B$41-A34+1))/K33*$B$40,C33)</f>
        <v>2.5046455854727614</v>
      </c>
      <c r="C34" s="20">
        <f>IF(D33&lt;=F33,B33,G33+(K34/K33)*(H33-G33)+((-1)^($B$41-A34+1))/K33*$B$40)</f>
        <v>2.520111458985598</v>
      </c>
      <c r="D34" s="7">
        <f t="shared" si="11"/>
        <v>2.7500215814643845</v>
      </c>
      <c r="E34" s="15" t="s">
        <v>10</v>
      </c>
      <c r="F34" s="7">
        <f t="shared" si="13"/>
        <v>2.750404470782529</v>
      </c>
      <c r="G34" s="7">
        <f t="shared" si="12"/>
        <v>2.4798691296180335</v>
      </c>
      <c r="H34" s="7">
        <f t="shared" si="14"/>
        <v>2.520111458985598</v>
      </c>
      <c r="J34" s="1" t="s">
        <v>16</v>
      </c>
      <c r="K34" s="7">
        <f t="shared" si="10"/>
        <v>8</v>
      </c>
    </row>
    <row r="35" spans="1:11" x14ac:dyDescent="0.3">
      <c r="A35" s="1">
        <v>12</v>
      </c>
      <c r="B35" s="20">
        <f>IF(D34&lt;=F34,G34+(K36/K34)*(H34-G34)-((-1)^($B$41-A35+1))/K34*$B$40,C34)</f>
        <v>2.4953350031308701</v>
      </c>
      <c r="C35" s="2">
        <f>IF(D34&lt;=F34,B34,G34+(K35/K34)*(H34-G34)+((-1)^($B$41-A35+1))/K34*$B$40)</f>
        <v>2.5046455854727614</v>
      </c>
      <c r="D35" s="7">
        <f t="shared" si="11"/>
        <v>2.7500217621957885</v>
      </c>
      <c r="E35" s="7" t="s">
        <v>9</v>
      </c>
      <c r="F35" s="7">
        <f t="shared" si="13"/>
        <v>2.7500215814643845</v>
      </c>
      <c r="G35" s="7">
        <f t="shared" si="12"/>
        <v>2.4953350031308701</v>
      </c>
      <c r="H35" s="7">
        <f t="shared" si="14"/>
        <v>2.520111458985598</v>
      </c>
      <c r="J35" s="1" t="s">
        <v>15</v>
      </c>
      <c r="K35" s="7">
        <f t="shared" si="10"/>
        <v>5</v>
      </c>
    </row>
    <row r="36" spans="1:11" x14ac:dyDescent="0.3">
      <c r="A36" s="1">
        <v>13</v>
      </c>
      <c r="B36" s="15">
        <f>IF(D35&lt;=F35,G35+(K37/K35)*(H35-G35)-((-1)^($B$41-A36+1))/K35*$B$40,C35)</f>
        <v>2.5046455854727614</v>
      </c>
      <c r="C36" s="20">
        <f>IF(D35&lt;=F35,B35,G35+(K36/K35)*(H35-G35)+((-1)^($B$41-A36+1))/K35*$B$40)</f>
        <v>2.5108008766437067</v>
      </c>
      <c r="D36" s="7">
        <f t="shared" si="11"/>
        <v>2.7500215814643845</v>
      </c>
      <c r="E36" s="7" t="s">
        <v>10</v>
      </c>
      <c r="F36" s="7">
        <f t="shared" si="13"/>
        <v>2.7501166589362729</v>
      </c>
      <c r="G36" s="7">
        <f t="shared" si="12"/>
        <v>2.4953350031308701</v>
      </c>
      <c r="H36" s="7">
        <f t="shared" si="14"/>
        <v>2.5108008766437067</v>
      </c>
      <c r="J36" s="1" t="s">
        <v>14</v>
      </c>
      <c r="K36" s="7">
        <f>K37+K38</f>
        <v>3</v>
      </c>
    </row>
    <row r="37" spans="1:11" x14ac:dyDescent="0.3">
      <c r="A37" s="1">
        <v>14</v>
      </c>
      <c r="B37" s="20">
        <f>IF(D36&lt;=F36,G36+(K38/K36)*(H36-G36)-((-1)^($B$41-A37+1))/K36*$B$40,C36)</f>
        <v>2.5014902943018154</v>
      </c>
      <c r="C37" s="2">
        <f>IF(D36&lt;=F36,B36,G36+(K37/K36)*(H36-G36)+((-1)^($B$41-A37+1))/K36*$B$40)</f>
        <v>2.5046455854727614</v>
      </c>
      <c r="D37" s="7">
        <f t="shared" si="11"/>
        <v>2.7500022209771062</v>
      </c>
      <c r="E37" s="7" t="s">
        <v>10</v>
      </c>
      <c r="F37" s="7">
        <f t="shared" si="13"/>
        <v>2.7500215814643845</v>
      </c>
      <c r="G37" s="7">
        <f t="shared" si="12"/>
        <v>2.4953350031308701</v>
      </c>
      <c r="H37" s="7">
        <f t="shared" si="14"/>
        <v>2.5046455854727614</v>
      </c>
      <c r="J37" s="1" t="s">
        <v>13</v>
      </c>
      <c r="K37" s="7">
        <f>K38+K39</f>
        <v>2</v>
      </c>
    </row>
    <row r="38" spans="1:11" x14ac:dyDescent="0.3">
      <c r="A38" s="1">
        <v>15</v>
      </c>
      <c r="B38" s="20">
        <f>IF(D37&lt;=F37,G37+(K39/K37)*(H37-G37)-((-1)^($B$41-A38+1))/K37*$B$40,C37)</f>
        <v>2.4984902943018157</v>
      </c>
      <c r="C38" s="2">
        <f>IF(D37&lt;=F37,B37,G37+(K38/K37)*(H37-G37)+((-1)^($B$41-A38+1))/K37*$B$40)</f>
        <v>2.5014902943018154</v>
      </c>
      <c r="D38" s="7">
        <f>B38^2-5*B38+9</f>
        <v>2.7500022792112953</v>
      </c>
      <c r="E38" s="7" t="s">
        <v>9</v>
      </c>
      <c r="F38" s="7">
        <f>C38^2-5*C38+9</f>
        <v>2.7500022209771062</v>
      </c>
      <c r="G38" s="7">
        <f t="shared" si="12"/>
        <v>2.4984902943018157</v>
      </c>
      <c r="H38" s="7">
        <f t="shared" si="14"/>
        <v>2.5046455854727614</v>
      </c>
      <c r="J38" s="1" t="s">
        <v>12</v>
      </c>
      <c r="K38" s="7">
        <f>K39</f>
        <v>1</v>
      </c>
    </row>
    <row r="39" spans="1:11" x14ac:dyDescent="0.3">
      <c r="J39" s="1" t="s">
        <v>11</v>
      </c>
      <c r="K39" s="7">
        <v>1</v>
      </c>
    </row>
    <row r="40" spans="1:11" x14ac:dyDescent="0.3">
      <c r="A40" s="18" t="s">
        <v>29</v>
      </c>
      <c r="B40" s="7">
        <v>3.0000000000000001E-3</v>
      </c>
    </row>
    <row r="41" spans="1:11" x14ac:dyDescent="0.3">
      <c r="A41" s="1" t="s">
        <v>38</v>
      </c>
      <c r="B41" s="7">
        <v>16</v>
      </c>
    </row>
    <row r="43" spans="1:11" ht="28.8" x14ac:dyDescent="0.3">
      <c r="A43" s="17" t="s">
        <v>2</v>
      </c>
      <c r="B43" s="1" t="s">
        <v>3</v>
      </c>
      <c r="C43" s="1" t="s">
        <v>4</v>
      </c>
      <c r="D43" s="1" t="s">
        <v>5</v>
      </c>
      <c r="E43" s="17" t="s">
        <v>39</v>
      </c>
      <c r="F43" s="1" t="s">
        <v>6</v>
      </c>
      <c r="G43" s="1" t="s">
        <v>7</v>
      </c>
      <c r="H43" s="1" t="s">
        <v>8</v>
      </c>
      <c r="J43" s="1" t="s">
        <v>30</v>
      </c>
      <c r="K43" s="7">
        <f>(3-SQRT(5))/2</f>
        <v>0.3819660112501051</v>
      </c>
    </row>
    <row r="44" spans="1:11" x14ac:dyDescent="0.3">
      <c r="A44" s="1">
        <v>0</v>
      </c>
      <c r="B44" s="7" t="s">
        <v>36</v>
      </c>
      <c r="C44" s="7" t="s">
        <v>36</v>
      </c>
      <c r="D44" s="7" t="s">
        <v>36</v>
      </c>
      <c r="E44" s="7"/>
      <c r="F44" s="7" t="s">
        <v>36</v>
      </c>
      <c r="G44" s="7">
        <v>0</v>
      </c>
      <c r="H44" s="7">
        <v>8</v>
      </c>
      <c r="J44" s="1" t="s">
        <v>31</v>
      </c>
      <c r="K44" s="7">
        <f>(SQRT(5)-1)/2</f>
        <v>0.6180339887498949</v>
      </c>
    </row>
    <row r="45" spans="1:11" x14ac:dyDescent="0.3">
      <c r="A45" s="1">
        <v>1</v>
      </c>
      <c r="B45" s="20">
        <f>G44+$K$43*(H44-G44)</f>
        <v>3.0557280900008408</v>
      </c>
      <c r="C45" s="20">
        <f>G44+$K$44*(H44-G44)</f>
        <v>4.9442719099991592</v>
      </c>
      <c r="D45" s="7">
        <f>B45^2-5*B45+9</f>
        <v>3.0588337100159819</v>
      </c>
      <c r="E45" s="7" t="str">
        <f>IF(D45&lt;=F45,"&lt;=","&gt;")</f>
        <v>&lt;=</v>
      </c>
      <c r="F45" s="7">
        <f>C45^2-5*C45+9</f>
        <v>8.7244651700109372</v>
      </c>
      <c r="G45" s="7">
        <f>IF(D45&lt;=F45,G44,B45)</f>
        <v>0</v>
      </c>
      <c r="H45" s="7">
        <f>IF(D45&lt;=F45,C45,H44)</f>
        <v>4.9442719099991592</v>
      </c>
    </row>
    <row r="46" spans="1:11" x14ac:dyDescent="0.3">
      <c r="A46" s="1">
        <v>2</v>
      </c>
      <c r="B46" s="20">
        <f>IF(D45&lt;=F45,G45+$K$43*(H45-G45),C45)</f>
        <v>1.8885438199983176</v>
      </c>
      <c r="C46" s="2">
        <f>IF(D45&lt;=F45,B45,G45+$K$44*(H45-G45))</f>
        <v>3.0557280900008408</v>
      </c>
      <c r="D46" s="7">
        <f t="shared" ref="D46:D58" si="15">B46^2-5*B46+9</f>
        <v>3.1238786600622488</v>
      </c>
      <c r="E46" s="7" t="str">
        <f t="shared" ref="E46:E59" si="16">IF(D46&lt;=F46,"&lt;=","&gt;")</f>
        <v>&gt;</v>
      </c>
      <c r="F46" s="7">
        <f t="shared" ref="F46:F59" si="17">C46^2-5*C46+9</f>
        <v>3.0588337100159819</v>
      </c>
      <c r="G46" s="7">
        <f t="shared" ref="G46:G58" si="18">IF(D46&lt;=F46,G45,B46)</f>
        <v>1.8885438199983176</v>
      </c>
      <c r="H46" s="7">
        <f t="shared" ref="H46:H59" si="19">IF(D46&lt;=F46,C46,H45)</f>
        <v>4.9442719099991592</v>
      </c>
    </row>
    <row r="47" spans="1:11" x14ac:dyDescent="0.3">
      <c r="A47" s="1">
        <v>3</v>
      </c>
      <c r="B47" s="15">
        <f t="shared" ref="B47:B59" si="20">IF(D46&lt;=F46,G46+$K$43*(H46-G46),C46)</f>
        <v>3.0557280900008408</v>
      </c>
      <c r="C47" s="20">
        <f t="shared" ref="C47:C59" si="21">IF(D46&lt;=F46,B46,G46+$K$44*(H46-G46))</f>
        <v>3.7770876399966355</v>
      </c>
      <c r="D47" s="7">
        <f t="shared" si="15"/>
        <v>3.0588337100159819</v>
      </c>
      <c r="E47" s="7" t="str">
        <f t="shared" si="16"/>
        <v>&lt;=</v>
      </c>
      <c r="F47" s="7">
        <f t="shared" si="17"/>
        <v>4.380952840232176</v>
      </c>
      <c r="G47" s="7">
        <f>IF(D47&lt;=F47,G46,B47)</f>
        <v>1.8885438199983176</v>
      </c>
      <c r="H47" s="7">
        <f>IF(D47&lt;=F47,C47,H46)</f>
        <v>3.7770876399966355</v>
      </c>
    </row>
    <row r="48" spans="1:11" x14ac:dyDescent="0.3">
      <c r="A48" s="1">
        <v>4</v>
      </c>
      <c r="B48" s="20">
        <f t="shared" si="20"/>
        <v>2.6099033699941114</v>
      </c>
      <c r="C48" s="2">
        <f t="shared" si="21"/>
        <v>3.0557280900008408</v>
      </c>
      <c r="D48" s="7">
        <f t="shared" si="15"/>
        <v>2.7620787507360633</v>
      </c>
      <c r="E48" s="7" t="str">
        <f t="shared" si="16"/>
        <v>&lt;=</v>
      </c>
      <c r="F48" s="7">
        <f t="shared" si="17"/>
        <v>3.0588337100159819</v>
      </c>
      <c r="G48" s="7">
        <f t="shared" si="18"/>
        <v>1.8885438199983176</v>
      </c>
      <c r="H48" s="7">
        <f t="shared" si="19"/>
        <v>3.0557280900008408</v>
      </c>
    </row>
    <row r="49" spans="1:8" x14ac:dyDescent="0.3">
      <c r="A49" s="1">
        <v>5</v>
      </c>
      <c r="B49" s="20">
        <f t="shared" si="20"/>
        <v>2.3343685400050469</v>
      </c>
      <c r="C49" s="2">
        <f t="shared" si="21"/>
        <v>2.6099033699941114</v>
      </c>
      <c r="D49" s="7">
        <f t="shared" si="15"/>
        <v>2.7774337805400604</v>
      </c>
      <c r="E49" s="7" t="str">
        <f t="shared" si="16"/>
        <v>&gt;</v>
      </c>
      <c r="F49" s="7">
        <f t="shared" si="17"/>
        <v>2.7620787507360633</v>
      </c>
      <c r="G49" s="7">
        <f t="shared" si="18"/>
        <v>2.3343685400050469</v>
      </c>
      <c r="H49" s="7">
        <f t="shared" si="19"/>
        <v>3.0557280900008408</v>
      </c>
    </row>
    <row r="50" spans="1:8" x14ac:dyDescent="0.3">
      <c r="A50" s="1">
        <v>6</v>
      </c>
      <c r="B50" s="15">
        <f t="shared" si="20"/>
        <v>2.6099033699941114</v>
      </c>
      <c r="C50" s="20">
        <f t="shared" si="21"/>
        <v>2.7801932600117767</v>
      </c>
      <c r="D50" s="7">
        <f t="shared" si="15"/>
        <v>2.7620787507360633</v>
      </c>
      <c r="E50" s="7" t="str">
        <f t="shared" si="16"/>
        <v>&lt;=</v>
      </c>
      <c r="F50" s="7">
        <f t="shared" si="17"/>
        <v>2.8285082629560279</v>
      </c>
      <c r="G50" s="7">
        <f t="shared" si="18"/>
        <v>2.3343685400050469</v>
      </c>
      <c r="H50" s="7">
        <f t="shared" si="19"/>
        <v>2.7801932600117767</v>
      </c>
    </row>
    <row r="51" spans="1:8" x14ac:dyDescent="0.3">
      <c r="A51" s="1">
        <v>7</v>
      </c>
      <c r="B51" s="20">
        <f t="shared" si="20"/>
        <v>2.5046584300227126</v>
      </c>
      <c r="C51" s="2">
        <f t="shared" si="21"/>
        <v>2.6099033699941114</v>
      </c>
      <c r="D51" s="7">
        <f t="shared" si="15"/>
        <v>2.7500217009702776</v>
      </c>
      <c r="E51" s="7" t="str">
        <f t="shared" si="16"/>
        <v>&lt;=</v>
      </c>
      <c r="F51" s="7">
        <f t="shared" si="17"/>
        <v>2.7620787507360633</v>
      </c>
      <c r="G51" s="7">
        <f t="shared" si="18"/>
        <v>2.3343685400050469</v>
      </c>
      <c r="H51" s="7">
        <f t="shared" si="19"/>
        <v>2.6099033699941114</v>
      </c>
    </row>
    <row r="52" spans="1:8" x14ac:dyDescent="0.3">
      <c r="A52" s="1">
        <v>8</v>
      </c>
      <c r="B52" s="20">
        <f t="shared" si="20"/>
        <v>2.4396134799764457</v>
      </c>
      <c r="C52" s="2">
        <f t="shared" si="21"/>
        <v>2.5046584300227126</v>
      </c>
      <c r="D52" s="7">
        <f t="shared" si="15"/>
        <v>2.7536465318005554</v>
      </c>
      <c r="E52" s="7" t="str">
        <f t="shared" si="16"/>
        <v>&gt;</v>
      </c>
      <c r="F52" s="7">
        <f t="shared" si="17"/>
        <v>2.7500217009702776</v>
      </c>
      <c r="G52" s="7">
        <f t="shared" si="18"/>
        <v>2.4396134799764457</v>
      </c>
      <c r="H52" s="7">
        <f t="shared" si="19"/>
        <v>2.6099033699941114</v>
      </c>
    </row>
    <row r="53" spans="1:8" x14ac:dyDescent="0.3">
      <c r="A53" s="1">
        <v>9</v>
      </c>
      <c r="B53" s="15">
        <f>IF(D52&lt;=F52,G52+$K$43*(H52-G52),C52)</f>
        <v>2.5046584300227126</v>
      </c>
      <c r="C53" s="20">
        <f>IF(D52&lt;=F52,B52,G52+$K$44*(H52-G52))</f>
        <v>2.5448584199478446</v>
      </c>
      <c r="D53" s="7">
        <f t="shared" si="15"/>
        <v>2.7500217009702776</v>
      </c>
      <c r="E53" s="7" t="str">
        <f t="shared" si="16"/>
        <v>&lt;=</v>
      </c>
      <c r="F53" s="7">
        <f t="shared" si="17"/>
        <v>2.7520122778402163</v>
      </c>
      <c r="G53" s="7">
        <f t="shared" si="18"/>
        <v>2.4396134799764457</v>
      </c>
      <c r="H53" s="7">
        <f t="shared" si="19"/>
        <v>2.5448584199478446</v>
      </c>
    </row>
    <row r="54" spans="1:8" x14ac:dyDescent="0.3">
      <c r="A54" s="1">
        <v>10</v>
      </c>
      <c r="B54" s="20">
        <f t="shared" si="20"/>
        <v>2.4798134699015777</v>
      </c>
      <c r="C54" s="2">
        <f t="shared" si="21"/>
        <v>2.5046584300227126</v>
      </c>
      <c r="D54" s="7">
        <f t="shared" si="15"/>
        <v>2.7504074959974147</v>
      </c>
      <c r="E54" s="7" t="str">
        <f t="shared" si="16"/>
        <v>&gt;</v>
      </c>
      <c r="F54" s="7">
        <f t="shared" si="17"/>
        <v>2.7500217009702776</v>
      </c>
      <c r="G54" s="7">
        <f t="shared" si="18"/>
        <v>2.4798134699015777</v>
      </c>
      <c r="H54" s="7">
        <f t="shared" si="19"/>
        <v>2.5448584199478446</v>
      </c>
    </row>
    <row r="55" spans="1:8" x14ac:dyDescent="0.3">
      <c r="A55" s="1">
        <v>11</v>
      </c>
      <c r="B55" s="15">
        <f t="shared" si="20"/>
        <v>2.5046584300227126</v>
      </c>
      <c r="C55" s="20">
        <f t="shared" si="21"/>
        <v>2.5200134598267097</v>
      </c>
      <c r="D55" s="7">
        <f t="shared" si="15"/>
        <v>2.7500217009702776</v>
      </c>
      <c r="E55" s="7" t="str">
        <f t="shared" si="16"/>
        <v>&lt;=</v>
      </c>
      <c r="F55" s="7">
        <f t="shared" si="17"/>
        <v>2.7504005385742341</v>
      </c>
      <c r="G55" s="7">
        <f t="shared" si="18"/>
        <v>2.4798134699015777</v>
      </c>
      <c r="H55" s="7">
        <f t="shared" si="19"/>
        <v>2.5200134598267097</v>
      </c>
    </row>
    <row r="56" spans="1:8" x14ac:dyDescent="0.3">
      <c r="A56" s="1">
        <v>12</v>
      </c>
      <c r="B56" s="20">
        <f t="shared" si="20"/>
        <v>2.4951684997055747</v>
      </c>
      <c r="C56" s="2">
        <f t="shared" si="21"/>
        <v>2.5046584300227126</v>
      </c>
      <c r="D56" s="7">
        <f t="shared" si="15"/>
        <v>2.7500233433950951</v>
      </c>
      <c r="E56" s="7" t="str">
        <f t="shared" si="16"/>
        <v>&gt;</v>
      </c>
      <c r="F56" s="7">
        <f t="shared" si="17"/>
        <v>2.7500217009702776</v>
      </c>
      <c r="G56" s="7">
        <f t="shared" si="18"/>
        <v>2.4951684997055747</v>
      </c>
      <c r="H56" s="7">
        <f t="shared" si="19"/>
        <v>2.5200134598267097</v>
      </c>
    </row>
    <row r="57" spans="1:8" x14ac:dyDescent="0.3">
      <c r="A57" s="1">
        <v>13</v>
      </c>
      <c r="B57" s="15">
        <f t="shared" si="20"/>
        <v>2.5046584300227126</v>
      </c>
      <c r="C57" s="20">
        <f t="shared" si="21"/>
        <v>2.5105235295095718</v>
      </c>
      <c r="D57" s="7">
        <f t="shared" si="15"/>
        <v>2.7500217009702776</v>
      </c>
      <c r="E57" s="7" t="str">
        <f t="shared" si="16"/>
        <v>&lt;=</v>
      </c>
      <c r="F57" s="7">
        <f t="shared" si="17"/>
        <v>2.7501107446733393</v>
      </c>
      <c r="G57" s="7">
        <f t="shared" si="18"/>
        <v>2.4951684997055747</v>
      </c>
      <c r="H57" s="7">
        <f t="shared" si="19"/>
        <v>2.5105235295095718</v>
      </c>
    </row>
    <row r="58" spans="1:8" x14ac:dyDescent="0.3">
      <c r="A58" s="1">
        <v>14</v>
      </c>
      <c r="B58" s="20">
        <f t="shared" si="20"/>
        <v>2.501033599192434</v>
      </c>
      <c r="C58" s="2">
        <f t="shared" si="21"/>
        <v>2.5046584300227126</v>
      </c>
      <c r="D58" s="7">
        <f t="shared" si="15"/>
        <v>2.7500010683272906</v>
      </c>
      <c r="E58" s="7" t="str">
        <f t="shared" si="16"/>
        <v>&lt;=</v>
      </c>
      <c r="F58" s="7">
        <f t="shared" si="17"/>
        <v>2.7500217009702776</v>
      </c>
      <c r="G58" s="7">
        <f t="shared" si="18"/>
        <v>2.4951684997055747</v>
      </c>
      <c r="H58" s="7">
        <f t="shared" si="19"/>
        <v>2.5046584300227126</v>
      </c>
    </row>
    <row r="59" spans="1:8" x14ac:dyDescent="0.3">
      <c r="A59" s="1">
        <v>15</v>
      </c>
      <c r="B59" s="20">
        <f t="shared" si="20"/>
        <v>2.4987933305358534</v>
      </c>
      <c r="C59" s="2">
        <f t="shared" si="21"/>
        <v>2.501033599192434</v>
      </c>
      <c r="D59" s="7">
        <f>B59^2-5*B59+9</f>
        <v>2.7500014560511952</v>
      </c>
      <c r="E59" s="7" t="str">
        <f t="shared" si="16"/>
        <v>&gt;</v>
      </c>
      <c r="F59" s="7">
        <f t="shared" si="17"/>
        <v>2.7500010683272906</v>
      </c>
      <c r="G59" s="7">
        <f>IF(D59&lt;=F59,G58,B59)</f>
        <v>2.4987933305358534</v>
      </c>
      <c r="H59" s="7">
        <f t="shared" si="19"/>
        <v>2.5046584300227126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CTY6A</cp:lastModifiedBy>
  <dcterms:created xsi:type="dcterms:W3CDTF">2017-12-02T10:20:55Z</dcterms:created>
  <dcterms:modified xsi:type="dcterms:W3CDTF">2020-01-12T12:43:29Z</dcterms:modified>
</cp:coreProperties>
</file>