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rad/Documents/portfolio/lib/"/>
    </mc:Choice>
  </mc:AlternateContent>
  <xr:revisionPtr revIDLastSave="0" documentId="13_ncr:1_{2D9B6944-C432-5E4F-B06F-F63358E5DB8F}" xr6:coauthVersionLast="47" xr6:coauthVersionMax="47" xr10:uidLastSave="{00000000-0000-0000-0000-000000000000}"/>
  <bookViews>
    <workbookView xWindow="1220" yWindow="1200" windowWidth="32160" windowHeight="25980" xr2:uid="{477BC4CC-D0A8-164E-A5E9-23EF0DA1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K23" i="1" a="1"/>
  <c r="K2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" i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4" i="1" a="1"/>
  <c r="K24" i="1" s="1"/>
  <c r="K25" i="1" a="1"/>
  <c r="K25" i="1" s="1"/>
  <c r="K26" i="1" a="1"/>
  <c r="K26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L10" i="1" s="1"/>
  <c r="J11" i="1" a="1"/>
  <c r="J11" i="1" s="1"/>
  <c r="J12" i="1" a="1"/>
  <c r="J12" i="1" s="1"/>
  <c r="J13" i="1" a="1"/>
  <c r="J13" i="1" s="1"/>
  <c r="L13" i="1" s="1"/>
  <c r="J14" i="1" a="1"/>
  <c r="J14" i="1" s="1"/>
  <c r="L14" i="1" s="1"/>
  <c r="J15" i="1" a="1"/>
  <c r="J15" i="1" s="1"/>
  <c r="J16" i="1" a="1"/>
  <c r="J16" i="1" s="1"/>
  <c r="L16" i="1" s="1"/>
  <c r="J17" i="1" a="1"/>
  <c r="J17" i="1" s="1"/>
  <c r="L17" i="1" s="1"/>
  <c r="J18" i="1" a="1"/>
  <c r="J18" i="1" s="1"/>
  <c r="L18" i="1" s="1"/>
  <c r="J19" i="1" a="1"/>
  <c r="J19" i="1" s="1"/>
  <c r="L19" i="1" s="1"/>
  <c r="J20" i="1" a="1"/>
  <c r="J20" i="1" s="1"/>
  <c r="J21" i="1" a="1"/>
  <c r="J21" i="1" s="1"/>
  <c r="J22" i="1" a="1"/>
  <c r="J22" i="1" s="1"/>
  <c r="L22" i="1" s="1"/>
  <c r="J23" i="1" a="1"/>
  <c r="J23" i="1" s="1"/>
  <c r="J24" i="1" a="1"/>
  <c r="J24" i="1" s="1"/>
  <c r="L24" i="1" s="1"/>
  <c r="J25" i="1" a="1"/>
  <c r="J25" i="1" s="1"/>
  <c r="J26" i="1" a="1"/>
  <c r="J26" i="1" s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M27" i="1"/>
  <c r="O27" i="1" s="1"/>
  <c r="M25" i="1" a="1"/>
  <c r="M25" i="1" s="1"/>
  <c r="N25" i="1" a="1"/>
  <c r="N25" i="1" s="1"/>
  <c r="M26" i="1" a="1"/>
  <c r="M26" i="1" s="1"/>
  <c r="N26" i="1" a="1"/>
  <c r="N26" i="1" s="1"/>
  <c r="M21" i="1" a="1"/>
  <c r="M21" i="1" s="1"/>
  <c r="N21" i="1" a="1"/>
  <c r="N21" i="1" s="1"/>
  <c r="M22" i="1" a="1"/>
  <c r="M22" i="1" s="1"/>
  <c r="N22" i="1" a="1"/>
  <c r="N22" i="1" s="1"/>
  <c r="M23" i="1" a="1"/>
  <c r="M23" i="1" s="1"/>
  <c r="N23" i="1" a="1"/>
  <c r="N23" i="1" s="1"/>
  <c r="M24" i="1" a="1"/>
  <c r="M24" i="1" s="1"/>
  <c r="N24" i="1" a="1"/>
  <c r="N24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3" i="1" a="1"/>
  <c r="N3" i="1" s="1"/>
  <c r="N2" i="1" a="1"/>
  <c r="N2" i="1" s="1"/>
  <c r="M18" i="1" a="1"/>
  <c r="M18" i="1" s="1"/>
  <c r="M19" i="1" a="1"/>
  <c r="M19" i="1" s="1"/>
  <c r="M20" i="1" a="1"/>
  <c r="M20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L23" i="1" l="1"/>
  <c r="L2" i="1"/>
  <c r="L21" i="1"/>
  <c r="O18" i="1"/>
  <c r="M83" i="1"/>
  <c r="L25" i="1"/>
  <c r="N83" i="1"/>
  <c r="K83" i="1"/>
  <c r="L8" i="1"/>
  <c r="L6" i="1"/>
  <c r="L5" i="1"/>
  <c r="L11" i="1"/>
  <c r="L20" i="1"/>
  <c r="L26" i="1"/>
  <c r="L12" i="1"/>
  <c r="L4" i="1"/>
  <c r="L3" i="1"/>
  <c r="J83" i="1"/>
  <c r="L9" i="1"/>
  <c r="L15" i="1"/>
  <c r="L7" i="1"/>
  <c r="O23" i="1"/>
  <c r="O25" i="1"/>
  <c r="O9" i="1"/>
  <c r="O8" i="1"/>
  <c r="O3" i="1"/>
  <c r="O22" i="1"/>
  <c r="O21" i="1"/>
  <c r="O26" i="1"/>
  <c r="O24" i="1"/>
  <c r="O12" i="1"/>
  <c r="O6" i="1"/>
  <c r="O11" i="1"/>
  <c r="O5" i="1"/>
  <c r="O10" i="1"/>
  <c r="O13" i="1"/>
  <c r="O7" i="1"/>
  <c r="O17" i="1"/>
  <c r="O16" i="1"/>
  <c r="O15" i="1"/>
  <c r="O20" i="1"/>
  <c r="O19" i="1"/>
  <c r="O4" i="1"/>
  <c r="O2" i="1"/>
  <c r="O14" i="1"/>
  <c r="O83" i="1" l="1"/>
  <c r="L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<sst xmlns="http://schemas.openxmlformats.org/spreadsheetml/2006/main" count="696" uniqueCount="159">
  <si>
    <t>December 2024 STOCK TAKE Material</t>
  </si>
  <si>
    <t>Type</t>
  </si>
  <si>
    <t>Stock Sheet Qty</t>
  </si>
  <si>
    <t>Dec 24 Stock Take</t>
  </si>
  <si>
    <t>Difference</t>
  </si>
  <si>
    <t>Difference (%)</t>
  </si>
  <si>
    <t xml:space="preserve">30- 40 Pet Spirit / PENTANE  </t>
  </si>
  <si>
    <t>REPROCESS</t>
  </si>
  <si>
    <t>Virgin</t>
  </si>
  <si>
    <t>SBP 65/70 HEXANE</t>
  </si>
  <si>
    <t>ISO-HEXANE</t>
  </si>
  <si>
    <t>HEXANE95%</t>
  </si>
  <si>
    <t>HEXANE99%</t>
  </si>
  <si>
    <t>HEPTANE95%</t>
  </si>
  <si>
    <t>HEPTANE99%</t>
  </si>
  <si>
    <t>Heptanes</t>
  </si>
  <si>
    <t>CYCLOHEX</t>
  </si>
  <si>
    <t>iso-Octane95% (TMP)</t>
  </si>
  <si>
    <t>Iso-Octane100% (TMP)</t>
  </si>
  <si>
    <t>n-Octane</t>
  </si>
  <si>
    <t>iso-Pentane</t>
  </si>
  <si>
    <t>Cyclopentane</t>
  </si>
  <si>
    <t>Methyl Cyclohexane</t>
  </si>
  <si>
    <t>30-60 40-60 60-80 100-140 100-120 PET SPIRIT</t>
  </si>
  <si>
    <t>DECANE</t>
  </si>
  <si>
    <t>NONANE</t>
  </si>
  <si>
    <t>WHITE SPIRIT</t>
  </si>
  <si>
    <t>TOLUENE</t>
  </si>
  <si>
    <t>BENZENE</t>
  </si>
  <si>
    <t>Ethyl Benzene</t>
  </si>
  <si>
    <t>o-Xylene</t>
  </si>
  <si>
    <t>p-Xylene</t>
  </si>
  <si>
    <t>Xylene mix</t>
  </si>
  <si>
    <t>1-4 Dioxane Repro</t>
  </si>
  <si>
    <t>1-4 Dioxane</t>
  </si>
  <si>
    <t>1.1.1.</t>
  </si>
  <si>
    <t>1,2 Dichlorobenzene</t>
  </si>
  <si>
    <t>1.1.2</t>
  </si>
  <si>
    <t>2- Methoxy 1 propanol</t>
  </si>
  <si>
    <t>2 Methoxyethanol Repro</t>
  </si>
  <si>
    <t>2 Methoxyethanol</t>
  </si>
  <si>
    <t>2 Methyl 2 Butane</t>
  </si>
  <si>
    <t>Acetic Acid Repro</t>
  </si>
  <si>
    <t>Acetic Acid</t>
  </si>
  <si>
    <t>Acetone Repro</t>
  </si>
  <si>
    <t>Acetone</t>
  </si>
  <si>
    <t>Acetonitrile repro</t>
  </si>
  <si>
    <t>Acetonitrile</t>
  </si>
  <si>
    <t>Acetic Anhydride</t>
  </si>
  <si>
    <t>Butyl Acetate Repro</t>
  </si>
  <si>
    <t>Butyl Acetate</t>
  </si>
  <si>
    <t>Butyl Chloride</t>
  </si>
  <si>
    <t>1,2,4 TriChlorobenzene</t>
  </si>
  <si>
    <t>Caustic Soda</t>
  </si>
  <si>
    <t>Chloroform repro</t>
  </si>
  <si>
    <t>Chloroform</t>
  </si>
  <si>
    <t>Chlorobenzene</t>
  </si>
  <si>
    <t>Cs2 Repro</t>
  </si>
  <si>
    <t>CS2</t>
  </si>
  <si>
    <t>Collidine</t>
  </si>
  <si>
    <t>Dichloroethane Repro</t>
  </si>
  <si>
    <t>Dichloroethane</t>
  </si>
  <si>
    <t>Dichloromethane Repro</t>
  </si>
  <si>
    <t>Dichloromethane</t>
  </si>
  <si>
    <t>Diethyl Ether Repro</t>
  </si>
  <si>
    <t>Diethyl Ether</t>
  </si>
  <si>
    <t>Di-Isopropyl Ether</t>
  </si>
  <si>
    <t>Dimethoxyethane</t>
  </si>
  <si>
    <t>Dipea Repro</t>
  </si>
  <si>
    <t>Dipea</t>
  </si>
  <si>
    <t>DMAC Repro</t>
  </si>
  <si>
    <t>DMAC</t>
  </si>
  <si>
    <t>DMF Repro</t>
  </si>
  <si>
    <t>DMF</t>
  </si>
  <si>
    <t>DMSO Repro</t>
  </si>
  <si>
    <t>DMSO</t>
  </si>
  <si>
    <t>Ethanol Repro</t>
  </si>
  <si>
    <t>Ethanol 96% Ethanol</t>
  </si>
  <si>
    <t>Ethyl Acetate repro</t>
  </si>
  <si>
    <t>Ethyl Acetate</t>
  </si>
  <si>
    <t>Fuming Sulphuric Acid</t>
  </si>
  <si>
    <t>IPA Repro</t>
  </si>
  <si>
    <t>IPA</t>
  </si>
  <si>
    <t>IsoButanol Repro</t>
  </si>
  <si>
    <t>Isobutanol</t>
  </si>
  <si>
    <t>Lutidine</t>
  </si>
  <si>
    <t>MEK repro</t>
  </si>
  <si>
    <t>MEK</t>
  </si>
  <si>
    <t>Methanol Repro</t>
  </si>
  <si>
    <t>Methanol</t>
  </si>
  <si>
    <t>Methyl Acetate Repro</t>
  </si>
  <si>
    <t>Methyl Acetate</t>
  </si>
  <si>
    <t>Methyl Formate repro</t>
  </si>
  <si>
    <t>Methyl Formate</t>
  </si>
  <si>
    <t>Methyltetrahydrafuran</t>
  </si>
  <si>
    <t>MIBK Repro</t>
  </si>
  <si>
    <t>MIBK</t>
  </si>
  <si>
    <t>Mono Ethylene Glycol</t>
  </si>
  <si>
    <t>MTBE Repro</t>
  </si>
  <si>
    <t>MTBE</t>
  </si>
  <si>
    <t>N-Propanol</t>
  </si>
  <si>
    <t>N-Butanol Repro</t>
  </si>
  <si>
    <t>N-Butanol</t>
  </si>
  <si>
    <t>NMP Repro</t>
  </si>
  <si>
    <t>NMP</t>
  </si>
  <si>
    <t>O-Dichlorobenzene</t>
  </si>
  <si>
    <t>Octanol repro</t>
  </si>
  <si>
    <t xml:space="preserve">Octanol </t>
  </si>
  <si>
    <t>Perc Repro</t>
  </si>
  <si>
    <t>PERC (DOWPER)</t>
  </si>
  <si>
    <t>Phenol</t>
  </si>
  <si>
    <t>Piperidine</t>
  </si>
  <si>
    <t>Pyridine Repro</t>
  </si>
  <si>
    <t>Pyridine</t>
  </si>
  <si>
    <t>Propionic Acid</t>
  </si>
  <si>
    <t>Secondary Butanol</t>
  </si>
  <si>
    <t xml:space="preserve"> THF Repro</t>
  </si>
  <si>
    <t>THF</t>
  </si>
  <si>
    <t>T-Butanol repro</t>
  </si>
  <si>
    <t>T-Butanol</t>
  </si>
  <si>
    <t>Methylated Spirit</t>
  </si>
  <si>
    <t>GRAND TOTAL</t>
  </si>
  <si>
    <t>~~~~</t>
  </si>
  <si>
    <t>Exp-Virgin</t>
  </si>
  <si>
    <t>Actual-Virgin</t>
  </si>
  <si>
    <t>Exp-Repro</t>
  </si>
  <si>
    <t>Actual-Repro</t>
  </si>
  <si>
    <t>Material</t>
  </si>
  <si>
    <t>Pentane</t>
  </si>
  <si>
    <t>Hexane (SBP 65/70)</t>
  </si>
  <si>
    <t>iso-Hexane</t>
  </si>
  <si>
    <t>Hexane (95%)</t>
  </si>
  <si>
    <t>Hexane (99%)</t>
  </si>
  <si>
    <t>Heptane (95%)</t>
  </si>
  <si>
    <t>Heptane (99%)</t>
  </si>
  <si>
    <t>Cyclohexane</t>
  </si>
  <si>
    <t>iso-Octane (95%)</t>
  </si>
  <si>
    <t>iso-Octane (100%)</t>
  </si>
  <si>
    <t>Petroleum Spirits</t>
  </si>
  <si>
    <t>Decane</t>
  </si>
  <si>
    <t>Nonane</t>
  </si>
  <si>
    <t>White Spirit</t>
  </si>
  <si>
    <t>Toluene</t>
  </si>
  <si>
    <t>Benzene</t>
  </si>
  <si>
    <t>Xylene (mix.)</t>
  </si>
  <si>
    <t>1,4-Dioxane</t>
  </si>
  <si>
    <t>1,2-Dichlorobenzene</t>
  </si>
  <si>
    <t>1,1,2</t>
  </si>
  <si>
    <t>1,1,1</t>
  </si>
  <si>
    <t>2-Methoxy-1-propanol</t>
  </si>
  <si>
    <t>2-Methoxyethanol</t>
  </si>
  <si>
    <t>2-Methyl-2-butane</t>
  </si>
  <si>
    <t>1,2,4-Trichlorobenzene</t>
  </si>
  <si>
    <t>Ethanol</t>
  </si>
  <si>
    <t>Di-isopropyl Ether</t>
  </si>
  <si>
    <t>iso-Butanol</t>
  </si>
  <si>
    <t>Perchloroethylene</t>
  </si>
  <si>
    <t>Difference-R</t>
  </si>
  <si>
    <t>Difference-V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</si>
</sst>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0" formatCode="General"/>
      <border diagonalUp="0" diagonalDown="0">
        <left style="thin">
          <color indexed="64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border diagonalUp="0" diagonalDown="0">
        <left style="thin">
          <color indexed="64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  <numFmt numFmtId="0" formatCode="General"/>
      <border diagonalUp="0" diagonalDown="0">
        <left style="thin">
          <color indexed="64"/>
        </left>
        <right/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venir Boo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CA3A6-CA22-4847-8C93-F0109546E0B7}" name="Table1" displayName="Table1" ref="I1:O83" totalsRowShown="0" headerRowDxfId="12" dataDxfId="11">
  <autoFilter ref="I1:O83" xr:uid="{7DFCA3A6-CA22-4847-8C93-F0109546E0B7}"/>
  <tableColumns count="7">
    <tableColumn id="1" xr3:uid="{CA5743FA-4063-1244-90CD-07FA762C1AB3}" name="Material" dataDxfId="10"/>
    <tableColumn id="2" xr3:uid="{DD1AA96D-6FF1-DE46-807F-B4491BDF2C8A}" name="Exp-Virgin" dataDxfId="9">
      <calculatedColumnFormula array="1">INDEX($D$1:$D$140, (ROW())*2-1)</calculatedColumnFormula>
    </tableColumn>
    <tableColumn id="8" xr3:uid="{7A95806F-5FDD-484A-8F4F-1FD4D83F3B5D}" name="Actual-Virgin" dataDxfId="8">
      <calculatedColumnFormula array="1">INDEX($E$1:$E$140, (ROW())*2-1)</calculatedColumnFormula>
    </tableColumn>
    <tableColumn id="3" xr3:uid="{5EAE7938-45AB-6D41-909E-92B2FB40B97F}" name="Difference-V" dataDxfId="7">
      <calculatedColumnFormula>Table1[[#This Row],[Actual-Virgin]]-Table1[[#This Row],[Exp-Virgin]]</calculatedColumnFormula>
    </tableColumn>
    <tableColumn id="4" xr3:uid="{7B3CD012-5CAC-1F44-AC84-671FD53BD9A2}" name="Exp-Repro" dataDxfId="6"/>
    <tableColumn id="5" xr3:uid="{568CA394-B911-9C44-A615-77CDC517BAB4}" name="Actual-Repro" dataDxfId="5"/>
    <tableColumn id="6" xr3:uid="{CBA3DF0A-538B-FC47-9985-8D4993A4925B}" name="Difference-R" dataDxfId="4">
      <calculatedColumnFormula>Table1[[#This Row],[Actual-Repro]]-Table1[[#This Row],[Exp-Repro]]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9471-67C4-8945-BC3B-9629DEB28F70}">
  <dimension ref="A1:W142"/>
  <sheetViews>
    <sheetView tabSelected="1" topLeftCell="B1" workbookViewId="0">
      <selection activeCell="K32" sqref="K32"/>
    </sheetView>
  </sheetViews>
  <sheetFormatPr baseColWidth="10" defaultRowHeight="17" x14ac:dyDescent="0.25"/>
  <cols>
    <col min="2" max="2" width="27.1640625" customWidth="1"/>
    <col min="3" max="3" width="20.83203125" customWidth="1"/>
    <col min="9" max="9" width="22.5" style="2" bestFit="1" customWidth="1"/>
    <col min="10" max="10" width="15.5" style="2" customWidth="1"/>
    <col min="11" max="11" width="14.5" style="2" bestFit="1" customWidth="1"/>
    <col min="12" max="12" width="12.83203125" style="2" customWidth="1"/>
    <col min="13" max="13" width="14.5" style="2" bestFit="1" customWidth="1"/>
    <col min="14" max="14" width="16" style="4" customWidth="1"/>
    <col min="15" max="15" width="12.6640625" customWidth="1"/>
  </cols>
  <sheetData>
    <row r="1" spans="2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 t="s">
        <v>127</v>
      </c>
      <c r="J1" s="2" t="s">
        <v>123</v>
      </c>
      <c r="K1" s="2" t="s">
        <v>124</v>
      </c>
      <c r="L1" s="2" t="s">
        <v>158</v>
      </c>
      <c r="M1" s="2" t="s">
        <v>125</v>
      </c>
      <c r="N1" s="2" t="s">
        <v>126</v>
      </c>
      <c r="O1" s="4" t="s">
        <v>157</v>
      </c>
      <c r="R1" t="s">
        <v>6</v>
      </c>
      <c r="S1" t="s">
        <v>7</v>
      </c>
      <c r="T1">
        <v>2</v>
      </c>
      <c r="U1">
        <v>8</v>
      </c>
      <c r="V1">
        <v>6</v>
      </c>
      <c r="W1" s="1">
        <v>0.75</v>
      </c>
    </row>
    <row r="2" spans="2:23" x14ac:dyDescent="0.25">
      <c r="B2" s="8" t="s">
        <v>6</v>
      </c>
      <c r="C2" t="s">
        <v>7</v>
      </c>
      <c r="D2">
        <v>2</v>
      </c>
      <c r="E2">
        <v>8</v>
      </c>
      <c r="F2">
        <f>E2-D2</f>
        <v>6</v>
      </c>
      <c r="G2" s="1">
        <v>1</v>
      </c>
      <c r="I2" s="2" t="s">
        <v>128</v>
      </c>
      <c r="J2" s="4" cm="1">
        <f t="array" ref="J2">INDEX($D$1:$D$140, (ROW())*2-1)</f>
        <v>21</v>
      </c>
      <c r="K2" s="4" cm="1">
        <f t="array" ref="K2">INDEX($E$1:$E$140, (ROW())*2-1)</f>
        <v>18</v>
      </c>
      <c r="L2" s="6">
        <f>Table1[[#This Row],[Actual-Virgin]]-Table1[[#This Row],[Exp-Virgin]]</f>
        <v>-3</v>
      </c>
      <c r="M2" s="4" cm="1">
        <f t="array" ref="M2">INDEX($D$1:$D$140, (ROW()-1)*2)</f>
        <v>2</v>
      </c>
      <c r="N2" s="2" cm="1">
        <f t="array" ref="N2">INDEX($E$1:$E$140, (ROW()-1)*2)</f>
        <v>8</v>
      </c>
      <c r="O2" s="4">
        <f>Table1[[#This Row],[Actual-Repro]]-Table1[[#This Row],[Exp-Repro]]</f>
        <v>6</v>
      </c>
      <c r="S2" t="s">
        <v>8</v>
      </c>
      <c r="T2">
        <v>21</v>
      </c>
      <c r="U2">
        <v>18</v>
      </c>
      <c r="V2">
        <v>-3</v>
      </c>
      <c r="W2" s="1">
        <v>-0.17</v>
      </c>
    </row>
    <row r="3" spans="2:23" x14ac:dyDescent="0.25">
      <c r="B3" s="8"/>
      <c r="C3" t="s">
        <v>8</v>
      </c>
      <c r="D3">
        <v>21</v>
      </c>
      <c r="E3">
        <v>18</v>
      </c>
      <c r="F3">
        <f t="shared" ref="F3:F66" si="0">E3-D3</f>
        <v>-3</v>
      </c>
      <c r="G3" s="1">
        <v>0</v>
      </c>
      <c r="I3" s="2" t="s">
        <v>129</v>
      </c>
      <c r="J3" s="4" cm="1">
        <f t="array" ref="J3">INDEX($D$1:$D$140, (ROW())*2-1)</f>
        <v>14</v>
      </c>
      <c r="K3" s="2" cm="1">
        <f t="array" ref="K3">INDEX($E$1:$E$140, (ROW())*2-1)</f>
        <v>16</v>
      </c>
      <c r="L3" s="6">
        <f>Table1[[#This Row],[Actual-Virgin]]-Table1[[#This Row],[Exp-Virgin]]</f>
        <v>2</v>
      </c>
      <c r="M3" s="4" cm="1">
        <f t="array" ref="M3">INDEX($D$1:$D$140, (ROW()-1)*2)</f>
        <v>0</v>
      </c>
      <c r="N3" s="2" cm="1">
        <f t="array" ref="N3">INDEX($E$1:$E$140, (ROW()-1)*2)</f>
        <v>0</v>
      </c>
      <c r="O3" s="4">
        <f>Table1[[#This Row],[Actual-Repro]]-Table1[[#This Row],[Exp-Repro]]</f>
        <v>0</v>
      </c>
      <c r="R3" t="s">
        <v>9</v>
      </c>
      <c r="S3" t="s">
        <v>7</v>
      </c>
      <c r="T3">
        <v>0</v>
      </c>
      <c r="U3">
        <v>0</v>
      </c>
      <c r="V3">
        <v>0</v>
      </c>
      <c r="W3" s="1">
        <v>0</v>
      </c>
    </row>
    <row r="4" spans="2:23" x14ac:dyDescent="0.25">
      <c r="B4" s="8" t="s">
        <v>9</v>
      </c>
      <c r="C4" t="s">
        <v>7</v>
      </c>
      <c r="D4">
        <v>0</v>
      </c>
      <c r="E4">
        <v>0</v>
      </c>
      <c r="F4">
        <f t="shared" si="0"/>
        <v>0</v>
      </c>
      <c r="G4" s="1">
        <v>0</v>
      </c>
      <c r="I4" s="2" t="s">
        <v>130</v>
      </c>
      <c r="J4" s="4" cm="1">
        <f t="array" ref="J4">INDEX($D$1:$D$140, (ROW())*2-1)</f>
        <v>21</v>
      </c>
      <c r="K4" s="2" cm="1">
        <f t="array" ref="K4">INDEX($E$1:$E$140, (ROW())*2-1)</f>
        <v>20</v>
      </c>
      <c r="L4" s="6">
        <f>Table1[[#This Row],[Actual-Virgin]]-Table1[[#This Row],[Exp-Virgin]]</f>
        <v>-1</v>
      </c>
      <c r="M4" s="4" cm="1">
        <f t="array" ref="M4">INDEX($D$1:$D$140, (ROW()-1)*2)</f>
        <v>0</v>
      </c>
      <c r="N4" s="2" cm="1">
        <f t="array" ref="N4">INDEX($E$1:$E$140, (ROW()-1)*2)</f>
        <v>0</v>
      </c>
      <c r="O4" s="4">
        <f>Table1[[#This Row],[Actual-Repro]]-Table1[[#This Row],[Exp-Repro]]</f>
        <v>0</v>
      </c>
      <c r="S4" t="s">
        <v>8</v>
      </c>
      <c r="T4">
        <v>14</v>
      </c>
      <c r="U4">
        <v>16</v>
      </c>
      <c r="V4">
        <v>2</v>
      </c>
      <c r="W4" s="1">
        <v>0.13</v>
      </c>
    </row>
    <row r="5" spans="2:23" x14ac:dyDescent="0.25">
      <c r="B5" s="8"/>
      <c r="C5" t="s">
        <v>8</v>
      </c>
      <c r="D5">
        <v>14</v>
      </c>
      <c r="E5">
        <v>16</v>
      </c>
      <c r="F5">
        <f t="shared" si="0"/>
        <v>2</v>
      </c>
      <c r="G5" s="1">
        <v>1</v>
      </c>
      <c r="I5" s="2" t="s">
        <v>131</v>
      </c>
      <c r="J5" s="4" cm="1">
        <f t="array" ref="J5">INDEX($D$1:$D$140, (ROW())*2-1)</f>
        <v>0</v>
      </c>
      <c r="K5" s="2" cm="1">
        <f t="array" ref="K5">INDEX($E$1:$E$140, (ROW())*2-1)</f>
        <v>0</v>
      </c>
      <c r="L5" s="6">
        <f>Table1[[#This Row],[Actual-Virgin]]-Table1[[#This Row],[Exp-Virgin]]</f>
        <v>0</v>
      </c>
      <c r="M5" s="4" cm="1">
        <f t="array" ref="M5">INDEX($D$1:$D$140, (ROW()-1)*2)</f>
        <v>0</v>
      </c>
      <c r="N5" s="2" cm="1">
        <f t="array" ref="N5">INDEX($E$1:$E$140, (ROW()-1)*2)</f>
        <v>0</v>
      </c>
      <c r="O5" s="4">
        <f>Table1[[#This Row],[Actual-Repro]]-Table1[[#This Row],[Exp-Repro]]</f>
        <v>0</v>
      </c>
      <c r="R5" t="s">
        <v>10</v>
      </c>
      <c r="S5" t="s">
        <v>7</v>
      </c>
      <c r="T5">
        <v>0</v>
      </c>
      <c r="U5">
        <v>0</v>
      </c>
      <c r="V5">
        <v>0</v>
      </c>
      <c r="W5" s="1">
        <v>0</v>
      </c>
    </row>
    <row r="6" spans="2:23" x14ac:dyDescent="0.25">
      <c r="B6" s="8" t="s">
        <v>10</v>
      </c>
      <c r="C6" t="s">
        <v>7</v>
      </c>
      <c r="D6">
        <v>0</v>
      </c>
      <c r="E6">
        <v>0</v>
      </c>
      <c r="F6">
        <f t="shared" si="0"/>
        <v>0</v>
      </c>
      <c r="G6" s="1">
        <v>0</v>
      </c>
      <c r="I6" s="2" t="s">
        <v>132</v>
      </c>
      <c r="J6" s="4" cm="1">
        <f t="array" ref="J6">INDEX($D$1:$D$140, (ROW())*2-1)</f>
        <v>42</v>
      </c>
      <c r="K6" s="2" cm="1">
        <f t="array" ref="K6">INDEX($E$1:$E$140, (ROW())*2-1)</f>
        <v>38</v>
      </c>
      <c r="L6" s="6">
        <f>Table1[[#This Row],[Actual-Virgin]]-Table1[[#This Row],[Exp-Virgin]]</f>
        <v>-4</v>
      </c>
      <c r="M6" s="4" cm="1">
        <f t="array" ref="M6">INDEX($D$1:$D$140, (ROW()-1)*2)</f>
        <v>0</v>
      </c>
      <c r="N6" s="2" cm="1">
        <f t="array" ref="N6">INDEX($E$1:$E$140, (ROW()-1)*2)</f>
        <v>1</v>
      </c>
      <c r="O6" s="4">
        <f>Table1[[#This Row],[Actual-Repro]]-Table1[[#This Row],[Exp-Repro]]</f>
        <v>1</v>
      </c>
      <c r="S6" t="s">
        <v>8</v>
      </c>
      <c r="T6">
        <v>21</v>
      </c>
      <c r="U6">
        <v>20</v>
      </c>
      <c r="V6">
        <v>-1</v>
      </c>
      <c r="W6" s="1">
        <v>-0.05</v>
      </c>
    </row>
    <row r="7" spans="2:23" x14ac:dyDescent="0.25">
      <c r="B7" s="8"/>
      <c r="C7" t="s">
        <v>8</v>
      </c>
      <c r="D7">
        <v>21</v>
      </c>
      <c r="E7">
        <v>20</v>
      </c>
      <c r="F7">
        <f t="shared" si="0"/>
        <v>-1</v>
      </c>
      <c r="G7" s="1">
        <v>0</v>
      </c>
      <c r="I7" s="2" t="s">
        <v>133</v>
      </c>
      <c r="J7" s="4" cm="1">
        <f t="array" ref="J7">INDEX($D$1:$D$140, (ROW())*2-1)</f>
        <v>2</v>
      </c>
      <c r="K7" s="2" cm="1">
        <f t="array" ref="K7">INDEX($E$1:$E$140, (ROW())*2-1)</f>
        <v>0</v>
      </c>
      <c r="L7" s="6">
        <f>Table1[[#This Row],[Actual-Virgin]]-Table1[[#This Row],[Exp-Virgin]]</f>
        <v>-2</v>
      </c>
      <c r="M7" s="4" cm="1">
        <f t="array" ref="M7">INDEX($D$1:$D$140, (ROW()-1)*2)</f>
        <v>11</v>
      </c>
      <c r="N7" s="2" cm="1">
        <f t="array" ref="N7">INDEX($E$1:$E$140, (ROW()-1)*2)</f>
        <v>0</v>
      </c>
      <c r="O7" s="4">
        <f>Table1[[#This Row],[Actual-Repro]]-Table1[[#This Row],[Exp-Repro]]</f>
        <v>-11</v>
      </c>
      <c r="R7" t="s">
        <v>11</v>
      </c>
      <c r="S7" t="s">
        <v>7</v>
      </c>
      <c r="T7">
        <v>0</v>
      </c>
      <c r="U7">
        <v>0</v>
      </c>
      <c r="V7">
        <v>0</v>
      </c>
      <c r="W7" s="1">
        <v>0</v>
      </c>
    </row>
    <row r="8" spans="2:23" x14ac:dyDescent="0.25">
      <c r="B8" s="8" t="s">
        <v>11</v>
      </c>
      <c r="C8" t="s">
        <v>7</v>
      </c>
      <c r="D8">
        <v>0</v>
      </c>
      <c r="E8">
        <v>0</v>
      </c>
      <c r="F8">
        <f t="shared" si="0"/>
        <v>0</v>
      </c>
      <c r="G8" s="1">
        <v>0</v>
      </c>
      <c r="I8" s="2" t="s">
        <v>134</v>
      </c>
      <c r="J8" s="4" cm="1">
        <f t="array" ref="J8">INDEX($D$1:$D$140, (ROW())*2-1)</f>
        <v>9</v>
      </c>
      <c r="K8" s="2" cm="1">
        <f t="array" ref="K8">INDEX($E$1:$E$140, (ROW())*2-1)</f>
        <v>0</v>
      </c>
      <c r="L8" s="6">
        <f>Table1[[#This Row],[Actual-Virgin]]-Table1[[#This Row],[Exp-Virgin]]</f>
        <v>-9</v>
      </c>
      <c r="M8" s="4" cm="1">
        <f t="array" ref="M8">INDEX($D$1:$D$140, (ROW()-1)*2)</f>
        <v>14</v>
      </c>
      <c r="N8" s="2" cm="1">
        <f t="array" ref="N8">INDEX($E$1:$E$140, (ROW()-1)*2)</f>
        <v>0</v>
      </c>
      <c r="O8" s="4">
        <f>Table1[[#This Row],[Actual-Repro]]-Table1[[#This Row],[Exp-Repro]]</f>
        <v>-14</v>
      </c>
      <c r="S8" t="s">
        <v>8</v>
      </c>
      <c r="T8">
        <v>0</v>
      </c>
      <c r="U8">
        <v>0</v>
      </c>
      <c r="V8">
        <v>0</v>
      </c>
      <c r="W8" s="1">
        <v>0</v>
      </c>
    </row>
    <row r="9" spans="2:23" x14ac:dyDescent="0.25">
      <c r="B9" s="8"/>
      <c r="C9" t="s">
        <v>8</v>
      </c>
      <c r="D9">
        <v>0</v>
      </c>
      <c r="E9">
        <v>0</v>
      </c>
      <c r="F9">
        <f t="shared" si="0"/>
        <v>0</v>
      </c>
      <c r="G9" s="1">
        <v>2</v>
      </c>
      <c r="I9" s="2" t="s">
        <v>15</v>
      </c>
      <c r="J9" s="4" cm="1">
        <f t="array" ref="J9">INDEX($D$1:$D$140, (ROW())*2-1)</f>
        <v>2</v>
      </c>
      <c r="K9" s="2" cm="1">
        <f t="array" ref="K9">INDEX($E$1:$E$140, (ROW())*2-1)</f>
        <v>36</v>
      </c>
      <c r="L9" s="6">
        <f>Table1[[#This Row],[Actual-Virgin]]-Table1[[#This Row],[Exp-Virgin]]</f>
        <v>34</v>
      </c>
      <c r="M9" s="4" cm="1">
        <f t="array" ref="M9">INDEX($D$1:$D$140, (ROW()-1)*2)</f>
        <v>0</v>
      </c>
      <c r="N9" s="2" cm="1">
        <f t="array" ref="N9">INDEX($E$1:$E$140, (ROW()-1)*2)</f>
        <v>0</v>
      </c>
      <c r="O9" s="4">
        <f>Table1[[#This Row],[Actual-Repro]]-Table1[[#This Row],[Exp-Repro]]</f>
        <v>0</v>
      </c>
      <c r="R9" t="s">
        <v>12</v>
      </c>
      <c r="S9" t="s">
        <v>7</v>
      </c>
      <c r="T9">
        <v>0</v>
      </c>
      <c r="U9">
        <v>1</v>
      </c>
      <c r="V9">
        <v>1</v>
      </c>
      <c r="W9" s="1">
        <v>1</v>
      </c>
    </row>
    <row r="10" spans="2:23" x14ac:dyDescent="0.25">
      <c r="B10" s="8" t="s">
        <v>12</v>
      </c>
      <c r="C10" t="s">
        <v>7</v>
      </c>
      <c r="D10">
        <v>0</v>
      </c>
      <c r="E10">
        <v>1</v>
      </c>
      <c r="F10">
        <f t="shared" si="0"/>
        <v>1</v>
      </c>
      <c r="G10" s="1">
        <v>0.5</v>
      </c>
      <c r="I10" s="2" t="s">
        <v>135</v>
      </c>
      <c r="J10" s="4" cm="1">
        <f t="array" ref="J10">INDEX($D$1:$D$140, (ROW())*2-1)</f>
        <v>7</v>
      </c>
      <c r="K10" s="2" cm="1">
        <f t="array" ref="K10">INDEX($E$1:$E$140, (ROW())*2-1)</f>
        <v>7</v>
      </c>
      <c r="L10" s="6">
        <f>Table1[[#This Row],[Actual-Virgin]]-Table1[[#This Row],[Exp-Virgin]]</f>
        <v>0</v>
      </c>
      <c r="M10" s="4" cm="1">
        <f t="array" ref="M10">INDEX($D$1:$D$140, (ROW()-1)*2)</f>
        <v>1</v>
      </c>
      <c r="N10" s="2" cm="1">
        <f t="array" ref="N10">INDEX($E$1:$E$140, (ROW()-1)*2)</f>
        <v>4</v>
      </c>
      <c r="O10" s="4">
        <f>Table1[[#This Row],[Actual-Repro]]-Table1[[#This Row],[Exp-Repro]]</f>
        <v>3</v>
      </c>
      <c r="S10" t="s">
        <v>8</v>
      </c>
      <c r="T10">
        <v>42</v>
      </c>
      <c r="U10">
        <v>38</v>
      </c>
      <c r="V10">
        <v>-4</v>
      </c>
      <c r="W10" s="1">
        <v>-0.11</v>
      </c>
    </row>
    <row r="11" spans="2:23" x14ac:dyDescent="0.25">
      <c r="B11" s="8"/>
      <c r="C11" t="s">
        <v>8</v>
      </c>
      <c r="D11">
        <v>42</v>
      </c>
      <c r="E11">
        <v>38</v>
      </c>
      <c r="F11">
        <f t="shared" si="0"/>
        <v>-4</v>
      </c>
      <c r="G11" s="1">
        <v>0.68</v>
      </c>
      <c r="I11" s="2" t="s">
        <v>136</v>
      </c>
      <c r="J11" s="4" cm="1">
        <f t="array" ref="J11">INDEX($D$1:$D$140, (ROW())*2-1)</f>
        <v>10</v>
      </c>
      <c r="K11" s="2" cm="1">
        <f t="array" ref="K11">INDEX($E$1:$E$140, (ROW())*2-1)</f>
        <v>10</v>
      </c>
      <c r="L11" s="6">
        <f>Table1[[#This Row],[Actual-Virgin]]-Table1[[#This Row],[Exp-Virgin]]</f>
        <v>0</v>
      </c>
      <c r="M11" s="4" cm="1">
        <f t="array" ref="M11">INDEX($D$1:$D$140, (ROW()-1)*2)</f>
        <v>-1</v>
      </c>
      <c r="N11" s="2" cm="1">
        <f t="array" ref="N11">INDEX($E$1:$E$140, (ROW()-1)*2)</f>
        <v>4</v>
      </c>
      <c r="O11" s="4">
        <f>Table1[[#This Row],[Actual-Repro]]-Table1[[#This Row],[Exp-Repro]]</f>
        <v>5</v>
      </c>
      <c r="R11" t="s">
        <v>13</v>
      </c>
      <c r="S11" t="s">
        <v>7</v>
      </c>
      <c r="T11">
        <v>11</v>
      </c>
      <c r="U11">
        <v>0</v>
      </c>
      <c r="V11">
        <v>-11</v>
      </c>
      <c r="W11" s="1">
        <v>1</v>
      </c>
    </row>
    <row r="12" spans="2:23" x14ac:dyDescent="0.25">
      <c r="B12" s="8" t="s">
        <v>13</v>
      </c>
      <c r="C12" t="s">
        <v>7</v>
      </c>
      <c r="D12">
        <v>11</v>
      </c>
      <c r="E12">
        <v>0</v>
      </c>
      <c r="F12">
        <f t="shared" si="0"/>
        <v>-11</v>
      </c>
      <c r="G12" s="1">
        <v>0.5</v>
      </c>
      <c r="I12" s="2" t="s">
        <v>137</v>
      </c>
      <c r="J12" s="4" cm="1">
        <f t="array" ref="J12">INDEX($D$1:$D$140, (ROW())*2-1)</f>
        <v>16</v>
      </c>
      <c r="K12" s="2" cm="1">
        <f t="array" ref="K12">INDEX($E$1:$E$140, (ROW())*2-1)</f>
        <v>16</v>
      </c>
      <c r="L12" s="6">
        <f>Table1[[#This Row],[Actual-Virgin]]-Table1[[#This Row],[Exp-Virgin]]</f>
        <v>0</v>
      </c>
      <c r="M12" s="4" cm="1">
        <f t="array" ref="M12">INDEX($D$1:$D$140, (ROW()-1)*2)</f>
        <v>0</v>
      </c>
      <c r="N12" s="2" cm="1">
        <f t="array" ref="N12">INDEX($E$1:$E$140, (ROW()-1)*2)</f>
        <v>0</v>
      </c>
      <c r="O12" s="4">
        <f>Table1[[#This Row],[Actual-Repro]]-Table1[[#This Row],[Exp-Repro]]</f>
        <v>0</v>
      </c>
      <c r="S12" t="s">
        <v>8</v>
      </c>
      <c r="T12">
        <v>2</v>
      </c>
      <c r="U12">
        <v>0</v>
      </c>
      <c r="V12">
        <v>-2</v>
      </c>
      <c r="W12" s="1">
        <v>1</v>
      </c>
    </row>
    <row r="13" spans="2:23" x14ac:dyDescent="0.25">
      <c r="B13" s="8"/>
      <c r="C13" t="s">
        <v>8</v>
      </c>
      <c r="D13">
        <v>2</v>
      </c>
      <c r="E13">
        <v>0</v>
      </c>
      <c r="F13">
        <f t="shared" si="0"/>
        <v>-2</v>
      </c>
      <c r="G13" s="1">
        <v>0.93</v>
      </c>
      <c r="I13" s="2" t="s">
        <v>19</v>
      </c>
      <c r="J13" s="4" cm="1">
        <f t="array" ref="J13">INDEX($D$1:$D$140, (ROW())*2-1)</f>
        <v>0</v>
      </c>
      <c r="K13" s="2" cm="1">
        <f t="array" ref="K13">INDEX($E$1:$E$140, (ROW())*2-1)</f>
        <v>0</v>
      </c>
      <c r="L13" s="6">
        <f>Table1[[#This Row],[Actual-Virgin]]-Table1[[#This Row],[Exp-Virgin]]</f>
        <v>0</v>
      </c>
      <c r="M13" s="4" cm="1">
        <f t="array" ref="M13">INDEX($D$1:$D$140, (ROW()-1)*2)</f>
        <v>0</v>
      </c>
      <c r="N13" s="2" cm="1">
        <f t="array" ref="N13">INDEX($E$1:$E$140, (ROW()-1)*2)</f>
        <v>0</v>
      </c>
      <c r="O13" s="4">
        <f>Table1[[#This Row],[Actual-Repro]]-Table1[[#This Row],[Exp-Repro]]</f>
        <v>0</v>
      </c>
      <c r="R13" t="s">
        <v>14</v>
      </c>
      <c r="S13" t="s">
        <v>7</v>
      </c>
      <c r="T13">
        <v>14</v>
      </c>
      <c r="U13">
        <v>0</v>
      </c>
      <c r="V13">
        <v>-14</v>
      </c>
      <c r="W13" s="1">
        <v>1</v>
      </c>
    </row>
    <row r="14" spans="2:23" x14ac:dyDescent="0.25">
      <c r="B14" s="8" t="s">
        <v>14</v>
      </c>
      <c r="C14" t="s">
        <v>7</v>
      </c>
      <c r="D14">
        <v>14</v>
      </c>
      <c r="E14">
        <v>0</v>
      </c>
      <c r="F14">
        <f t="shared" si="0"/>
        <v>-14</v>
      </c>
      <c r="G14" s="1">
        <v>1</v>
      </c>
      <c r="I14" s="2" t="s">
        <v>20</v>
      </c>
      <c r="J14" s="4" cm="1">
        <f t="array" ref="J14">INDEX($D$1:$D$140, (ROW())*2-1)</f>
        <v>1</v>
      </c>
      <c r="K14" s="2" cm="1">
        <f t="array" ref="K14">INDEX($E$1:$E$140, (ROW())*2-1)</f>
        <v>0</v>
      </c>
      <c r="L14" s="6">
        <f>Table1[[#This Row],[Actual-Virgin]]-Table1[[#This Row],[Exp-Virgin]]</f>
        <v>-1</v>
      </c>
      <c r="M14" s="4" cm="1">
        <f t="array" ref="M14">INDEX($D$1:$D$140, (ROW()-1)*2)</f>
        <v>0</v>
      </c>
      <c r="N14" s="2" cm="1">
        <f t="array" ref="N14">INDEX($E$1:$E$140, (ROW()-1)*2)</f>
        <v>0</v>
      </c>
      <c r="O14" s="4">
        <f>Table1[[#This Row],[Actual-Repro]]-Table1[[#This Row],[Exp-Repro]]</f>
        <v>0</v>
      </c>
      <c r="S14" t="s">
        <v>8</v>
      </c>
      <c r="T14">
        <v>9</v>
      </c>
      <c r="U14">
        <v>0</v>
      </c>
      <c r="V14">
        <v>-9</v>
      </c>
      <c r="W14" s="1">
        <v>1</v>
      </c>
    </row>
    <row r="15" spans="2:23" x14ac:dyDescent="0.25">
      <c r="B15" s="8"/>
      <c r="C15" t="s">
        <v>8</v>
      </c>
      <c r="D15">
        <v>9</v>
      </c>
      <c r="E15">
        <v>0</v>
      </c>
      <c r="F15">
        <f t="shared" si="0"/>
        <v>-9</v>
      </c>
      <c r="G15" s="1">
        <v>1</v>
      </c>
      <c r="I15" s="2" t="s">
        <v>21</v>
      </c>
      <c r="J15" s="4" cm="1">
        <f t="array" ref="J15">INDEX($D$1:$D$140, (ROW())*2-1)</f>
        <v>0</v>
      </c>
      <c r="K15" s="2" cm="1">
        <f t="array" ref="K15">INDEX($E$1:$E$140, (ROW())*2-1)</f>
        <v>0</v>
      </c>
      <c r="L15" s="6">
        <f>Table1[[#This Row],[Actual-Virgin]]-Table1[[#This Row],[Exp-Virgin]]</f>
        <v>0</v>
      </c>
      <c r="M15" s="4" cm="1">
        <f t="array" ref="M15">INDEX($D$1:$D$140, (ROW()-1)*2)</f>
        <v>1</v>
      </c>
      <c r="N15" s="2" cm="1">
        <f t="array" ref="N15">INDEX($E$1:$E$140, (ROW()-1)*2)</f>
        <v>0</v>
      </c>
      <c r="O15" s="4">
        <f>Table1[[#This Row],[Actual-Repro]]-Table1[[#This Row],[Exp-Repro]]</f>
        <v>-1</v>
      </c>
      <c r="R15" t="s">
        <v>15</v>
      </c>
      <c r="S15" t="s">
        <v>7</v>
      </c>
      <c r="T15">
        <v>0</v>
      </c>
      <c r="U15">
        <v>0</v>
      </c>
      <c r="V15">
        <v>0</v>
      </c>
      <c r="W15" s="1">
        <v>0</v>
      </c>
    </row>
    <row r="16" spans="2:23" x14ac:dyDescent="0.25">
      <c r="B16" s="8" t="s">
        <v>15</v>
      </c>
      <c r="C16" t="s">
        <v>7</v>
      </c>
      <c r="D16">
        <v>0</v>
      </c>
      <c r="E16">
        <v>0</v>
      </c>
      <c r="F16">
        <f t="shared" si="0"/>
        <v>0</v>
      </c>
      <c r="G16" s="1">
        <v>0.33</v>
      </c>
      <c r="I16" s="2" t="s">
        <v>22</v>
      </c>
      <c r="J16" s="4" cm="1">
        <f t="array" ref="J16">INDEX($D$1:$D$140, (ROW())*2-1)</f>
        <v>0</v>
      </c>
      <c r="K16" s="2" cm="1">
        <f t="array" ref="K16">INDEX($E$1:$E$140, (ROW())*2-1)</f>
        <v>0</v>
      </c>
      <c r="L16" s="6">
        <f>Table1[[#This Row],[Actual-Virgin]]-Table1[[#This Row],[Exp-Virgin]]</f>
        <v>0</v>
      </c>
      <c r="M16" s="4" cm="1">
        <f t="array" ref="M16">INDEX($D$1:$D$140, (ROW()-1)*2)</f>
        <v>0</v>
      </c>
      <c r="N16" s="2" cm="1">
        <f t="array" ref="N16">INDEX($E$1:$E$140, (ROW()-1)*2)</f>
        <v>0</v>
      </c>
      <c r="O16" s="4">
        <f>Table1[[#This Row],[Actual-Repro]]-Table1[[#This Row],[Exp-Repro]]</f>
        <v>0</v>
      </c>
      <c r="S16" t="s">
        <v>8</v>
      </c>
      <c r="T16">
        <v>2</v>
      </c>
      <c r="U16">
        <v>36</v>
      </c>
      <c r="V16">
        <v>34</v>
      </c>
      <c r="W16" s="1">
        <v>0.94</v>
      </c>
    </row>
    <row r="17" spans="2:23" x14ac:dyDescent="0.25">
      <c r="B17" s="8"/>
      <c r="C17" t="s">
        <v>8</v>
      </c>
      <c r="D17">
        <v>2</v>
      </c>
      <c r="E17">
        <v>36</v>
      </c>
      <c r="F17">
        <f t="shared" si="0"/>
        <v>34</v>
      </c>
      <c r="G17" s="1">
        <v>1</v>
      </c>
      <c r="I17" s="2" t="s">
        <v>138</v>
      </c>
      <c r="J17" s="4" cm="1">
        <f t="array" ref="J17">INDEX($D$1:$D$140, (ROW())*2-1)</f>
        <v>1</v>
      </c>
      <c r="K17" s="2" cm="1">
        <f t="array" ref="K17">INDEX($E$1:$E$140, (ROW())*2-1)</f>
        <v>1</v>
      </c>
      <c r="L17" s="6">
        <f>Table1[[#This Row],[Actual-Virgin]]-Table1[[#This Row],[Exp-Virgin]]</f>
        <v>0</v>
      </c>
      <c r="M17" s="4" cm="1">
        <f t="array" ref="M17">INDEX($D$1:$D$140, (ROW()-1)*2)</f>
        <v>5</v>
      </c>
      <c r="N17" s="2" cm="1">
        <f t="array" ref="N17">INDEX($E$1:$E$140, (ROW()-1)*2)</f>
        <v>0</v>
      </c>
      <c r="O17" s="4">
        <f>Table1[[#This Row],[Actual-Repro]]-Table1[[#This Row],[Exp-Repro]]</f>
        <v>-5</v>
      </c>
      <c r="R17" t="s">
        <v>16</v>
      </c>
      <c r="S17" t="s">
        <v>7</v>
      </c>
      <c r="T17">
        <v>1</v>
      </c>
      <c r="U17">
        <v>4</v>
      </c>
      <c r="V17">
        <v>3</v>
      </c>
      <c r="W17" s="1">
        <v>0.75</v>
      </c>
    </row>
    <row r="18" spans="2:23" x14ac:dyDescent="0.25">
      <c r="B18" s="8" t="s">
        <v>16</v>
      </c>
      <c r="C18" t="s">
        <v>7</v>
      </c>
      <c r="D18">
        <v>1</v>
      </c>
      <c r="E18">
        <v>4</v>
      </c>
      <c r="F18">
        <f t="shared" si="0"/>
        <v>3</v>
      </c>
      <c r="G18" s="1">
        <v>0</v>
      </c>
      <c r="I18" s="2" t="s">
        <v>139</v>
      </c>
      <c r="J18" s="4" cm="1">
        <f t="array" ref="J18">INDEX($D$1:$D$140, (ROW())*2-1)</f>
        <v>1</v>
      </c>
      <c r="K18" s="2" cm="1">
        <f t="array" ref="K18">INDEX($E$1:$E$140, (ROW())*2-1)</f>
        <v>2</v>
      </c>
      <c r="L18" s="6">
        <f>Table1[[#This Row],[Actual-Virgin]]-Table1[[#This Row],[Exp-Virgin]]</f>
        <v>1</v>
      </c>
      <c r="M18" s="4" cm="1">
        <f t="array" ref="M18">INDEX($D$1:$D$140, (ROW()-1)*2)</f>
        <v>1</v>
      </c>
      <c r="N18" s="2" cm="1">
        <f t="array" ref="N18">INDEX($E$1:$E$140, (ROW()-1)*2)</f>
        <v>0</v>
      </c>
      <c r="O18" s="4">
        <f>Table1[[#This Row],[Actual-Repro]]-Table1[[#This Row],[Exp-Repro]]</f>
        <v>-1</v>
      </c>
      <c r="S18" t="s">
        <v>8</v>
      </c>
      <c r="T18">
        <v>7</v>
      </c>
      <c r="U18">
        <v>7</v>
      </c>
      <c r="V18">
        <v>0</v>
      </c>
      <c r="W18" s="1">
        <v>0</v>
      </c>
    </row>
    <row r="19" spans="2:23" x14ac:dyDescent="0.25">
      <c r="B19" s="8"/>
      <c r="C19" t="s">
        <v>8</v>
      </c>
      <c r="D19">
        <v>7</v>
      </c>
      <c r="E19">
        <v>7</v>
      </c>
      <c r="F19">
        <f t="shared" si="0"/>
        <v>0</v>
      </c>
      <c r="G19" s="1">
        <v>0</v>
      </c>
      <c r="I19" s="2" t="s">
        <v>140</v>
      </c>
      <c r="J19" s="4" cm="1">
        <f t="array" ref="J19">INDEX($D$1:$D$140, (ROW())*2-1)</f>
        <v>0</v>
      </c>
      <c r="K19" s="2" cm="1">
        <f t="array" ref="K19">INDEX($E$1:$E$140, (ROW())*2-1)</f>
        <v>0</v>
      </c>
      <c r="L19" s="6">
        <f>Table1[[#This Row],[Actual-Virgin]]-Table1[[#This Row],[Exp-Virgin]]</f>
        <v>0</v>
      </c>
      <c r="M19" s="4" cm="1">
        <f t="array" ref="M19">INDEX($D$1:$D$140, (ROW()-1)*2)</f>
        <v>1</v>
      </c>
      <c r="N19" s="2" cm="1">
        <f t="array" ref="N19">INDEX($E$1:$E$140, (ROW()-1)*2)</f>
        <v>1</v>
      </c>
      <c r="O19" s="4">
        <f>Table1[[#This Row],[Actual-Repro]]-Table1[[#This Row],[Exp-Repro]]</f>
        <v>0</v>
      </c>
      <c r="R19" t="s">
        <v>17</v>
      </c>
      <c r="S19" t="s">
        <v>7</v>
      </c>
      <c r="T19">
        <v>-1</v>
      </c>
      <c r="U19">
        <v>4</v>
      </c>
      <c r="V19">
        <v>5</v>
      </c>
      <c r="W19" s="1">
        <v>1.25</v>
      </c>
    </row>
    <row r="20" spans="2:23" ht="18" thickBot="1" x14ac:dyDescent="0.3">
      <c r="B20" s="8" t="s">
        <v>17</v>
      </c>
      <c r="C20" t="s">
        <v>7</v>
      </c>
      <c r="D20">
        <v>-1</v>
      </c>
      <c r="E20">
        <v>4</v>
      </c>
      <c r="F20">
        <f t="shared" si="0"/>
        <v>5</v>
      </c>
      <c r="G20" s="1">
        <v>0.96</v>
      </c>
      <c r="I20" s="3" t="s">
        <v>141</v>
      </c>
      <c r="J20" s="5" cm="1">
        <f t="array" ref="J20">INDEX($D$1:$D$140, (ROW())*2-1)</f>
        <v>2</v>
      </c>
      <c r="K20" s="3" cm="1">
        <f t="array" ref="K20">INDEX($E$1:$E$140, (ROW())*2-1)</f>
        <v>0</v>
      </c>
      <c r="L20" s="7">
        <f>Table1[[#This Row],[Actual-Virgin]]-Table1[[#This Row],[Exp-Virgin]]</f>
        <v>-2</v>
      </c>
      <c r="M20" s="5" cm="1">
        <f t="array" ref="M20">INDEX($D$1:$D$140, (ROW()-1)*2)</f>
        <v>0</v>
      </c>
      <c r="N20" s="3" cm="1">
        <f t="array" ref="N20">INDEX($E$1:$E$140, (ROW()-1)*2)</f>
        <v>2</v>
      </c>
      <c r="O20" s="5">
        <f>Table1[[#This Row],[Actual-Repro]]-Table1[[#This Row],[Exp-Repro]]</f>
        <v>2</v>
      </c>
      <c r="S20" t="s">
        <v>8</v>
      </c>
      <c r="T20">
        <v>10</v>
      </c>
      <c r="U20">
        <v>10</v>
      </c>
      <c r="V20">
        <v>0</v>
      </c>
      <c r="W20" s="1">
        <v>0</v>
      </c>
    </row>
    <row r="21" spans="2:23" x14ac:dyDescent="0.25">
      <c r="B21" s="8"/>
      <c r="C21" t="s">
        <v>8</v>
      </c>
      <c r="D21">
        <v>10</v>
      </c>
      <c r="E21">
        <v>10</v>
      </c>
      <c r="F21">
        <f t="shared" si="0"/>
        <v>0</v>
      </c>
      <c r="G21" s="1">
        <v>1</v>
      </c>
      <c r="I21" s="2" t="s">
        <v>142</v>
      </c>
      <c r="J21" s="4" cm="1">
        <f t="array" ref="J21">INDEX($D$1:$D$140, (ROW())*2-1)</f>
        <v>4</v>
      </c>
      <c r="K21" s="2" cm="1">
        <f t="array" ref="K21">INDEX($E$1:$E$140, (ROW())*2-1)</f>
        <v>4</v>
      </c>
      <c r="L21" s="6">
        <f>Table1[[#This Row],[Actual-Virgin]]-Table1[[#This Row],[Exp-Virgin]]</f>
        <v>0</v>
      </c>
      <c r="M21" s="4" cm="1">
        <f t="array" ref="M21">INDEX($D$1:$D$140, (ROW()-1)*2)</f>
        <v>0</v>
      </c>
      <c r="N21" s="2" cm="1">
        <f t="array" ref="N21">INDEX($E$1:$E$140, (ROW()-1)*2)</f>
        <v>1</v>
      </c>
      <c r="O21" s="4">
        <f>Table1[[#This Row],[Actual-Repro]]-Table1[[#This Row],[Exp-Repro]]</f>
        <v>1</v>
      </c>
      <c r="R21" t="s">
        <v>18</v>
      </c>
      <c r="S21" t="s">
        <v>7</v>
      </c>
      <c r="T21">
        <v>0</v>
      </c>
      <c r="U21">
        <v>0</v>
      </c>
      <c r="V21">
        <v>0</v>
      </c>
      <c r="W21" s="1">
        <v>0</v>
      </c>
    </row>
    <row r="22" spans="2:23" x14ac:dyDescent="0.25">
      <c r="B22" s="8" t="s">
        <v>18</v>
      </c>
      <c r="C22" t="s">
        <v>7</v>
      </c>
      <c r="D22">
        <v>0</v>
      </c>
      <c r="E22">
        <v>0</v>
      </c>
      <c r="F22">
        <f t="shared" si="0"/>
        <v>0</v>
      </c>
      <c r="G22" s="1">
        <v>0</v>
      </c>
      <c r="I22" s="2" t="s">
        <v>143</v>
      </c>
      <c r="J22" s="4" cm="1">
        <f t="array" ref="J22">INDEX($D$1:$D$140, (ROW())*2-1)</f>
        <v>0</v>
      </c>
      <c r="K22" s="2" cm="1">
        <f t="array" ref="K22">INDEX($E$1:$E$140, (ROW())*2-1)</f>
        <v>0</v>
      </c>
      <c r="L22" s="6">
        <f>Table1[[#This Row],[Actual-Virgin]]-Table1[[#This Row],[Exp-Virgin]]</f>
        <v>0</v>
      </c>
      <c r="M22" s="4" cm="1">
        <f t="array" ref="M22">INDEX($D$1:$D$140, (ROW()-1)*2)</f>
        <v>0</v>
      </c>
      <c r="N22" s="2" cm="1">
        <f t="array" ref="N22">INDEX($E$1:$E$140, (ROW()-1)*2)</f>
        <v>0</v>
      </c>
      <c r="O22" s="4">
        <f>Table1[[#This Row],[Actual-Repro]]-Table1[[#This Row],[Exp-Repro]]</f>
        <v>0</v>
      </c>
      <c r="S22" t="s">
        <v>8</v>
      </c>
      <c r="T22">
        <v>16</v>
      </c>
      <c r="U22">
        <v>16</v>
      </c>
      <c r="V22">
        <v>0</v>
      </c>
      <c r="W22" s="1">
        <v>0</v>
      </c>
    </row>
    <row r="23" spans="2:23" x14ac:dyDescent="0.25">
      <c r="B23" s="8"/>
      <c r="C23" t="s">
        <v>8</v>
      </c>
      <c r="D23">
        <v>16</v>
      </c>
      <c r="E23">
        <v>16</v>
      </c>
      <c r="F23">
        <f t="shared" si="0"/>
        <v>0</v>
      </c>
      <c r="G23" s="1">
        <v>1</v>
      </c>
      <c r="I23" s="2" t="s">
        <v>29</v>
      </c>
      <c r="J23" s="4" cm="1">
        <f t="array" ref="J23">INDEX($D$1:$D$140, (ROW())*2-1)</f>
        <v>0</v>
      </c>
      <c r="K23" s="2" cm="1">
        <f t="array" ref="K23">INDEX($E$1:$E$140, (ROW())*2-1)</f>
        <v>0</v>
      </c>
      <c r="L23" s="6">
        <f>Table1[[#This Row],[Actual-Virgin]]-Table1[[#This Row],[Exp-Virgin]]</f>
        <v>0</v>
      </c>
      <c r="M23" s="4" cm="1">
        <f t="array" ref="M23">INDEX($D$1:$D$140, (ROW()-1)*2)</f>
        <v>0</v>
      </c>
      <c r="N23" s="2" cm="1">
        <f t="array" ref="N23">INDEX($E$1:$E$140, (ROW()-1)*2)</f>
        <v>0</v>
      </c>
      <c r="O23" s="4">
        <f>Table1[[#This Row],[Actual-Repro]]-Table1[[#This Row],[Exp-Repro]]</f>
        <v>0</v>
      </c>
      <c r="R23" t="s">
        <v>19</v>
      </c>
      <c r="S23" t="s">
        <v>7</v>
      </c>
      <c r="T23">
        <v>0</v>
      </c>
      <c r="U23">
        <v>0</v>
      </c>
      <c r="V23">
        <v>0</v>
      </c>
      <c r="W23" s="1">
        <v>0</v>
      </c>
    </row>
    <row r="24" spans="2:23" x14ac:dyDescent="0.25">
      <c r="B24" s="8" t="s">
        <v>19</v>
      </c>
      <c r="C24" t="s">
        <v>7</v>
      </c>
      <c r="D24">
        <v>0</v>
      </c>
      <c r="E24">
        <v>0</v>
      </c>
      <c r="F24">
        <f t="shared" si="0"/>
        <v>0</v>
      </c>
      <c r="G24" s="1">
        <v>0</v>
      </c>
      <c r="I24" s="2" t="s">
        <v>30</v>
      </c>
      <c r="J24" s="4" cm="1">
        <f t="array" ref="J24">INDEX($D$1:$D$140, (ROW())*2-1)</f>
        <v>0</v>
      </c>
      <c r="K24" s="2" cm="1">
        <f t="array" ref="K24">INDEX($E$1:$E$140, (ROW())*2-1)</f>
        <v>0</v>
      </c>
      <c r="L24" s="6">
        <f>Table1[[#This Row],[Actual-Virgin]]-Table1[[#This Row],[Exp-Virgin]]</f>
        <v>0</v>
      </c>
      <c r="M24" s="4" cm="1">
        <f t="array" ref="M24">INDEX($D$1:$D$140, (ROW()-1)*2)</f>
        <v>0</v>
      </c>
      <c r="N24" s="2" cm="1">
        <f t="array" ref="N24">INDEX($E$1:$E$140, (ROW()-1)*2)</f>
        <v>0</v>
      </c>
      <c r="O24" s="4">
        <f>Table1[[#This Row],[Actual-Repro]]-Table1[[#This Row],[Exp-Repro]]</f>
        <v>0</v>
      </c>
      <c r="S24" t="s">
        <v>8</v>
      </c>
      <c r="T24">
        <v>0</v>
      </c>
      <c r="U24">
        <v>0</v>
      </c>
      <c r="V24">
        <v>0</v>
      </c>
      <c r="W24" s="1">
        <v>0</v>
      </c>
    </row>
    <row r="25" spans="2:23" x14ac:dyDescent="0.25">
      <c r="B25" s="8"/>
      <c r="C25" t="s">
        <v>8</v>
      </c>
      <c r="D25">
        <v>0</v>
      </c>
      <c r="E25">
        <v>0</v>
      </c>
      <c r="F25">
        <f t="shared" si="0"/>
        <v>0</v>
      </c>
      <c r="G25" s="1">
        <v>0</v>
      </c>
      <c r="I25" s="2" t="s">
        <v>31</v>
      </c>
      <c r="J25" s="4" cm="1">
        <f t="array" ref="J25">INDEX($D$1:$D$140, (ROW())*2-1)</f>
        <v>0</v>
      </c>
      <c r="K25" s="2" cm="1">
        <f t="array" ref="K25">INDEX($E$1:$E$140, (ROW())*2-1)</f>
        <v>0</v>
      </c>
      <c r="L25" s="6">
        <f>Table1[[#This Row],[Actual-Virgin]]-Table1[[#This Row],[Exp-Virgin]]</f>
        <v>0</v>
      </c>
      <c r="M25" s="4" cm="1">
        <f t="array" ref="M25">INDEX($D$1:$D$140, (ROW()-1)*2)</f>
        <v>0</v>
      </c>
      <c r="N25" s="2" cm="1">
        <f t="array" ref="N25">INDEX($E$1:$E$140, (ROW()-1)*2)</f>
        <v>0</v>
      </c>
      <c r="O25" s="4">
        <f>Table1[[#This Row],[Actual-Repro]]-Table1[[#This Row],[Exp-Repro]]</f>
        <v>0</v>
      </c>
      <c r="R25" t="s">
        <v>20</v>
      </c>
      <c r="S25" t="s">
        <v>7</v>
      </c>
      <c r="T25">
        <v>0</v>
      </c>
      <c r="U25">
        <v>0</v>
      </c>
      <c r="V25">
        <v>0</v>
      </c>
      <c r="W25" s="1">
        <v>0</v>
      </c>
    </row>
    <row r="26" spans="2:23" ht="18" thickBot="1" x14ac:dyDescent="0.3">
      <c r="B26" s="8" t="s">
        <v>20</v>
      </c>
      <c r="C26" t="s">
        <v>7</v>
      </c>
      <c r="D26">
        <v>0</v>
      </c>
      <c r="E26">
        <v>0</v>
      </c>
      <c r="F26">
        <f t="shared" si="0"/>
        <v>0</v>
      </c>
      <c r="G26" s="1">
        <v>1</v>
      </c>
      <c r="I26" s="3" t="s">
        <v>144</v>
      </c>
      <c r="J26" s="5" cm="1">
        <f t="array" ref="J26">INDEX($D$1:$D$140, (ROW())*2-1)</f>
        <v>1</v>
      </c>
      <c r="K26" s="3" cm="1">
        <f t="array" ref="K26">INDEX($E$1:$E$140, (ROW())*2-1)</f>
        <v>0</v>
      </c>
      <c r="L26" s="7">
        <f>Table1[[#This Row],[Actual-Virgin]]-Table1[[#This Row],[Exp-Virgin]]</f>
        <v>-1</v>
      </c>
      <c r="M26" s="5" cm="1">
        <f t="array" ref="M26">INDEX($D$1:$D$140, (ROW()-1)*2)</f>
        <v>0</v>
      </c>
      <c r="N26" s="3" cm="1">
        <f t="array" ref="N26">INDEX($E$1:$E$140, (ROW()-1)*2)</f>
        <v>0</v>
      </c>
      <c r="O26" s="5">
        <f>Table1[[#This Row],[Actual-Repro]]-Table1[[#This Row],[Exp-Repro]]</f>
        <v>0</v>
      </c>
      <c r="S26" t="s">
        <v>8</v>
      </c>
      <c r="T26">
        <v>1</v>
      </c>
      <c r="U26">
        <v>0</v>
      </c>
      <c r="V26">
        <v>-1</v>
      </c>
      <c r="W26" s="1">
        <v>1</v>
      </c>
    </row>
    <row r="27" spans="2:23" x14ac:dyDescent="0.25">
      <c r="B27" s="8"/>
      <c r="C27" t="s">
        <v>8</v>
      </c>
      <c r="D27">
        <v>1</v>
      </c>
      <c r="E27">
        <v>0</v>
      </c>
      <c r="F27">
        <f t="shared" si="0"/>
        <v>-1</v>
      </c>
      <c r="G27" s="1">
        <v>0</v>
      </c>
      <c r="I27" s="2" t="s">
        <v>145</v>
      </c>
      <c r="J27" s="4">
        <v>2</v>
      </c>
      <c r="K27" s="2">
        <v>0</v>
      </c>
      <c r="L27" s="6">
        <f>Table1[[#This Row],[Actual-Virgin]]-Table1[[#This Row],[Exp-Virgin]]</f>
        <v>-2</v>
      </c>
      <c r="M27" s="4">
        <f>D52</f>
        <v>7</v>
      </c>
      <c r="N27" s="2">
        <v>8</v>
      </c>
      <c r="O27" s="4">
        <f>Table1[[#This Row],[Actual-Repro]]-Table1[[#This Row],[Exp-Repro]]</f>
        <v>1</v>
      </c>
      <c r="R27" t="s">
        <v>21</v>
      </c>
      <c r="S27" t="s">
        <v>7</v>
      </c>
      <c r="T27">
        <v>1</v>
      </c>
      <c r="U27">
        <v>0</v>
      </c>
      <c r="V27">
        <v>-1</v>
      </c>
      <c r="W27" s="1">
        <v>1</v>
      </c>
    </row>
    <row r="28" spans="2:23" x14ac:dyDescent="0.25">
      <c r="B28" s="8" t="s">
        <v>21</v>
      </c>
      <c r="C28" t="s">
        <v>7</v>
      </c>
      <c r="D28">
        <v>1</v>
      </c>
      <c r="E28">
        <v>0</v>
      </c>
      <c r="F28">
        <f t="shared" si="0"/>
        <v>-1</v>
      </c>
      <c r="G28" s="1">
        <v>0</v>
      </c>
      <c r="I28" s="2" t="s">
        <v>148</v>
      </c>
      <c r="J28" s="4">
        <v>0</v>
      </c>
      <c r="K28" s="11">
        <v>0</v>
      </c>
      <c r="L28" s="6">
        <f>Table1[[#This Row],[Actual-Virgin]]-Table1[[#This Row],[Exp-Virgin]]</f>
        <v>0</v>
      </c>
      <c r="M28" s="4">
        <v>0</v>
      </c>
      <c r="N28" s="11">
        <v>0</v>
      </c>
      <c r="O28" s="4">
        <f>Table1[[#This Row],[Actual-Repro]]-Table1[[#This Row],[Exp-Repro]]</f>
        <v>0</v>
      </c>
      <c r="S28" t="s">
        <v>8</v>
      </c>
      <c r="T28">
        <v>0</v>
      </c>
      <c r="U28">
        <v>0</v>
      </c>
      <c r="V28">
        <v>0</v>
      </c>
      <c r="W28" s="1">
        <v>0</v>
      </c>
    </row>
    <row r="29" spans="2:23" x14ac:dyDescent="0.25">
      <c r="B29" s="8"/>
      <c r="C29" t="s">
        <v>8</v>
      </c>
      <c r="D29">
        <v>0</v>
      </c>
      <c r="E29">
        <v>0</v>
      </c>
      <c r="F29">
        <f t="shared" si="0"/>
        <v>0</v>
      </c>
      <c r="G29" s="1">
        <v>1</v>
      </c>
      <c r="I29" s="2" t="s">
        <v>146</v>
      </c>
      <c r="J29" s="4">
        <v>0</v>
      </c>
      <c r="K29" s="2">
        <v>6</v>
      </c>
      <c r="L29" s="6">
        <f>Table1[[#This Row],[Actual-Virgin]]-Table1[[#This Row],[Exp-Virgin]]</f>
        <v>6</v>
      </c>
      <c r="M29" s="4">
        <v>0</v>
      </c>
      <c r="N29" s="2">
        <v>0</v>
      </c>
      <c r="O29" s="4">
        <f>Table1[[#This Row],[Actual-Repro]]-Table1[[#This Row],[Exp-Repro]]</f>
        <v>0</v>
      </c>
      <c r="R29" t="s">
        <v>22</v>
      </c>
      <c r="S29" t="s">
        <v>7</v>
      </c>
      <c r="T29">
        <v>0</v>
      </c>
      <c r="U29">
        <v>0</v>
      </c>
      <c r="V29">
        <v>0</v>
      </c>
      <c r="W29" s="1">
        <v>0</v>
      </c>
    </row>
    <row r="30" spans="2:23" x14ac:dyDescent="0.25">
      <c r="B30" s="8" t="s">
        <v>22</v>
      </c>
      <c r="C30" t="s">
        <v>7</v>
      </c>
      <c r="D30">
        <v>0</v>
      </c>
      <c r="E30">
        <v>0</v>
      </c>
      <c r="F30">
        <f t="shared" si="0"/>
        <v>0</v>
      </c>
      <c r="G30" s="1">
        <v>0</v>
      </c>
      <c r="I30" s="2" t="s">
        <v>147</v>
      </c>
      <c r="J30" s="4">
        <v>2</v>
      </c>
      <c r="K30" s="2">
        <v>2</v>
      </c>
      <c r="L30" s="6">
        <f>Table1[[#This Row],[Actual-Virgin]]-Table1[[#This Row],[Exp-Virgin]]</f>
        <v>0</v>
      </c>
      <c r="M30" s="4">
        <v>0</v>
      </c>
      <c r="N30" s="2">
        <v>0</v>
      </c>
      <c r="O30" s="4">
        <f>Table1[[#This Row],[Actual-Repro]]-Table1[[#This Row],[Exp-Repro]]</f>
        <v>0</v>
      </c>
      <c r="S30" t="s">
        <v>8</v>
      </c>
      <c r="T30">
        <v>0</v>
      </c>
      <c r="U30">
        <v>0</v>
      </c>
      <c r="V30">
        <v>0</v>
      </c>
      <c r="W30" s="1">
        <v>0</v>
      </c>
    </row>
    <row r="31" spans="2:23" x14ac:dyDescent="0.25">
      <c r="B31" s="8"/>
      <c r="C31" t="s">
        <v>8</v>
      </c>
      <c r="D31">
        <v>0</v>
      </c>
      <c r="E31">
        <v>0</v>
      </c>
      <c r="F31">
        <f t="shared" si="0"/>
        <v>0</v>
      </c>
      <c r="G31" s="1">
        <v>1</v>
      </c>
      <c r="I31" s="2" t="s">
        <v>149</v>
      </c>
      <c r="J31" s="4">
        <v>1</v>
      </c>
      <c r="K31" s="2">
        <v>0</v>
      </c>
      <c r="L31" s="6">
        <f>Table1[[#This Row],[Actual-Virgin]]-Table1[[#This Row],[Exp-Virgin]]</f>
        <v>-1</v>
      </c>
      <c r="M31" s="4">
        <v>0</v>
      </c>
      <c r="N31" s="2">
        <v>0</v>
      </c>
      <c r="O31" s="4">
        <f>Table1[[#This Row],[Actual-Repro]]-Table1[[#This Row],[Exp-Repro]]</f>
        <v>0</v>
      </c>
      <c r="R31" t="s">
        <v>23</v>
      </c>
      <c r="S31" t="s">
        <v>7</v>
      </c>
      <c r="T31">
        <v>5</v>
      </c>
      <c r="U31">
        <v>0</v>
      </c>
      <c r="V31">
        <v>-5</v>
      </c>
      <c r="W31" s="1">
        <v>1</v>
      </c>
    </row>
    <row r="32" spans="2:23" x14ac:dyDescent="0.25">
      <c r="B32" s="8" t="s">
        <v>23</v>
      </c>
      <c r="C32" t="s">
        <v>7</v>
      </c>
      <c r="D32">
        <v>5</v>
      </c>
      <c r="E32">
        <v>0</v>
      </c>
      <c r="F32">
        <f t="shared" si="0"/>
        <v>-5</v>
      </c>
      <c r="G32" s="1">
        <v>2</v>
      </c>
      <c r="I32" s="2" t="s">
        <v>150</v>
      </c>
      <c r="J32" s="4">
        <v>0</v>
      </c>
      <c r="K32" s="2">
        <v>0</v>
      </c>
      <c r="L32" s="6">
        <f>Table1[[#This Row],[Actual-Virgin]]-Table1[[#This Row],[Exp-Virgin]]</f>
        <v>0</v>
      </c>
      <c r="M32" s="4">
        <v>1</v>
      </c>
      <c r="N32" s="2">
        <v>1</v>
      </c>
      <c r="O32" s="4">
        <f>Table1[[#This Row],[Actual-Repro]]-Table1[[#This Row],[Exp-Repro]]</f>
        <v>0</v>
      </c>
      <c r="S32" t="s">
        <v>8</v>
      </c>
      <c r="T32">
        <v>1</v>
      </c>
      <c r="U32">
        <v>1</v>
      </c>
      <c r="V32">
        <v>0</v>
      </c>
      <c r="W32" s="1">
        <v>0</v>
      </c>
    </row>
    <row r="33" spans="2:23" x14ac:dyDescent="0.25">
      <c r="B33" s="8"/>
      <c r="C33" t="s">
        <v>8</v>
      </c>
      <c r="D33">
        <v>1</v>
      </c>
      <c r="E33">
        <v>1</v>
      </c>
      <c r="F33">
        <f t="shared" si="0"/>
        <v>0</v>
      </c>
      <c r="G33" s="1">
        <v>0.94</v>
      </c>
      <c r="I33" s="2" t="s">
        <v>151</v>
      </c>
      <c r="J33" s="4">
        <v>0</v>
      </c>
      <c r="K33" s="2">
        <v>0</v>
      </c>
      <c r="L33" s="6">
        <f>Table1[[#This Row],[Actual-Virgin]]-Table1[[#This Row],[Exp-Virgin]]</f>
        <v>0</v>
      </c>
      <c r="M33" s="4">
        <v>0</v>
      </c>
      <c r="N33" s="2">
        <v>0</v>
      </c>
      <c r="O33" s="4">
        <f>Table1[[#This Row],[Actual-Repro]]-Table1[[#This Row],[Exp-Repro]]</f>
        <v>0</v>
      </c>
      <c r="R33" t="s">
        <v>24</v>
      </c>
      <c r="S33" t="s">
        <v>7</v>
      </c>
      <c r="T33">
        <v>1</v>
      </c>
      <c r="U33">
        <v>0</v>
      </c>
      <c r="V33">
        <v>-1</v>
      </c>
      <c r="W33" s="1">
        <v>1</v>
      </c>
    </row>
    <row r="34" spans="2:23" x14ac:dyDescent="0.25">
      <c r="B34" s="8" t="s">
        <v>24</v>
      </c>
      <c r="C34" t="s">
        <v>7</v>
      </c>
      <c r="D34">
        <v>1</v>
      </c>
      <c r="E34">
        <v>0</v>
      </c>
      <c r="F34">
        <f t="shared" si="0"/>
        <v>-1</v>
      </c>
      <c r="G34" s="1">
        <v>1</v>
      </c>
      <c r="I34" s="2" t="s">
        <v>43</v>
      </c>
      <c r="J34" s="4">
        <v>12</v>
      </c>
      <c r="K34" s="2">
        <v>12</v>
      </c>
      <c r="L34" s="6">
        <f>Table1[[#This Row],[Actual-Virgin]]-Table1[[#This Row],[Exp-Virgin]]</f>
        <v>0</v>
      </c>
      <c r="M34" s="4">
        <v>0</v>
      </c>
      <c r="N34" s="2">
        <v>1</v>
      </c>
      <c r="O34" s="4">
        <f>Table1[[#This Row],[Actual-Repro]]-Table1[[#This Row],[Exp-Repro]]</f>
        <v>1</v>
      </c>
      <c r="S34" t="s">
        <v>8</v>
      </c>
      <c r="T34">
        <v>1</v>
      </c>
      <c r="U34">
        <v>2</v>
      </c>
      <c r="V34">
        <v>1</v>
      </c>
      <c r="W34" s="1">
        <v>0.5</v>
      </c>
    </row>
    <row r="35" spans="2:23" x14ac:dyDescent="0.25">
      <c r="B35" s="8"/>
      <c r="C35" t="s">
        <v>8</v>
      </c>
      <c r="D35">
        <v>1</v>
      </c>
      <c r="E35">
        <v>2</v>
      </c>
      <c r="F35">
        <f t="shared" si="0"/>
        <v>1</v>
      </c>
      <c r="G35" s="1">
        <v>1</v>
      </c>
      <c r="I35" s="2" t="s">
        <v>45</v>
      </c>
      <c r="J35" s="4">
        <v>20</v>
      </c>
      <c r="K35" s="2">
        <v>21</v>
      </c>
      <c r="L35" s="6">
        <f>Table1[[#This Row],[Actual-Virgin]]-Table1[[#This Row],[Exp-Virgin]]</f>
        <v>1</v>
      </c>
      <c r="M35" s="4">
        <v>3</v>
      </c>
      <c r="N35" s="2">
        <v>0</v>
      </c>
      <c r="O35" s="4">
        <f>Table1[[#This Row],[Actual-Repro]]-Table1[[#This Row],[Exp-Repro]]</f>
        <v>-3</v>
      </c>
      <c r="R35" t="s">
        <v>25</v>
      </c>
      <c r="S35" t="s">
        <v>7</v>
      </c>
      <c r="T35">
        <v>1</v>
      </c>
      <c r="U35">
        <v>1</v>
      </c>
      <c r="V35">
        <v>0</v>
      </c>
      <c r="W35" s="1">
        <v>0</v>
      </c>
    </row>
    <row r="36" spans="2:23" x14ac:dyDescent="0.25">
      <c r="B36" s="8" t="s">
        <v>25</v>
      </c>
      <c r="C36" t="s">
        <v>7</v>
      </c>
      <c r="D36">
        <v>1</v>
      </c>
      <c r="E36">
        <v>1</v>
      </c>
      <c r="F36">
        <f t="shared" si="0"/>
        <v>0</v>
      </c>
      <c r="G36" s="1">
        <v>1</v>
      </c>
      <c r="I36" s="2" t="s">
        <v>47</v>
      </c>
      <c r="J36" s="4">
        <v>96</v>
      </c>
      <c r="K36" s="2">
        <v>78</v>
      </c>
      <c r="L36" s="6">
        <f>Table1[[#This Row],[Actual-Virgin]]-Table1[[#This Row],[Exp-Virgin]]</f>
        <v>-18</v>
      </c>
      <c r="M36" s="4">
        <v>0</v>
      </c>
      <c r="N36" s="2">
        <v>0</v>
      </c>
      <c r="O36" s="4">
        <f>Table1[[#This Row],[Actual-Repro]]-Table1[[#This Row],[Exp-Repro]]</f>
        <v>0</v>
      </c>
      <c r="S36" t="s">
        <v>8</v>
      </c>
      <c r="T36">
        <v>0</v>
      </c>
      <c r="U36">
        <v>0</v>
      </c>
      <c r="V36">
        <v>0</v>
      </c>
      <c r="W36" s="1">
        <v>0</v>
      </c>
    </row>
    <row r="37" spans="2:23" x14ac:dyDescent="0.25">
      <c r="B37" s="8"/>
      <c r="C37" t="s">
        <v>8</v>
      </c>
      <c r="D37">
        <v>0</v>
      </c>
      <c r="E37">
        <v>0</v>
      </c>
      <c r="F37">
        <f t="shared" si="0"/>
        <v>0</v>
      </c>
      <c r="G37" s="1">
        <v>1</v>
      </c>
      <c r="I37" s="2" t="s">
        <v>48</v>
      </c>
      <c r="J37" s="4">
        <v>2</v>
      </c>
      <c r="K37" s="2">
        <v>2</v>
      </c>
      <c r="L37" s="6">
        <f>Table1[[#This Row],[Actual-Virgin]]-Table1[[#This Row],[Exp-Virgin]]</f>
        <v>0</v>
      </c>
      <c r="M37" s="4">
        <v>0</v>
      </c>
      <c r="N37" s="2">
        <v>0</v>
      </c>
      <c r="O37" s="4">
        <f>Table1[[#This Row],[Actual-Repro]]-Table1[[#This Row],[Exp-Repro]]</f>
        <v>0</v>
      </c>
      <c r="R37" t="s">
        <v>26</v>
      </c>
      <c r="S37" t="s">
        <v>7</v>
      </c>
      <c r="T37">
        <v>0</v>
      </c>
      <c r="U37">
        <v>2</v>
      </c>
      <c r="V37">
        <v>2</v>
      </c>
      <c r="W37" s="1">
        <v>1</v>
      </c>
    </row>
    <row r="38" spans="2:23" x14ac:dyDescent="0.25">
      <c r="B38" s="8" t="s">
        <v>26</v>
      </c>
      <c r="C38" t="s">
        <v>7</v>
      </c>
      <c r="D38">
        <v>0</v>
      </c>
      <c r="E38">
        <v>2</v>
      </c>
      <c r="F38">
        <f t="shared" si="0"/>
        <v>2</v>
      </c>
      <c r="G38" s="1">
        <v>1</v>
      </c>
      <c r="I38" s="2" t="s">
        <v>50</v>
      </c>
      <c r="J38" s="4">
        <v>1</v>
      </c>
      <c r="K38" s="2">
        <v>3</v>
      </c>
      <c r="L38" s="6">
        <f>Table1[[#This Row],[Actual-Virgin]]-Table1[[#This Row],[Exp-Virgin]]</f>
        <v>2</v>
      </c>
      <c r="M38" s="4">
        <v>0</v>
      </c>
      <c r="N38" s="2">
        <v>1</v>
      </c>
      <c r="O38" s="4">
        <f>Table1[[#This Row],[Actual-Repro]]-Table1[[#This Row],[Exp-Repro]]</f>
        <v>1</v>
      </c>
      <c r="S38" t="s">
        <v>8</v>
      </c>
      <c r="T38">
        <v>2</v>
      </c>
      <c r="U38">
        <v>0</v>
      </c>
      <c r="V38">
        <v>-2</v>
      </c>
      <c r="W38" s="1">
        <v>1</v>
      </c>
    </row>
    <row r="39" spans="2:23" x14ac:dyDescent="0.25">
      <c r="B39" s="8"/>
      <c r="C39" t="s">
        <v>8</v>
      </c>
      <c r="D39">
        <v>2</v>
      </c>
      <c r="E39">
        <v>0</v>
      </c>
      <c r="F39">
        <f t="shared" si="0"/>
        <v>-2</v>
      </c>
      <c r="G39" s="1">
        <v>0</v>
      </c>
      <c r="I39" s="2" t="s">
        <v>51</v>
      </c>
      <c r="J39" s="4">
        <v>1</v>
      </c>
      <c r="K39" s="2">
        <v>0</v>
      </c>
      <c r="L39" s="6">
        <f>Table1[[#This Row],[Actual-Virgin]]-Table1[[#This Row],[Exp-Virgin]]</f>
        <v>-1</v>
      </c>
      <c r="M39" s="4">
        <v>0</v>
      </c>
      <c r="N39" s="2">
        <v>0</v>
      </c>
      <c r="O39" s="4">
        <f>Table1[[#This Row],[Actual-Repro]]-Table1[[#This Row],[Exp-Repro]]</f>
        <v>0</v>
      </c>
      <c r="R39" t="s">
        <v>27</v>
      </c>
      <c r="S39" t="s">
        <v>7</v>
      </c>
      <c r="T39">
        <v>0</v>
      </c>
      <c r="U39">
        <v>1</v>
      </c>
      <c r="V39">
        <v>1</v>
      </c>
      <c r="W39" s="1">
        <v>1</v>
      </c>
    </row>
    <row r="40" spans="2:23" x14ac:dyDescent="0.25">
      <c r="B40" s="9" t="s">
        <v>27</v>
      </c>
      <c r="C40" t="s">
        <v>7</v>
      </c>
      <c r="D40">
        <v>0</v>
      </c>
      <c r="E40">
        <v>1</v>
      </c>
      <c r="F40">
        <f t="shared" si="0"/>
        <v>1</v>
      </c>
      <c r="G40" s="1">
        <v>0</v>
      </c>
      <c r="I40" s="2" t="s">
        <v>152</v>
      </c>
      <c r="J40" s="4">
        <v>1</v>
      </c>
      <c r="K40" s="2">
        <v>0</v>
      </c>
      <c r="L40" s="6">
        <f>Table1[[#This Row],[Actual-Virgin]]-Table1[[#This Row],[Exp-Virgin]]</f>
        <v>-1</v>
      </c>
      <c r="M40" s="4">
        <v>0</v>
      </c>
      <c r="N40" s="2">
        <v>0</v>
      </c>
      <c r="O40" s="4">
        <f>Table1[[#This Row],[Actual-Repro]]-Table1[[#This Row],[Exp-Repro]]</f>
        <v>0</v>
      </c>
      <c r="S40" t="s">
        <v>8</v>
      </c>
      <c r="T40">
        <v>4</v>
      </c>
      <c r="U40">
        <v>4</v>
      </c>
      <c r="V40">
        <v>0</v>
      </c>
      <c r="W40" s="1">
        <v>0</v>
      </c>
    </row>
    <row r="41" spans="2:23" x14ac:dyDescent="0.25">
      <c r="B41" s="9"/>
      <c r="C41" t="s">
        <v>8</v>
      </c>
      <c r="D41">
        <v>4</v>
      </c>
      <c r="E41">
        <v>4</v>
      </c>
      <c r="F41">
        <f t="shared" si="0"/>
        <v>0</v>
      </c>
      <c r="G41" s="1">
        <v>0</v>
      </c>
      <c r="I41" s="2" t="s">
        <v>53</v>
      </c>
      <c r="J41" s="4">
        <v>2</v>
      </c>
      <c r="K41" s="2">
        <v>2</v>
      </c>
      <c r="L41" s="6">
        <f>Table1[[#This Row],[Actual-Virgin]]-Table1[[#This Row],[Exp-Virgin]]</f>
        <v>0</v>
      </c>
      <c r="M41" s="4">
        <v>0</v>
      </c>
      <c r="N41" s="2">
        <v>0</v>
      </c>
      <c r="O41" s="4">
        <f>Table1[[#This Row],[Actual-Repro]]-Table1[[#This Row],[Exp-Repro]]</f>
        <v>0</v>
      </c>
      <c r="R41" t="s">
        <v>28</v>
      </c>
      <c r="S41" t="s">
        <v>7</v>
      </c>
      <c r="T41">
        <v>0</v>
      </c>
      <c r="U41">
        <v>0</v>
      </c>
      <c r="V41">
        <v>0</v>
      </c>
      <c r="W41" s="1">
        <v>0</v>
      </c>
    </row>
    <row r="42" spans="2:23" x14ac:dyDescent="0.25">
      <c r="B42" s="9" t="s">
        <v>28</v>
      </c>
      <c r="C42" t="s">
        <v>7</v>
      </c>
      <c r="D42">
        <v>0</v>
      </c>
      <c r="E42">
        <v>0</v>
      </c>
      <c r="F42">
        <f t="shared" si="0"/>
        <v>0</v>
      </c>
      <c r="G42" s="1">
        <v>0</v>
      </c>
      <c r="I42" s="2" t="s">
        <v>55</v>
      </c>
      <c r="J42" s="4">
        <v>13</v>
      </c>
      <c r="K42" s="2">
        <v>0</v>
      </c>
      <c r="L42" s="6">
        <f>Table1[[#This Row],[Actual-Virgin]]-Table1[[#This Row],[Exp-Virgin]]</f>
        <v>-13</v>
      </c>
      <c r="M42" s="4">
        <v>1</v>
      </c>
      <c r="N42" s="2">
        <v>0</v>
      </c>
      <c r="O42" s="4">
        <f>Table1[[#This Row],[Actual-Repro]]-Table1[[#This Row],[Exp-Repro]]</f>
        <v>-1</v>
      </c>
      <c r="S42" t="s">
        <v>8</v>
      </c>
      <c r="T42">
        <v>0</v>
      </c>
      <c r="U42">
        <v>0</v>
      </c>
      <c r="V42">
        <v>0</v>
      </c>
      <c r="W42" s="1">
        <v>0</v>
      </c>
    </row>
    <row r="43" spans="2:23" x14ac:dyDescent="0.25">
      <c r="B43" s="9"/>
      <c r="C43" t="s">
        <v>8</v>
      </c>
      <c r="D43">
        <v>0</v>
      </c>
      <c r="E43">
        <v>0</v>
      </c>
      <c r="F43">
        <f t="shared" si="0"/>
        <v>0</v>
      </c>
      <c r="G43" s="1">
        <v>0</v>
      </c>
      <c r="I43" s="2" t="s">
        <v>56</v>
      </c>
      <c r="J43" s="4">
        <v>0</v>
      </c>
      <c r="K43" s="2">
        <v>1</v>
      </c>
      <c r="L43" s="6">
        <f>Table1[[#This Row],[Actual-Virgin]]-Table1[[#This Row],[Exp-Virgin]]</f>
        <v>1</v>
      </c>
      <c r="M43" s="4">
        <v>0</v>
      </c>
      <c r="N43" s="2">
        <v>3</v>
      </c>
      <c r="O43" s="4">
        <f>Table1[[#This Row],[Actual-Repro]]-Table1[[#This Row],[Exp-Repro]]</f>
        <v>3</v>
      </c>
      <c r="R43" t="s">
        <v>29</v>
      </c>
      <c r="S43" t="s">
        <v>7</v>
      </c>
      <c r="T43">
        <v>0</v>
      </c>
      <c r="U43">
        <v>0</v>
      </c>
      <c r="V43">
        <v>0</v>
      </c>
      <c r="W43" s="1">
        <v>0</v>
      </c>
    </row>
    <row r="44" spans="2:23" x14ac:dyDescent="0.25">
      <c r="B44" s="9" t="s">
        <v>29</v>
      </c>
      <c r="C44" t="s">
        <v>7</v>
      </c>
      <c r="D44">
        <v>0</v>
      </c>
      <c r="E44">
        <v>0</v>
      </c>
      <c r="F44">
        <f t="shared" si="0"/>
        <v>0</v>
      </c>
      <c r="G44" s="1">
        <v>0</v>
      </c>
      <c r="I44" s="2" t="s">
        <v>58</v>
      </c>
      <c r="J44" s="4">
        <v>59</v>
      </c>
      <c r="K44" s="2">
        <v>24</v>
      </c>
      <c r="L44" s="6">
        <f>Table1[[#This Row],[Actual-Virgin]]-Table1[[#This Row],[Exp-Virgin]]</f>
        <v>-35</v>
      </c>
      <c r="M44" s="4">
        <v>2</v>
      </c>
      <c r="N44" s="2">
        <v>40</v>
      </c>
      <c r="O44" s="4">
        <f>Table1[[#This Row],[Actual-Repro]]-Table1[[#This Row],[Exp-Repro]]</f>
        <v>38</v>
      </c>
      <c r="S44" t="s">
        <v>8</v>
      </c>
      <c r="T44">
        <v>0</v>
      </c>
      <c r="U44">
        <v>0</v>
      </c>
      <c r="V44">
        <v>0</v>
      </c>
      <c r="W44" s="1">
        <v>0</v>
      </c>
    </row>
    <row r="45" spans="2:23" x14ac:dyDescent="0.25">
      <c r="B45" s="9"/>
      <c r="C45" t="s">
        <v>8</v>
      </c>
      <c r="D45">
        <v>0</v>
      </c>
      <c r="E45">
        <v>0</v>
      </c>
      <c r="F45">
        <f t="shared" si="0"/>
        <v>0</v>
      </c>
      <c r="G45" s="1">
        <v>0</v>
      </c>
      <c r="I45" s="11" t="s">
        <v>59</v>
      </c>
      <c r="J45" s="4">
        <v>2</v>
      </c>
      <c r="K45" s="11">
        <v>0</v>
      </c>
      <c r="L45" s="6">
        <f>Table1[[#This Row],[Actual-Virgin]]-Table1[[#This Row],[Exp-Virgin]]</f>
        <v>-2</v>
      </c>
      <c r="M45" s="4">
        <v>0</v>
      </c>
      <c r="N45" s="11">
        <v>0</v>
      </c>
      <c r="O45" s="4">
        <f>Table1[[#This Row],[Actual-Repro]]-Table1[[#This Row],[Exp-Repro]]</f>
        <v>0</v>
      </c>
      <c r="R45" t="s">
        <v>30</v>
      </c>
      <c r="S45" t="s">
        <v>7</v>
      </c>
      <c r="T45">
        <v>0</v>
      </c>
      <c r="U45">
        <v>0</v>
      </c>
      <c r="V45">
        <v>0</v>
      </c>
      <c r="W45" s="1">
        <v>0</v>
      </c>
    </row>
    <row r="46" spans="2:23" x14ac:dyDescent="0.25">
      <c r="B46" s="9" t="s">
        <v>30</v>
      </c>
      <c r="C46" t="s">
        <v>7</v>
      </c>
      <c r="D46">
        <v>0</v>
      </c>
      <c r="E46">
        <v>0</v>
      </c>
      <c r="F46">
        <f t="shared" si="0"/>
        <v>0</v>
      </c>
      <c r="G46" s="1">
        <v>0</v>
      </c>
      <c r="I46" s="11" t="s">
        <v>61</v>
      </c>
      <c r="J46" s="4">
        <v>0</v>
      </c>
      <c r="K46" s="11">
        <v>1</v>
      </c>
      <c r="L46" s="6">
        <f>Table1[[#This Row],[Actual-Virgin]]-Table1[[#This Row],[Exp-Virgin]]</f>
        <v>1</v>
      </c>
      <c r="M46" s="4">
        <v>1</v>
      </c>
      <c r="N46" s="11">
        <v>0</v>
      </c>
      <c r="O46" s="4">
        <f>Table1[[#This Row],[Actual-Repro]]-Table1[[#This Row],[Exp-Repro]]</f>
        <v>-1</v>
      </c>
      <c r="S46" t="s">
        <v>8</v>
      </c>
      <c r="T46">
        <v>0</v>
      </c>
      <c r="U46">
        <v>0</v>
      </c>
      <c r="V46">
        <v>0</v>
      </c>
      <c r="W46" s="1">
        <v>0</v>
      </c>
    </row>
    <row r="47" spans="2:23" x14ac:dyDescent="0.25">
      <c r="B47" s="9"/>
      <c r="C47" t="s">
        <v>8</v>
      </c>
      <c r="D47">
        <v>0</v>
      </c>
      <c r="E47">
        <v>0</v>
      </c>
      <c r="F47">
        <f t="shared" si="0"/>
        <v>0</v>
      </c>
      <c r="G47" s="1">
        <v>0</v>
      </c>
      <c r="I47" s="2" t="s">
        <v>63</v>
      </c>
      <c r="J47" s="4">
        <v>44</v>
      </c>
      <c r="K47" s="2">
        <v>2</v>
      </c>
      <c r="L47" s="6">
        <f>Table1[[#This Row],[Actual-Virgin]]-Table1[[#This Row],[Exp-Virgin]]</f>
        <v>-42</v>
      </c>
      <c r="M47" s="4">
        <v>2</v>
      </c>
      <c r="N47" s="2">
        <v>0</v>
      </c>
      <c r="O47" s="4">
        <f>Table1[[#This Row],[Actual-Repro]]-Table1[[#This Row],[Exp-Repro]]</f>
        <v>-2</v>
      </c>
      <c r="R47" t="s">
        <v>31</v>
      </c>
      <c r="S47" t="s">
        <v>7</v>
      </c>
      <c r="T47">
        <v>0</v>
      </c>
      <c r="U47">
        <v>0</v>
      </c>
      <c r="V47">
        <v>0</v>
      </c>
      <c r="W47" s="1">
        <v>0</v>
      </c>
    </row>
    <row r="48" spans="2:23" x14ac:dyDescent="0.25">
      <c r="B48" s="9" t="s">
        <v>31</v>
      </c>
      <c r="C48" t="s">
        <v>7</v>
      </c>
      <c r="D48">
        <v>0</v>
      </c>
      <c r="E48">
        <v>0</v>
      </c>
      <c r="F48">
        <f t="shared" si="0"/>
        <v>0</v>
      </c>
      <c r="G48" s="1">
        <v>0</v>
      </c>
      <c r="I48" s="2" t="s">
        <v>65</v>
      </c>
      <c r="J48" s="4">
        <v>12</v>
      </c>
      <c r="K48" s="2">
        <v>8</v>
      </c>
      <c r="L48" s="6">
        <f>Table1[[#This Row],[Actual-Virgin]]-Table1[[#This Row],[Exp-Virgin]]</f>
        <v>-4</v>
      </c>
      <c r="M48" s="4">
        <v>0</v>
      </c>
      <c r="N48" s="2">
        <v>0</v>
      </c>
      <c r="O48" s="4">
        <f>Table1[[#This Row],[Actual-Repro]]-Table1[[#This Row],[Exp-Repro]]</f>
        <v>0</v>
      </c>
      <c r="S48" t="s">
        <v>8</v>
      </c>
      <c r="T48">
        <v>0</v>
      </c>
      <c r="U48">
        <v>0</v>
      </c>
      <c r="V48">
        <v>0</v>
      </c>
      <c r="W48" s="1">
        <v>0</v>
      </c>
    </row>
    <row r="49" spans="1:23" x14ac:dyDescent="0.25">
      <c r="B49" s="9"/>
      <c r="C49" t="s">
        <v>8</v>
      </c>
      <c r="D49">
        <v>0</v>
      </c>
      <c r="E49">
        <v>0</v>
      </c>
      <c r="F49">
        <f t="shared" si="0"/>
        <v>0</v>
      </c>
      <c r="G49" s="1">
        <v>0</v>
      </c>
      <c r="I49" s="2" t="s">
        <v>154</v>
      </c>
      <c r="J49" s="4">
        <v>1</v>
      </c>
      <c r="K49" s="2">
        <v>0</v>
      </c>
      <c r="L49" s="6">
        <f>Table1[[#This Row],[Actual-Virgin]]-Table1[[#This Row],[Exp-Virgin]]</f>
        <v>-1</v>
      </c>
      <c r="M49" s="4">
        <v>0</v>
      </c>
      <c r="N49" s="2">
        <v>0</v>
      </c>
      <c r="O49" s="4">
        <f>Table1[[#This Row],[Actual-Repro]]-Table1[[#This Row],[Exp-Repro]]</f>
        <v>0</v>
      </c>
      <c r="R49" t="s">
        <v>32</v>
      </c>
      <c r="S49" t="s">
        <v>7</v>
      </c>
      <c r="T49">
        <v>0</v>
      </c>
      <c r="U49">
        <v>0</v>
      </c>
      <c r="V49">
        <v>0</v>
      </c>
      <c r="W49" s="1">
        <v>0</v>
      </c>
    </row>
    <row r="50" spans="1:23" x14ac:dyDescent="0.25">
      <c r="B50" s="9" t="s">
        <v>32</v>
      </c>
      <c r="C50" t="s">
        <v>7</v>
      </c>
      <c r="D50">
        <v>0</v>
      </c>
      <c r="E50">
        <v>0</v>
      </c>
      <c r="F50">
        <f t="shared" si="0"/>
        <v>0</v>
      </c>
      <c r="G50" s="1">
        <v>0</v>
      </c>
      <c r="I50" s="2" t="s">
        <v>67</v>
      </c>
      <c r="J50" s="4">
        <v>0</v>
      </c>
      <c r="K50" s="2">
        <v>0</v>
      </c>
      <c r="L50" s="6">
        <f>Table1[[#This Row],[Actual-Virgin]]-Table1[[#This Row],[Exp-Virgin]]</f>
        <v>0</v>
      </c>
      <c r="M50" s="4">
        <v>0</v>
      </c>
      <c r="N50" s="2">
        <v>0</v>
      </c>
      <c r="O50" s="4">
        <f>Table1[[#This Row],[Actual-Repro]]-Table1[[#This Row],[Exp-Repro]]</f>
        <v>0</v>
      </c>
      <c r="S50" t="s">
        <v>8</v>
      </c>
      <c r="T50">
        <v>1</v>
      </c>
      <c r="U50">
        <v>0</v>
      </c>
      <c r="V50">
        <v>-1</v>
      </c>
      <c r="W50" s="1">
        <v>1</v>
      </c>
    </row>
    <row r="51" spans="1:23" x14ac:dyDescent="0.25">
      <c r="B51" s="9"/>
      <c r="C51" t="s">
        <v>8</v>
      </c>
      <c r="D51">
        <v>1</v>
      </c>
      <c r="E51">
        <v>0</v>
      </c>
      <c r="F51">
        <f t="shared" si="0"/>
        <v>-1</v>
      </c>
      <c r="G51" s="1">
        <v>0</v>
      </c>
      <c r="I51" s="2" t="s">
        <v>69</v>
      </c>
      <c r="J51" s="4">
        <v>0</v>
      </c>
      <c r="K51" s="2">
        <v>0</v>
      </c>
      <c r="L51" s="6">
        <f>Table1[[#This Row],[Actual-Virgin]]-Table1[[#This Row],[Exp-Virgin]]</f>
        <v>0</v>
      </c>
      <c r="M51" s="4">
        <v>1</v>
      </c>
      <c r="N51" s="2">
        <v>0</v>
      </c>
      <c r="O51" s="4">
        <f>Table1[[#This Row],[Actual-Repro]]-Table1[[#This Row],[Exp-Repro]]</f>
        <v>-1</v>
      </c>
      <c r="R51" t="s">
        <v>33</v>
      </c>
      <c r="S51" t="s">
        <v>7</v>
      </c>
      <c r="T51">
        <v>7</v>
      </c>
      <c r="U51">
        <v>8</v>
      </c>
      <c r="V51">
        <v>1</v>
      </c>
      <c r="W51" s="1">
        <v>0.13</v>
      </c>
    </row>
    <row r="52" spans="1:23" x14ac:dyDescent="0.25">
      <c r="A52" t="s">
        <v>33</v>
      </c>
      <c r="B52" s="10" t="s">
        <v>33</v>
      </c>
      <c r="C52" t="s">
        <v>7</v>
      </c>
      <c r="D52">
        <v>7</v>
      </c>
      <c r="E52">
        <v>8</v>
      </c>
      <c r="F52">
        <f t="shared" si="0"/>
        <v>1</v>
      </c>
      <c r="G52" s="1">
        <v>0.13</v>
      </c>
      <c r="I52" s="2" t="s">
        <v>71</v>
      </c>
      <c r="J52" s="4">
        <v>3</v>
      </c>
      <c r="K52" s="2">
        <v>6</v>
      </c>
      <c r="L52" s="6">
        <f>Table1[[#This Row],[Actual-Virgin]]-Table1[[#This Row],[Exp-Virgin]]</f>
        <v>3</v>
      </c>
      <c r="M52" s="4">
        <v>3</v>
      </c>
      <c r="N52" s="2">
        <v>0</v>
      </c>
      <c r="O52" s="4">
        <f>Table1[[#This Row],[Actual-Repro]]-Table1[[#This Row],[Exp-Repro]]</f>
        <v>-3</v>
      </c>
      <c r="R52" t="s">
        <v>34</v>
      </c>
      <c r="S52" t="s">
        <v>8</v>
      </c>
      <c r="T52">
        <v>2</v>
      </c>
      <c r="U52">
        <v>0</v>
      </c>
      <c r="V52">
        <v>-2</v>
      </c>
      <c r="W52" s="1">
        <v>1</v>
      </c>
    </row>
    <row r="53" spans="1:23" x14ac:dyDescent="0.25">
      <c r="A53" t="s">
        <v>34</v>
      </c>
      <c r="B53" s="10"/>
      <c r="C53" t="s">
        <v>8</v>
      </c>
      <c r="D53">
        <v>2</v>
      </c>
      <c r="E53">
        <v>0</v>
      </c>
      <c r="F53">
        <f t="shared" si="0"/>
        <v>-2</v>
      </c>
      <c r="G53" s="1">
        <v>0</v>
      </c>
      <c r="I53" s="2" t="s">
        <v>73</v>
      </c>
      <c r="J53" s="4">
        <v>15</v>
      </c>
      <c r="K53" s="2">
        <v>15</v>
      </c>
      <c r="L53" s="6">
        <f>Table1[[#This Row],[Actual-Virgin]]-Table1[[#This Row],[Exp-Virgin]]</f>
        <v>0</v>
      </c>
      <c r="M53" s="4">
        <v>0</v>
      </c>
      <c r="N53" s="2">
        <v>0</v>
      </c>
      <c r="O53" s="4">
        <f>Table1[[#This Row],[Actual-Repro]]-Table1[[#This Row],[Exp-Repro]]</f>
        <v>0</v>
      </c>
      <c r="R53" t="s">
        <v>35</v>
      </c>
      <c r="S53" t="s">
        <v>8</v>
      </c>
      <c r="T53">
        <v>0</v>
      </c>
      <c r="U53">
        <v>0</v>
      </c>
      <c r="V53">
        <v>0</v>
      </c>
      <c r="W53" s="1">
        <v>0</v>
      </c>
    </row>
    <row r="54" spans="1:23" x14ac:dyDescent="0.25">
      <c r="A54" t="s">
        <v>35</v>
      </c>
      <c r="B54" t="s">
        <v>35</v>
      </c>
      <c r="C54" t="s">
        <v>8</v>
      </c>
      <c r="D54">
        <v>0</v>
      </c>
      <c r="E54">
        <v>0</v>
      </c>
      <c r="F54">
        <f t="shared" si="0"/>
        <v>0</v>
      </c>
      <c r="G54" s="1">
        <v>0</v>
      </c>
      <c r="I54" s="2" t="s">
        <v>75</v>
      </c>
      <c r="J54" s="4">
        <v>0</v>
      </c>
      <c r="K54" s="2">
        <v>0</v>
      </c>
      <c r="L54" s="6">
        <f>Table1[[#This Row],[Actual-Virgin]]-Table1[[#This Row],[Exp-Virgin]]</f>
        <v>0</v>
      </c>
      <c r="M54" s="4">
        <v>0</v>
      </c>
      <c r="N54" s="2">
        <v>0</v>
      </c>
      <c r="O54" s="4">
        <f>Table1[[#This Row],[Actual-Repro]]-Table1[[#This Row],[Exp-Repro]]</f>
        <v>0</v>
      </c>
      <c r="R54" t="s">
        <v>36</v>
      </c>
      <c r="S54" t="s">
        <v>8</v>
      </c>
      <c r="T54">
        <v>0</v>
      </c>
      <c r="U54">
        <v>0</v>
      </c>
      <c r="V54">
        <v>0</v>
      </c>
      <c r="W54" s="1">
        <v>0</v>
      </c>
    </row>
    <row r="55" spans="1:23" x14ac:dyDescent="0.25">
      <c r="A55" t="s">
        <v>36</v>
      </c>
      <c r="B55" t="s">
        <v>36</v>
      </c>
      <c r="C55" t="s">
        <v>8</v>
      </c>
      <c r="D55">
        <v>0</v>
      </c>
      <c r="E55">
        <v>0</v>
      </c>
      <c r="F55">
        <f t="shared" si="0"/>
        <v>0</v>
      </c>
      <c r="G55" s="1">
        <v>1</v>
      </c>
      <c r="I55" s="2" t="s">
        <v>153</v>
      </c>
      <c r="J55" s="4">
        <v>14</v>
      </c>
      <c r="K55" s="2">
        <v>14</v>
      </c>
      <c r="L55" s="6">
        <f>Table1[[#This Row],[Actual-Virgin]]-Table1[[#This Row],[Exp-Virgin]]</f>
        <v>0</v>
      </c>
      <c r="M55" s="4">
        <v>0</v>
      </c>
      <c r="N55" s="2">
        <v>0</v>
      </c>
      <c r="O55" s="4">
        <f>Table1[[#This Row],[Actual-Repro]]-Table1[[#This Row],[Exp-Repro]]</f>
        <v>0</v>
      </c>
      <c r="R55" t="s">
        <v>37</v>
      </c>
      <c r="S55" t="s">
        <v>8</v>
      </c>
      <c r="T55">
        <v>2</v>
      </c>
      <c r="U55">
        <v>2</v>
      </c>
      <c r="V55">
        <v>0</v>
      </c>
      <c r="W55" s="1">
        <v>0</v>
      </c>
    </row>
    <row r="56" spans="1:23" x14ac:dyDescent="0.25">
      <c r="A56" t="s">
        <v>37</v>
      </c>
      <c r="B56" t="s">
        <v>37</v>
      </c>
      <c r="C56" t="s">
        <v>8</v>
      </c>
      <c r="D56">
        <v>2</v>
      </c>
      <c r="E56">
        <v>2</v>
      </c>
      <c r="F56">
        <f t="shared" si="0"/>
        <v>0</v>
      </c>
      <c r="G56" s="1">
        <v>0</v>
      </c>
      <c r="I56" s="2" t="s">
        <v>79</v>
      </c>
      <c r="J56" s="4">
        <v>15</v>
      </c>
      <c r="K56" s="2">
        <v>9</v>
      </c>
      <c r="L56" s="6">
        <f>Table1[[#This Row],[Actual-Virgin]]-Table1[[#This Row],[Exp-Virgin]]</f>
        <v>-6</v>
      </c>
      <c r="M56" s="4">
        <v>0</v>
      </c>
      <c r="N56" s="2">
        <v>0</v>
      </c>
      <c r="O56" s="4">
        <f>Table1[[#This Row],[Actual-Repro]]-Table1[[#This Row],[Exp-Repro]]</f>
        <v>0</v>
      </c>
      <c r="R56" t="s">
        <v>38</v>
      </c>
      <c r="S56" t="s">
        <v>8</v>
      </c>
      <c r="T56">
        <v>1</v>
      </c>
      <c r="U56">
        <v>0</v>
      </c>
      <c r="V56">
        <v>-1</v>
      </c>
      <c r="W56" s="1">
        <v>1</v>
      </c>
    </row>
    <row r="57" spans="1:23" x14ac:dyDescent="0.25">
      <c r="A57" t="s">
        <v>38</v>
      </c>
      <c r="B57" t="s">
        <v>38</v>
      </c>
      <c r="C57" t="s">
        <v>8</v>
      </c>
      <c r="D57">
        <v>1</v>
      </c>
      <c r="E57">
        <v>0</v>
      </c>
      <c r="F57">
        <f t="shared" si="0"/>
        <v>-1</v>
      </c>
      <c r="G57" s="1">
        <v>0</v>
      </c>
      <c r="I57" s="2" t="s">
        <v>80</v>
      </c>
      <c r="J57" s="4">
        <v>1</v>
      </c>
      <c r="K57" s="2">
        <v>0</v>
      </c>
      <c r="L57" s="6">
        <f>Table1[[#This Row],[Actual-Virgin]]-Table1[[#This Row],[Exp-Virgin]]</f>
        <v>-1</v>
      </c>
      <c r="M57" s="4">
        <v>0</v>
      </c>
      <c r="N57" s="2">
        <v>0</v>
      </c>
      <c r="O57" s="4">
        <f>Table1[[#This Row],[Actual-Repro]]-Table1[[#This Row],[Exp-Repro]]</f>
        <v>0</v>
      </c>
      <c r="R57" t="s">
        <v>39</v>
      </c>
      <c r="S57" t="s">
        <v>7</v>
      </c>
      <c r="T57">
        <v>1</v>
      </c>
      <c r="U57">
        <v>1</v>
      </c>
      <c r="V57">
        <v>0</v>
      </c>
      <c r="W57" s="1">
        <v>0</v>
      </c>
    </row>
    <row r="58" spans="1:23" x14ac:dyDescent="0.25">
      <c r="A58" t="s">
        <v>39</v>
      </c>
      <c r="B58" t="s">
        <v>39</v>
      </c>
      <c r="C58" t="s">
        <v>7</v>
      </c>
      <c r="D58">
        <v>1</v>
      </c>
      <c r="E58">
        <v>1</v>
      </c>
      <c r="F58">
        <f t="shared" si="0"/>
        <v>0</v>
      </c>
      <c r="G58" s="1">
        <v>0</v>
      </c>
      <c r="I58" s="2" t="s">
        <v>82</v>
      </c>
      <c r="J58" s="4">
        <v>10</v>
      </c>
      <c r="K58" s="2">
        <v>9</v>
      </c>
      <c r="L58" s="6">
        <f>Table1[[#This Row],[Actual-Virgin]]-Table1[[#This Row],[Exp-Virgin]]</f>
        <v>-1</v>
      </c>
      <c r="M58" s="4">
        <v>3</v>
      </c>
      <c r="N58" s="2">
        <v>7</v>
      </c>
      <c r="O58" s="4">
        <f>Table1[[#This Row],[Actual-Repro]]-Table1[[#This Row],[Exp-Repro]]</f>
        <v>4</v>
      </c>
      <c r="R58" t="s">
        <v>40</v>
      </c>
      <c r="S58" t="s">
        <v>8</v>
      </c>
      <c r="T58">
        <v>0</v>
      </c>
      <c r="U58">
        <v>0</v>
      </c>
      <c r="V58">
        <v>0</v>
      </c>
      <c r="W58" s="1">
        <v>0</v>
      </c>
    </row>
    <row r="59" spans="1:23" x14ac:dyDescent="0.25">
      <c r="A59" t="s">
        <v>40</v>
      </c>
      <c r="B59" t="s">
        <v>40</v>
      </c>
      <c r="C59" t="s">
        <v>8</v>
      </c>
      <c r="D59">
        <v>0</v>
      </c>
      <c r="E59">
        <v>0</v>
      </c>
      <c r="F59">
        <f t="shared" si="0"/>
        <v>0</v>
      </c>
      <c r="G59" s="1">
        <v>0</v>
      </c>
      <c r="I59" s="2" t="s">
        <v>155</v>
      </c>
      <c r="J59" s="4">
        <v>7</v>
      </c>
      <c r="K59" s="2">
        <v>7</v>
      </c>
      <c r="L59" s="6">
        <f>Table1[[#This Row],[Actual-Virgin]]-Table1[[#This Row],[Exp-Virgin]]</f>
        <v>0</v>
      </c>
      <c r="M59" s="4">
        <v>7</v>
      </c>
      <c r="N59" s="2">
        <v>7</v>
      </c>
      <c r="O59" s="4">
        <f>Table1[[#This Row],[Actual-Repro]]-Table1[[#This Row],[Exp-Repro]]</f>
        <v>0</v>
      </c>
      <c r="R59" t="s">
        <v>41</v>
      </c>
      <c r="S59" t="s">
        <v>8</v>
      </c>
      <c r="T59">
        <v>0</v>
      </c>
      <c r="U59">
        <v>0</v>
      </c>
      <c r="V59">
        <v>0</v>
      </c>
      <c r="W59" s="1">
        <v>0</v>
      </c>
    </row>
    <row r="60" spans="1:23" x14ac:dyDescent="0.25">
      <c r="A60" t="s">
        <v>41</v>
      </c>
      <c r="B60" t="s">
        <v>41</v>
      </c>
      <c r="C60" t="s">
        <v>8</v>
      </c>
      <c r="D60">
        <v>0</v>
      </c>
      <c r="E60">
        <v>0</v>
      </c>
      <c r="F60">
        <f t="shared" si="0"/>
        <v>0</v>
      </c>
      <c r="G60" s="1">
        <v>0</v>
      </c>
      <c r="I60" s="2" t="s">
        <v>85</v>
      </c>
      <c r="J60" s="4">
        <v>1</v>
      </c>
      <c r="K60" s="2">
        <v>1</v>
      </c>
      <c r="L60" s="6">
        <f>Table1[[#This Row],[Actual-Virgin]]-Table1[[#This Row],[Exp-Virgin]]</f>
        <v>0</v>
      </c>
      <c r="M60" s="4">
        <v>0</v>
      </c>
      <c r="N60" s="2">
        <v>0</v>
      </c>
      <c r="O60" s="4">
        <f>Table1[[#This Row],[Actual-Repro]]-Table1[[#This Row],[Exp-Repro]]</f>
        <v>0</v>
      </c>
      <c r="R60" t="s">
        <v>42</v>
      </c>
      <c r="S60" t="s">
        <v>7</v>
      </c>
      <c r="T60">
        <v>0</v>
      </c>
      <c r="U60">
        <v>1</v>
      </c>
      <c r="V60">
        <v>1</v>
      </c>
      <c r="W60" s="1">
        <v>1</v>
      </c>
    </row>
    <row r="61" spans="1:23" x14ac:dyDescent="0.25">
      <c r="A61" t="s">
        <v>42</v>
      </c>
      <c r="B61" t="s">
        <v>42</v>
      </c>
      <c r="C61" t="s">
        <v>7</v>
      </c>
      <c r="D61">
        <v>0</v>
      </c>
      <c r="E61">
        <v>1</v>
      </c>
      <c r="F61">
        <f t="shared" si="0"/>
        <v>1</v>
      </c>
      <c r="G61" s="1">
        <v>1</v>
      </c>
      <c r="I61" s="2" t="s">
        <v>87</v>
      </c>
      <c r="J61" s="4">
        <v>7</v>
      </c>
      <c r="K61" s="2">
        <v>5</v>
      </c>
      <c r="L61" s="6">
        <f>Table1[[#This Row],[Actual-Virgin]]-Table1[[#This Row],[Exp-Virgin]]</f>
        <v>-2</v>
      </c>
      <c r="M61" s="4">
        <v>0</v>
      </c>
      <c r="N61" s="2">
        <v>0</v>
      </c>
      <c r="O61" s="4">
        <f>Table1[[#This Row],[Actual-Repro]]-Table1[[#This Row],[Exp-Repro]]</f>
        <v>0</v>
      </c>
      <c r="R61" t="s">
        <v>43</v>
      </c>
      <c r="S61" t="s">
        <v>8</v>
      </c>
      <c r="T61">
        <v>12</v>
      </c>
      <c r="U61">
        <v>12</v>
      </c>
      <c r="V61">
        <v>0</v>
      </c>
      <c r="W61" s="1">
        <v>0</v>
      </c>
    </row>
    <row r="62" spans="1:23" x14ac:dyDescent="0.25">
      <c r="A62" t="s">
        <v>43</v>
      </c>
      <c r="B62" t="s">
        <v>43</v>
      </c>
      <c r="C62" t="s">
        <v>8</v>
      </c>
      <c r="D62">
        <v>12</v>
      </c>
      <c r="E62">
        <v>12</v>
      </c>
      <c r="F62">
        <f t="shared" si="0"/>
        <v>0</v>
      </c>
      <c r="G62" s="1">
        <v>0.21</v>
      </c>
      <c r="I62" s="2" t="s">
        <v>89</v>
      </c>
      <c r="J62" s="4">
        <v>73</v>
      </c>
      <c r="K62" s="2">
        <v>57</v>
      </c>
      <c r="L62" s="6">
        <f>Table1[[#This Row],[Actual-Virgin]]-Table1[[#This Row],[Exp-Virgin]]</f>
        <v>-16</v>
      </c>
      <c r="M62" s="4">
        <v>4</v>
      </c>
      <c r="N62" s="2">
        <v>6</v>
      </c>
      <c r="O62" s="4">
        <f>Table1[[#This Row],[Actual-Repro]]-Table1[[#This Row],[Exp-Repro]]</f>
        <v>2</v>
      </c>
      <c r="R62" t="s">
        <v>44</v>
      </c>
      <c r="S62" t="s">
        <v>7</v>
      </c>
      <c r="T62">
        <v>3</v>
      </c>
      <c r="U62">
        <v>0</v>
      </c>
      <c r="V62">
        <v>-3</v>
      </c>
      <c r="W62" s="1">
        <v>1</v>
      </c>
    </row>
    <row r="63" spans="1:23" x14ac:dyDescent="0.25">
      <c r="A63" t="s">
        <v>44</v>
      </c>
      <c r="B63" t="s">
        <v>44</v>
      </c>
      <c r="C63" t="s">
        <v>7</v>
      </c>
      <c r="D63">
        <v>3</v>
      </c>
      <c r="E63">
        <v>0</v>
      </c>
      <c r="F63">
        <f t="shared" si="0"/>
        <v>-3</v>
      </c>
      <c r="G63" s="1">
        <v>0</v>
      </c>
      <c r="I63" s="2" t="s">
        <v>91</v>
      </c>
      <c r="J63" s="4">
        <v>0</v>
      </c>
      <c r="K63" s="2">
        <v>0</v>
      </c>
      <c r="L63" s="6">
        <f>Table1[[#This Row],[Actual-Virgin]]-Table1[[#This Row],[Exp-Virgin]]</f>
        <v>0</v>
      </c>
      <c r="M63" s="4">
        <v>1</v>
      </c>
      <c r="N63" s="2">
        <v>1</v>
      </c>
      <c r="O63" s="4">
        <f>Table1[[#This Row],[Actual-Repro]]-Table1[[#This Row],[Exp-Repro]]</f>
        <v>0</v>
      </c>
      <c r="R63" t="s">
        <v>45</v>
      </c>
      <c r="S63" t="s">
        <v>8</v>
      </c>
      <c r="T63">
        <v>20</v>
      </c>
      <c r="U63">
        <v>21</v>
      </c>
      <c r="V63">
        <v>1</v>
      </c>
      <c r="W63" s="1">
        <v>0.05</v>
      </c>
    </row>
    <row r="64" spans="1:23" x14ac:dyDescent="0.25">
      <c r="A64" t="s">
        <v>45</v>
      </c>
      <c r="B64" t="s">
        <v>45</v>
      </c>
      <c r="C64" t="s">
        <v>8</v>
      </c>
      <c r="D64">
        <v>20</v>
      </c>
      <c r="E64">
        <v>21</v>
      </c>
      <c r="F64">
        <f t="shared" si="0"/>
        <v>1</v>
      </c>
      <c r="G64" s="1">
        <v>0.13</v>
      </c>
      <c r="I64" s="2" t="s">
        <v>93</v>
      </c>
      <c r="J64" s="4">
        <v>2</v>
      </c>
      <c r="K64" s="2">
        <v>2</v>
      </c>
      <c r="L64" s="6">
        <f>Table1[[#This Row],[Actual-Virgin]]-Table1[[#This Row],[Exp-Virgin]]</f>
        <v>0</v>
      </c>
      <c r="M64" s="4">
        <v>0</v>
      </c>
      <c r="N64" s="2">
        <v>1</v>
      </c>
      <c r="O64" s="4">
        <f>Table1[[#This Row],[Actual-Repro]]-Table1[[#This Row],[Exp-Repro]]</f>
        <v>1</v>
      </c>
      <c r="R64" t="s">
        <v>46</v>
      </c>
      <c r="S64" t="s">
        <v>7</v>
      </c>
      <c r="T64">
        <v>0</v>
      </c>
      <c r="U64">
        <v>0</v>
      </c>
      <c r="V64">
        <v>0</v>
      </c>
      <c r="W64" s="1">
        <v>0</v>
      </c>
    </row>
    <row r="65" spans="1:23" x14ac:dyDescent="0.25">
      <c r="A65" t="s">
        <v>46</v>
      </c>
      <c r="B65" t="s">
        <v>46</v>
      </c>
      <c r="C65" t="s">
        <v>7</v>
      </c>
      <c r="D65">
        <v>0</v>
      </c>
      <c r="E65">
        <v>0</v>
      </c>
      <c r="F65">
        <f t="shared" si="0"/>
        <v>0</v>
      </c>
      <c r="G65" s="1">
        <v>1</v>
      </c>
      <c r="I65" s="2" t="s">
        <v>94</v>
      </c>
      <c r="J65" s="4">
        <v>0</v>
      </c>
      <c r="K65" s="2">
        <v>0</v>
      </c>
      <c r="L65" s="6">
        <f>Table1[[#This Row],[Actual-Virgin]]-Table1[[#This Row],[Exp-Virgin]]</f>
        <v>0</v>
      </c>
      <c r="M65" s="4">
        <v>0</v>
      </c>
      <c r="N65" s="2">
        <v>0</v>
      </c>
      <c r="O65" s="4">
        <f>Table1[[#This Row],[Actual-Repro]]-Table1[[#This Row],[Exp-Repro]]</f>
        <v>0</v>
      </c>
      <c r="R65" t="s">
        <v>47</v>
      </c>
      <c r="S65" t="s">
        <v>8</v>
      </c>
      <c r="T65">
        <v>96</v>
      </c>
      <c r="U65">
        <v>78</v>
      </c>
      <c r="V65">
        <v>-18</v>
      </c>
      <c r="W65" s="1">
        <v>-0.23</v>
      </c>
    </row>
    <row r="66" spans="1:23" x14ac:dyDescent="0.25">
      <c r="A66" t="s">
        <v>47</v>
      </c>
      <c r="B66" t="s">
        <v>47</v>
      </c>
      <c r="C66" t="s">
        <v>8</v>
      </c>
      <c r="D66">
        <v>96</v>
      </c>
      <c r="E66">
        <v>78</v>
      </c>
      <c r="F66">
        <f t="shared" si="0"/>
        <v>-18</v>
      </c>
      <c r="G66" s="1">
        <v>0.17</v>
      </c>
      <c r="I66" s="11" t="s">
        <v>96</v>
      </c>
      <c r="J66" s="4">
        <v>1</v>
      </c>
      <c r="K66" s="11">
        <v>0</v>
      </c>
      <c r="L66" s="6">
        <f>Table1[[#This Row],[Actual-Virgin]]-Table1[[#This Row],[Exp-Virgin]]</f>
        <v>-1</v>
      </c>
      <c r="M66" s="4">
        <v>6</v>
      </c>
      <c r="N66" s="11">
        <v>6</v>
      </c>
      <c r="O66" s="4">
        <f>Table1[[#This Row],[Actual-Repro]]-Table1[[#This Row],[Exp-Repro]]</f>
        <v>0</v>
      </c>
      <c r="R66" t="s">
        <v>48</v>
      </c>
      <c r="S66" t="s">
        <v>8</v>
      </c>
      <c r="T66">
        <v>2</v>
      </c>
      <c r="U66">
        <v>2</v>
      </c>
      <c r="V66">
        <v>0</v>
      </c>
      <c r="W66" s="1">
        <v>0</v>
      </c>
    </row>
    <row r="67" spans="1:23" x14ac:dyDescent="0.25">
      <c r="A67" t="s">
        <v>48</v>
      </c>
      <c r="B67" t="s">
        <v>48</v>
      </c>
      <c r="C67" t="s">
        <v>8</v>
      </c>
      <c r="D67">
        <v>2</v>
      </c>
      <c r="E67">
        <v>2</v>
      </c>
      <c r="F67">
        <f t="shared" ref="F67:F130" si="1">E67-D67</f>
        <v>0</v>
      </c>
      <c r="G67" s="1">
        <v>1</v>
      </c>
      <c r="I67" s="2" t="s">
        <v>97</v>
      </c>
      <c r="J67" s="4">
        <v>4</v>
      </c>
      <c r="K67" s="2">
        <v>3</v>
      </c>
      <c r="L67" s="6">
        <f>Table1[[#This Row],[Actual-Virgin]]-Table1[[#This Row],[Exp-Virgin]]</f>
        <v>-1</v>
      </c>
      <c r="M67" s="4">
        <v>0</v>
      </c>
      <c r="N67" s="2">
        <v>0</v>
      </c>
      <c r="O67" s="4">
        <f>Table1[[#This Row],[Actual-Repro]]-Table1[[#This Row],[Exp-Repro]]</f>
        <v>0</v>
      </c>
      <c r="R67" t="s">
        <v>49</v>
      </c>
      <c r="S67" t="s">
        <v>7</v>
      </c>
      <c r="T67">
        <v>0</v>
      </c>
      <c r="U67">
        <v>1</v>
      </c>
      <c r="V67">
        <v>1</v>
      </c>
      <c r="W67" s="1">
        <v>1</v>
      </c>
    </row>
    <row r="68" spans="1:23" x14ac:dyDescent="0.25">
      <c r="A68" t="s">
        <v>49</v>
      </c>
      <c r="B68" t="s">
        <v>49</v>
      </c>
      <c r="C68" t="s">
        <v>7</v>
      </c>
      <c r="D68">
        <v>0</v>
      </c>
      <c r="E68">
        <v>1</v>
      </c>
      <c r="F68">
        <f t="shared" si="1"/>
        <v>1</v>
      </c>
      <c r="G68" s="1">
        <v>1</v>
      </c>
      <c r="I68" s="2" t="s">
        <v>99</v>
      </c>
      <c r="J68" s="4">
        <v>2</v>
      </c>
      <c r="K68" s="2">
        <v>2</v>
      </c>
      <c r="L68" s="6">
        <f>Table1[[#This Row],[Actual-Virgin]]-Table1[[#This Row],[Exp-Virgin]]</f>
        <v>0</v>
      </c>
      <c r="M68" s="4">
        <v>3</v>
      </c>
      <c r="N68" s="2">
        <v>2</v>
      </c>
      <c r="O68" s="4">
        <f>Table1[[#This Row],[Actual-Repro]]-Table1[[#This Row],[Exp-Repro]]</f>
        <v>-1</v>
      </c>
      <c r="R68" t="s">
        <v>50</v>
      </c>
      <c r="S68" t="s">
        <v>8</v>
      </c>
      <c r="T68">
        <v>1</v>
      </c>
      <c r="U68">
        <v>3</v>
      </c>
      <c r="V68">
        <v>2</v>
      </c>
      <c r="W68" s="1">
        <v>0.67</v>
      </c>
    </row>
    <row r="69" spans="1:23" x14ac:dyDescent="0.25">
      <c r="A69" t="s">
        <v>50</v>
      </c>
      <c r="B69" t="s">
        <v>50</v>
      </c>
      <c r="C69" t="s">
        <v>8</v>
      </c>
      <c r="D69">
        <v>1</v>
      </c>
      <c r="E69">
        <v>3</v>
      </c>
      <c r="F69">
        <f t="shared" si="1"/>
        <v>2</v>
      </c>
      <c r="G69" s="1">
        <v>1.5</v>
      </c>
      <c r="I69" s="2" t="s">
        <v>100</v>
      </c>
      <c r="J69" s="4">
        <v>3</v>
      </c>
      <c r="K69" s="2">
        <v>3</v>
      </c>
      <c r="L69" s="6">
        <f>Table1[[#This Row],[Actual-Virgin]]-Table1[[#This Row],[Exp-Virgin]]</f>
        <v>0</v>
      </c>
      <c r="M69" s="4">
        <v>0</v>
      </c>
      <c r="N69" s="2">
        <v>0</v>
      </c>
      <c r="O69" s="4">
        <f>Table1[[#This Row],[Actual-Repro]]-Table1[[#This Row],[Exp-Repro]]</f>
        <v>0</v>
      </c>
      <c r="R69" t="s">
        <v>51</v>
      </c>
      <c r="S69" t="s">
        <v>8</v>
      </c>
      <c r="T69">
        <v>1</v>
      </c>
      <c r="U69">
        <v>0</v>
      </c>
      <c r="V69">
        <v>-1</v>
      </c>
      <c r="W69" s="1">
        <v>1</v>
      </c>
    </row>
    <row r="70" spans="1:23" x14ac:dyDescent="0.25">
      <c r="A70" t="s">
        <v>51</v>
      </c>
      <c r="B70" t="s">
        <v>51</v>
      </c>
      <c r="C70" t="s">
        <v>8</v>
      </c>
      <c r="D70">
        <v>1</v>
      </c>
      <c r="E70">
        <v>0</v>
      </c>
      <c r="F70">
        <f t="shared" si="1"/>
        <v>-1</v>
      </c>
      <c r="G70" s="1">
        <v>0</v>
      </c>
      <c r="I70" s="2" t="s">
        <v>102</v>
      </c>
      <c r="J70" s="4">
        <v>0</v>
      </c>
      <c r="K70" s="2">
        <v>0</v>
      </c>
      <c r="L70" s="6">
        <f>Table1[[#This Row],[Actual-Virgin]]-Table1[[#This Row],[Exp-Virgin]]</f>
        <v>0</v>
      </c>
      <c r="M70" s="4">
        <v>17</v>
      </c>
      <c r="N70" s="2">
        <v>17</v>
      </c>
      <c r="O70" s="4">
        <f>Table1[[#This Row],[Actual-Repro]]-Table1[[#This Row],[Exp-Repro]]</f>
        <v>0</v>
      </c>
      <c r="R70" t="s">
        <v>52</v>
      </c>
      <c r="S70" t="s">
        <v>8</v>
      </c>
      <c r="T70">
        <v>1</v>
      </c>
      <c r="U70">
        <v>0</v>
      </c>
      <c r="V70">
        <v>-1</v>
      </c>
      <c r="W70" s="1">
        <v>1</v>
      </c>
    </row>
    <row r="71" spans="1:23" x14ac:dyDescent="0.25">
      <c r="A71" t="s">
        <v>52</v>
      </c>
      <c r="B71" t="s">
        <v>52</v>
      </c>
      <c r="C71" t="s">
        <v>8</v>
      </c>
      <c r="D71">
        <v>1</v>
      </c>
      <c r="E71">
        <v>0</v>
      </c>
      <c r="F71">
        <f t="shared" si="1"/>
        <v>-1</v>
      </c>
      <c r="G71" s="1">
        <v>0</v>
      </c>
      <c r="I71" s="11" t="s">
        <v>104</v>
      </c>
      <c r="J71" s="4">
        <v>0</v>
      </c>
      <c r="K71" s="11">
        <v>1</v>
      </c>
      <c r="L71" s="6">
        <f>Table1[[#This Row],[Actual-Virgin]]-Table1[[#This Row],[Exp-Virgin]]</f>
        <v>1</v>
      </c>
      <c r="M71" s="4">
        <v>11</v>
      </c>
      <c r="N71" s="11">
        <v>9</v>
      </c>
      <c r="O71" s="4">
        <f>Table1[[#This Row],[Actual-Repro]]-Table1[[#This Row],[Exp-Repro]]</f>
        <v>-2</v>
      </c>
      <c r="R71" t="s">
        <v>53</v>
      </c>
      <c r="S71" t="s">
        <v>8</v>
      </c>
      <c r="T71">
        <v>2</v>
      </c>
      <c r="U71">
        <v>2</v>
      </c>
      <c r="V71">
        <v>0</v>
      </c>
      <c r="W71" s="1">
        <v>0</v>
      </c>
    </row>
    <row r="72" spans="1:23" x14ac:dyDescent="0.25">
      <c r="A72" t="s">
        <v>53</v>
      </c>
      <c r="B72" t="s">
        <v>53</v>
      </c>
      <c r="C72" t="s">
        <v>8</v>
      </c>
      <c r="D72">
        <v>2</v>
      </c>
      <c r="E72">
        <v>2</v>
      </c>
      <c r="F72">
        <f t="shared" si="1"/>
        <v>0</v>
      </c>
      <c r="G72" s="1">
        <v>1</v>
      </c>
      <c r="I72" s="2" t="s">
        <v>105</v>
      </c>
      <c r="J72" s="4">
        <v>7</v>
      </c>
      <c r="K72" s="2">
        <v>0</v>
      </c>
      <c r="L72" s="6">
        <f>Table1[[#This Row],[Actual-Virgin]]-Table1[[#This Row],[Exp-Virgin]]</f>
        <v>-7</v>
      </c>
      <c r="M72" s="4">
        <v>0</v>
      </c>
      <c r="N72" s="2">
        <v>0</v>
      </c>
      <c r="O72" s="4">
        <f>Table1[[#This Row],[Actual-Repro]]-Table1[[#This Row],[Exp-Repro]]</f>
        <v>0</v>
      </c>
      <c r="R72" t="s">
        <v>54</v>
      </c>
      <c r="S72" t="s">
        <v>7</v>
      </c>
      <c r="T72">
        <v>1</v>
      </c>
      <c r="U72">
        <v>0</v>
      </c>
      <c r="V72">
        <v>-1</v>
      </c>
      <c r="W72" s="1">
        <v>1</v>
      </c>
    </row>
    <row r="73" spans="1:23" x14ac:dyDescent="0.25">
      <c r="A73" t="s">
        <v>54</v>
      </c>
      <c r="B73" t="s">
        <v>54</v>
      </c>
      <c r="C73" t="s">
        <v>7</v>
      </c>
      <c r="D73">
        <v>1</v>
      </c>
      <c r="E73">
        <v>0</v>
      </c>
      <c r="F73">
        <f t="shared" si="1"/>
        <v>-1</v>
      </c>
      <c r="G73" s="1">
        <v>1</v>
      </c>
      <c r="I73" s="2" t="s">
        <v>107</v>
      </c>
      <c r="J73" s="4">
        <v>0</v>
      </c>
      <c r="K73" s="2">
        <v>0</v>
      </c>
      <c r="L73" s="6">
        <f>Table1[[#This Row],[Actual-Virgin]]-Table1[[#This Row],[Exp-Virgin]]</f>
        <v>0</v>
      </c>
      <c r="M73" s="4">
        <v>1</v>
      </c>
      <c r="N73" s="2">
        <v>1</v>
      </c>
      <c r="O73" s="4">
        <f>Table1[[#This Row],[Actual-Repro]]-Table1[[#This Row],[Exp-Repro]]</f>
        <v>0</v>
      </c>
      <c r="R73" t="s">
        <v>55</v>
      </c>
      <c r="S73" t="s">
        <v>8</v>
      </c>
      <c r="T73">
        <v>13</v>
      </c>
      <c r="U73">
        <v>0</v>
      </c>
      <c r="V73">
        <v>-13</v>
      </c>
      <c r="W73" s="1">
        <v>1</v>
      </c>
    </row>
    <row r="74" spans="1:23" x14ac:dyDescent="0.25">
      <c r="A74" t="s">
        <v>55</v>
      </c>
      <c r="B74" t="s">
        <v>55</v>
      </c>
      <c r="C74" t="s">
        <v>8</v>
      </c>
      <c r="D74">
        <v>13</v>
      </c>
      <c r="E74">
        <v>0</v>
      </c>
      <c r="F74">
        <f t="shared" si="1"/>
        <v>-13</v>
      </c>
      <c r="G74" s="1">
        <v>1</v>
      </c>
      <c r="I74" s="2" t="s">
        <v>156</v>
      </c>
      <c r="J74" s="4">
        <v>4</v>
      </c>
      <c r="K74" s="2">
        <v>4</v>
      </c>
      <c r="L74" s="6">
        <f>Table1[[#This Row],[Actual-Virgin]]-Table1[[#This Row],[Exp-Virgin]]</f>
        <v>0</v>
      </c>
      <c r="M74" s="4">
        <v>0</v>
      </c>
      <c r="N74" s="2">
        <v>0</v>
      </c>
      <c r="O74" s="4">
        <f>Table1[[#This Row],[Actual-Repro]]-Table1[[#This Row],[Exp-Repro]]</f>
        <v>0</v>
      </c>
      <c r="R74" t="s">
        <v>56</v>
      </c>
      <c r="S74" t="s">
        <v>8</v>
      </c>
      <c r="T74">
        <v>0</v>
      </c>
      <c r="U74">
        <v>1</v>
      </c>
      <c r="V74">
        <v>1</v>
      </c>
      <c r="W74" s="1">
        <v>1</v>
      </c>
    </row>
    <row r="75" spans="1:23" x14ac:dyDescent="0.25">
      <c r="A75" t="s">
        <v>56</v>
      </c>
      <c r="B75" t="s">
        <v>56</v>
      </c>
      <c r="C75" t="s">
        <v>8</v>
      </c>
      <c r="D75">
        <v>0</v>
      </c>
      <c r="E75">
        <v>1</v>
      </c>
      <c r="F75">
        <f t="shared" si="1"/>
        <v>1</v>
      </c>
      <c r="G75" s="1">
        <v>0</v>
      </c>
      <c r="I75" s="2" t="s">
        <v>110</v>
      </c>
      <c r="J75" s="4">
        <v>1</v>
      </c>
      <c r="K75" s="2">
        <v>1</v>
      </c>
      <c r="L75" s="6">
        <f>Table1[[#This Row],[Actual-Virgin]]-Table1[[#This Row],[Exp-Virgin]]</f>
        <v>0</v>
      </c>
      <c r="M75" s="4">
        <v>0</v>
      </c>
      <c r="N75" s="2">
        <v>0</v>
      </c>
      <c r="O75" s="4">
        <f>Table1[[#This Row],[Actual-Repro]]-Table1[[#This Row],[Exp-Repro]]</f>
        <v>0</v>
      </c>
      <c r="R75" t="s">
        <v>57</v>
      </c>
      <c r="S75" t="s">
        <v>7</v>
      </c>
      <c r="T75">
        <v>2</v>
      </c>
      <c r="U75">
        <v>40</v>
      </c>
      <c r="V75">
        <v>38</v>
      </c>
      <c r="W75" s="1">
        <v>0.95</v>
      </c>
    </row>
    <row r="76" spans="1:23" x14ac:dyDescent="0.25">
      <c r="A76" t="s">
        <v>57</v>
      </c>
      <c r="B76" t="s">
        <v>57</v>
      </c>
      <c r="C76" t="s">
        <v>7</v>
      </c>
      <c r="D76">
        <v>2</v>
      </c>
      <c r="E76">
        <v>40</v>
      </c>
      <c r="F76">
        <f t="shared" si="1"/>
        <v>38</v>
      </c>
      <c r="G76" s="1">
        <v>1</v>
      </c>
      <c r="I76" s="2" t="s">
        <v>111</v>
      </c>
      <c r="J76" s="4">
        <v>0</v>
      </c>
      <c r="K76" s="2">
        <v>1</v>
      </c>
      <c r="L76" s="6">
        <f>Table1[[#This Row],[Actual-Virgin]]-Table1[[#This Row],[Exp-Virgin]]</f>
        <v>1</v>
      </c>
      <c r="M76" s="4">
        <v>0</v>
      </c>
      <c r="N76" s="2">
        <v>0</v>
      </c>
      <c r="O76" s="4">
        <f>Table1[[#This Row],[Actual-Repro]]-Table1[[#This Row],[Exp-Repro]]</f>
        <v>0</v>
      </c>
      <c r="R76" t="s">
        <v>58</v>
      </c>
      <c r="S76" t="s">
        <v>8</v>
      </c>
      <c r="T76">
        <v>59</v>
      </c>
      <c r="U76">
        <v>24</v>
      </c>
      <c r="V76">
        <v>-35</v>
      </c>
      <c r="W76" s="1">
        <v>-1.46</v>
      </c>
    </row>
    <row r="77" spans="1:23" x14ac:dyDescent="0.25">
      <c r="A77" t="s">
        <v>58</v>
      </c>
      <c r="B77" t="s">
        <v>58</v>
      </c>
      <c r="C77" t="s">
        <v>8</v>
      </c>
      <c r="D77">
        <v>59</v>
      </c>
      <c r="E77">
        <v>24</v>
      </c>
      <c r="F77">
        <f t="shared" si="1"/>
        <v>-35</v>
      </c>
      <c r="G77" s="1">
        <v>0.03</v>
      </c>
      <c r="I77" s="2" t="s">
        <v>113</v>
      </c>
      <c r="J77" s="4">
        <v>60</v>
      </c>
      <c r="K77" s="2">
        <v>60</v>
      </c>
      <c r="L77" s="6">
        <f>Table1[[#This Row],[Actual-Virgin]]-Table1[[#This Row],[Exp-Virgin]]</f>
        <v>0</v>
      </c>
      <c r="M77" s="4">
        <v>15</v>
      </c>
      <c r="N77" s="2">
        <v>11</v>
      </c>
      <c r="O77" s="4">
        <f>Table1[[#This Row],[Actual-Repro]]-Table1[[#This Row],[Exp-Repro]]</f>
        <v>-4</v>
      </c>
      <c r="R77" t="s">
        <v>59</v>
      </c>
      <c r="S77" t="s">
        <v>8</v>
      </c>
      <c r="T77">
        <v>2</v>
      </c>
      <c r="U77">
        <v>0</v>
      </c>
      <c r="V77">
        <v>-2</v>
      </c>
      <c r="W77" s="1">
        <v>1</v>
      </c>
    </row>
    <row r="78" spans="1:23" x14ac:dyDescent="0.25">
      <c r="A78" t="s">
        <v>59</v>
      </c>
      <c r="B78" t="s">
        <v>59</v>
      </c>
      <c r="C78" t="s">
        <v>8</v>
      </c>
      <c r="D78">
        <v>2</v>
      </c>
      <c r="E78">
        <v>0</v>
      </c>
      <c r="F78">
        <f t="shared" si="1"/>
        <v>-2</v>
      </c>
      <c r="G78" s="1">
        <v>1</v>
      </c>
      <c r="I78" s="2" t="s">
        <v>114</v>
      </c>
      <c r="J78" s="4">
        <v>1</v>
      </c>
      <c r="K78" s="2">
        <v>0</v>
      </c>
      <c r="L78" s="6">
        <f>Table1[[#This Row],[Actual-Virgin]]-Table1[[#This Row],[Exp-Virgin]]</f>
        <v>-1</v>
      </c>
      <c r="M78" s="4">
        <v>0</v>
      </c>
      <c r="N78" s="2">
        <v>0</v>
      </c>
      <c r="O78" s="4">
        <f>Table1[[#This Row],[Actual-Repro]]-Table1[[#This Row],[Exp-Repro]]</f>
        <v>0</v>
      </c>
      <c r="R78" t="s">
        <v>60</v>
      </c>
      <c r="S78" t="s">
        <v>7</v>
      </c>
      <c r="T78">
        <v>1</v>
      </c>
      <c r="U78">
        <v>0</v>
      </c>
      <c r="V78">
        <v>-1</v>
      </c>
      <c r="W78" s="1">
        <v>1</v>
      </c>
    </row>
    <row r="79" spans="1:23" x14ac:dyDescent="0.25">
      <c r="A79" t="s">
        <v>60</v>
      </c>
      <c r="B79" t="s">
        <v>60</v>
      </c>
      <c r="C79" t="s">
        <v>7</v>
      </c>
      <c r="D79">
        <v>1</v>
      </c>
      <c r="E79">
        <v>0</v>
      </c>
      <c r="F79">
        <f t="shared" si="1"/>
        <v>-1</v>
      </c>
      <c r="G79" s="1">
        <v>0</v>
      </c>
      <c r="I79" s="2" t="s">
        <v>115</v>
      </c>
      <c r="J79" s="4">
        <v>1</v>
      </c>
      <c r="K79" s="2">
        <v>0</v>
      </c>
      <c r="L79" s="6">
        <f>Table1[[#This Row],[Actual-Virgin]]-Table1[[#This Row],[Exp-Virgin]]</f>
        <v>-1</v>
      </c>
      <c r="M79" s="4">
        <v>0</v>
      </c>
      <c r="N79" s="2">
        <v>0</v>
      </c>
      <c r="O79" s="4">
        <f>Table1[[#This Row],[Actual-Repro]]-Table1[[#This Row],[Exp-Repro]]</f>
        <v>0</v>
      </c>
      <c r="R79" t="s">
        <v>61</v>
      </c>
      <c r="S79" t="s">
        <v>8</v>
      </c>
      <c r="T79">
        <v>0</v>
      </c>
      <c r="U79">
        <v>1</v>
      </c>
      <c r="V79">
        <v>1</v>
      </c>
      <c r="W79" s="1">
        <v>1</v>
      </c>
    </row>
    <row r="80" spans="1:23" x14ac:dyDescent="0.25">
      <c r="A80" t="s">
        <v>61</v>
      </c>
      <c r="B80" t="s">
        <v>61</v>
      </c>
      <c r="C80" t="s">
        <v>8</v>
      </c>
      <c r="D80">
        <v>0</v>
      </c>
      <c r="E80">
        <v>1</v>
      </c>
      <c r="F80">
        <f t="shared" si="1"/>
        <v>1</v>
      </c>
      <c r="G80" s="1">
        <v>1</v>
      </c>
      <c r="I80" s="2" t="s">
        <v>117</v>
      </c>
      <c r="J80" s="4">
        <v>10</v>
      </c>
      <c r="K80" s="2">
        <v>12</v>
      </c>
      <c r="L80" s="6">
        <f>Table1[[#This Row],[Actual-Virgin]]-Table1[[#This Row],[Exp-Virgin]]</f>
        <v>2</v>
      </c>
      <c r="M80" s="4">
        <v>0</v>
      </c>
      <c r="N80" s="2">
        <v>1</v>
      </c>
      <c r="O80" s="4">
        <f>Table1[[#This Row],[Actual-Repro]]-Table1[[#This Row],[Exp-Repro]]</f>
        <v>1</v>
      </c>
      <c r="R80" t="s">
        <v>62</v>
      </c>
      <c r="S80" t="s">
        <v>7</v>
      </c>
      <c r="T80">
        <v>2</v>
      </c>
      <c r="U80">
        <v>0</v>
      </c>
      <c r="V80">
        <v>-2</v>
      </c>
      <c r="W80" s="1">
        <v>1</v>
      </c>
    </row>
    <row r="81" spans="1:23" x14ac:dyDescent="0.25">
      <c r="A81" t="s">
        <v>62</v>
      </c>
      <c r="B81" t="s">
        <v>62</v>
      </c>
      <c r="C81" t="s">
        <v>7</v>
      </c>
      <c r="D81">
        <v>2</v>
      </c>
      <c r="E81">
        <v>0</v>
      </c>
      <c r="F81">
        <f t="shared" si="1"/>
        <v>-2</v>
      </c>
      <c r="G81" s="1">
        <v>0.7</v>
      </c>
      <c r="I81" s="2" t="s">
        <v>119</v>
      </c>
      <c r="J81" s="4">
        <v>0</v>
      </c>
      <c r="K81" s="2">
        <v>0</v>
      </c>
      <c r="L81" s="6">
        <f>Table1[[#This Row],[Actual-Virgin]]-Table1[[#This Row],[Exp-Virgin]]</f>
        <v>0</v>
      </c>
      <c r="M81" s="4">
        <v>0</v>
      </c>
      <c r="N81" s="2">
        <v>1</v>
      </c>
      <c r="O81" s="4">
        <f>Table1[[#This Row],[Actual-Repro]]-Table1[[#This Row],[Exp-Repro]]</f>
        <v>1</v>
      </c>
      <c r="R81" t="s">
        <v>63</v>
      </c>
      <c r="S81" t="s">
        <v>8</v>
      </c>
      <c r="T81">
        <v>44</v>
      </c>
      <c r="U81">
        <v>2</v>
      </c>
      <c r="V81">
        <v>-42</v>
      </c>
      <c r="W81" s="1">
        <v>-2</v>
      </c>
    </row>
    <row r="82" spans="1:23" x14ac:dyDescent="0.25">
      <c r="A82" t="s">
        <v>63</v>
      </c>
      <c r="B82" t="s">
        <v>63</v>
      </c>
      <c r="C82" t="s">
        <v>8</v>
      </c>
      <c r="D82">
        <v>44</v>
      </c>
      <c r="E82">
        <v>2</v>
      </c>
      <c r="F82">
        <f t="shared" si="1"/>
        <v>-42</v>
      </c>
      <c r="G82" s="1">
        <v>0</v>
      </c>
      <c r="I82" s="2" t="s">
        <v>120</v>
      </c>
      <c r="J82" s="4">
        <v>0</v>
      </c>
      <c r="K82" s="2">
        <v>0</v>
      </c>
      <c r="L82" s="6">
        <f>Table1[[#This Row],[Actual-Virgin]]-Table1[[#This Row],[Exp-Virgin]]</f>
        <v>0</v>
      </c>
      <c r="M82" s="4">
        <v>0</v>
      </c>
      <c r="N82" s="2">
        <v>0</v>
      </c>
      <c r="O82" s="4">
        <f>Table1[[#This Row],[Actual-Repro]]-Table1[[#This Row],[Exp-Repro]]</f>
        <v>0</v>
      </c>
      <c r="R82" t="s">
        <v>64</v>
      </c>
      <c r="S82" t="s">
        <v>7</v>
      </c>
      <c r="T82">
        <v>0</v>
      </c>
      <c r="U82">
        <v>0</v>
      </c>
      <c r="V82">
        <v>0</v>
      </c>
      <c r="W82" s="1">
        <v>0</v>
      </c>
    </row>
    <row r="83" spans="1:23" x14ac:dyDescent="0.25">
      <c r="A83" t="s">
        <v>64</v>
      </c>
      <c r="B83" t="s">
        <v>64</v>
      </c>
      <c r="C83" t="s">
        <v>7</v>
      </c>
      <c r="D83">
        <v>0</v>
      </c>
      <c r="E83">
        <v>0</v>
      </c>
      <c r="F83">
        <f t="shared" si="1"/>
        <v>0</v>
      </c>
      <c r="G83" s="1">
        <v>1</v>
      </c>
      <c r="I83" s="2" t="s">
        <v>121</v>
      </c>
      <c r="J83" s="4">
        <f>SUM(J2:J82)</f>
        <v>667</v>
      </c>
      <c r="K83" s="4">
        <f>SUM(K2:K82)</f>
        <v>542</v>
      </c>
      <c r="L83" s="6">
        <f>Table1[[#This Row],[Actual-Virgin]]-Table1[[#This Row],[Exp-Virgin]]</f>
        <v>-125</v>
      </c>
      <c r="M83" s="4">
        <f>SUM(M2:M82)</f>
        <v>124</v>
      </c>
      <c r="N83" s="4">
        <f>SUM(N2:N82)</f>
        <v>145</v>
      </c>
      <c r="O83" s="4">
        <f>Table1[[#This Row],[Actual-Repro]]-Table1[[#This Row],[Exp-Repro]]</f>
        <v>21</v>
      </c>
      <c r="R83" t="s">
        <v>65</v>
      </c>
      <c r="S83" t="s">
        <v>8</v>
      </c>
      <c r="T83">
        <v>12</v>
      </c>
      <c r="U83">
        <v>8</v>
      </c>
      <c r="V83">
        <v>-4</v>
      </c>
      <c r="W83" s="1">
        <v>-0.5</v>
      </c>
    </row>
    <row r="84" spans="1:23" x14ac:dyDescent="0.25">
      <c r="A84" t="s">
        <v>65</v>
      </c>
      <c r="B84" t="s">
        <v>65</v>
      </c>
      <c r="C84" t="s">
        <v>8</v>
      </c>
      <c r="D84">
        <v>12</v>
      </c>
      <c r="E84">
        <v>8</v>
      </c>
      <c r="F84">
        <f t="shared" si="1"/>
        <v>-4</v>
      </c>
      <c r="G84" s="1">
        <v>0.5</v>
      </c>
      <c r="R84" t="s">
        <v>66</v>
      </c>
      <c r="S84" t="s">
        <v>8</v>
      </c>
      <c r="T84">
        <v>1</v>
      </c>
      <c r="U84">
        <v>0</v>
      </c>
      <c r="V84">
        <v>-1</v>
      </c>
      <c r="W84" s="1">
        <v>1</v>
      </c>
    </row>
    <row r="85" spans="1:23" x14ac:dyDescent="0.25">
      <c r="A85" t="s">
        <v>66</v>
      </c>
      <c r="B85" t="s">
        <v>66</v>
      </c>
      <c r="C85" t="s">
        <v>8</v>
      </c>
      <c r="D85">
        <v>1</v>
      </c>
      <c r="E85">
        <v>0</v>
      </c>
      <c r="F85">
        <f t="shared" si="1"/>
        <v>-1</v>
      </c>
      <c r="G85" s="1">
        <v>0</v>
      </c>
      <c r="R85" t="s">
        <v>67</v>
      </c>
      <c r="S85" t="s">
        <v>8</v>
      </c>
      <c r="T85">
        <v>0</v>
      </c>
      <c r="U85">
        <v>0</v>
      </c>
      <c r="V85">
        <v>0</v>
      </c>
      <c r="W85" s="1">
        <v>0</v>
      </c>
    </row>
    <row r="86" spans="1:23" x14ac:dyDescent="0.25">
      <c r="A86" t="s">
        <v>67</v>
      </c>
      <c r="B86" t="s">
        <v>67</v>
      </c>
      <c r="C86" t="s">
        <v>8</v>
      </c>
      <c r="D86">
        <v>0</v>
      </c>
      <c r="E86">
        <v>0</v>
      </c>
      <c r="F86">
        <f t="shared" si="1"/>
        <v>0</v>
      </c>
      <c r="G86" s="1">
        <v>1</v>
      </c>
      <c r="R86" t="s">
        <v>68</v>
      </c>
      <c r="S86" t="s">
        <v>7</v>
      </c>
      <c r="T86">
        <v>1</v>
      </c>
      <c r="U86">
        <v>0</v>
      </c>
      <c r="V86">
        <v>-1</v>
      </c>
      <c r="W86" s="1">
        <v>1</v>
      </c>
    </row>
    <row r="87" spans="1:23" x14ac:dyDescent="0.25">
      <c r="A87" t="s">
        <v>68</v>
      </c>
      <c r="B87" t="s">
        <v>68</v>
      </c>
      <c r="C87" t="s">
        <v>7</v>
      </c>
      <c r="D87">
        <v>1</v>
      </c>
      <c r="E87">
        <v>0</v>
      </c>
      <c r="F87">
        <f t="shared" si="1"/>
        <v>-1</v>
      </c>
      <c r="G87" s="1">
        <v>0</v>
      </c>
      <c r="R87" t="s">
        <v>69</v>
      </c>
      <c r="S87" t="s">
        <v>8</v>
      </c>
      <c r="T87">
        <v>0</v>
      </c>
      <c r="U87">
        <v>0</v>
      </c>
      <c r="V87">
        <v>0</v>
      </c>
      <c r="W87" s="1">
        <v>0</v>
      </c>
    </row>
    <row r="88" spans="1:23" x14ac:dyDescent="0.25">
      <c r="A88" t="s">
        <v>69</v>
      </c>
      <c r="B88" t="s">
        <v>69</v>
      </c>
      <c r="C88" t="s">
        <v>8</v>
      </c>
      <c r="D88">
        <v>0</v>
      </c>
      <c r="E88">
        <v>0</v>
      </c>
      <c r="F88">
        <f t="shared" si="1"/>
        <v>0</v>
      </c>
      <c r="G88" s="1">
        <v>0</v>
      </c>
      <c r="R88" t="s">
        <v>70</v>
      </c>
      <c r="S88" t="s">
        <v>7</v>
      </c>
      <c r="T88">
        <v>3</v>
      </c>
      <c r="U88">
        <v>0</v>
      </c>
      <c r="V88">
        <v>-3</v>
      </c>
      <c r="W88" s="1">
        <v>1</v>
      </c>
    </row>
    <row r="89" spans="1:23" x14ac:dyDescent="0.25">
      <c r="A89" t="s">
        <v>70</v>
      </c>
      <c r="B89" t="s">
        <v>70</v>
      </c>
      <c r="C89" t="s">
        <v>7</v>
      </c>
      <c r="D89">
        <v>3</v>
      </c>
      <c r="E89">
        <v>0</v>
      </c>
      <c r="F89">
        <f t="shared" si="1"/>
        <v>-3</v>
      </c>
      <c r="G89" s="1">
        <v>1</v>
      </c>
      <c r="R89" t="s">
        <v>71</v>
      </c>
      <c r="S89" t="s">
        <v>8</v>
      </c>
      <c r="T89">
        <v>3</v>
      </c>
      <c r="U89">
        <v>6</v>
      </c>
      <c r="V89">
        <v>3</v>
      </c>
      <c r="W89" s="1">
        <v>0.5</v>
      </c>
    </row>
    <row r="90" spans="1:23" x14ac:dyDescent="0.25">
      <c r="A90" t="s">
        <v>71</v>
      </c>
      <c r="B90" t="s">
        <v>71</v>
      </c>
      <c r="C90" t="s">
        <v>8</v>
      </c>
      <c r="D90">
        <v>3</v>
      </c>
      <c r="E90">
        <v>6</v>
      </c>
      <c r="F90">
        <f t="shared" si="1"/>
        <v>3</v>
      </c>
      <c r="G90" s="1">
        <v>2</v>
      </c>
      <c r="R90" t="s">
        <v>72</v>
      </c>
      <c r="S90" t="s">
        <v>7</v>
      </c>
      <c r="T90">
        <v>0</v>
      </c>
      <c r="U90">
        <v>0</v>
      </c>
      <c r="V90">
        <v>0</v>
      </c>
      <c r="W90" s="1">
        <v>0</v>
      </c>
    </row>
    <row r="91" spans="1:23" x14ac:dyDescent="0.25">
      <c r="A91" t="s">
        <v>72</v>
      </c>
      <c r="B91" t="s">
        <v>72</v>
      </c>
      <c r="C91" t="s">
        <v>7</v>
      </c>
      <c r="D91">
        <v>0</v>
      </c>
      <c r="E91">
        <v>0</v>
      </c>
      <c r="F91">
        <f t="shared" si="1"/>
        <v>0</v>
      </c>
      <c r="G91" s="1">
        <v>1</v>
      </c>
      <c r="R91" t="s">
        <v>73</v>
      </c>
      <c r="S91" t="s">
        <v>8</v>
      </c>
      <c r="T91">
        <v>15</v>
      </c>
      <c r="U91">
        <v>15</v>
      </c>
      <c r="V91">
        <v>0</v>
      </c>
      <c r="W91" s="1">
        <v>0</v>
      </c>
    </row>
    <row r="92" spans="1:23" x14ac:dyDescent="0.25">
      <c r="A92" t="s">
        <v>73</v>
      </c>
      <c r="B92" t="s">
        <v>73</v>
      </c>
      <c r="C92" t="s">
        <v>8</v>
      </c>
      <c r="D92">
        <v>15</v>
      </c>
      <c r="E92">
        <v>15</v>
      </c>
      <c r="F92">
        <f t="shared" si="1"/>
        <v>0</v>
      </c>
      <c r="G92" s="1">
        <v>0</v>
      </c>
      <c r="R92" t="s">
        <v>74</v>
      </c>
      <c r="S92" t="s">
        <v>7</v>
      </c>
      <c r="T92">
        <v>0</v>
      </c>
      <c r="U92">
        <v>0</v>
      </c>
      <c r="V92">
        <v>0</v>
      </c>
      <c r="W92" s="1">
        <v>0</v>
      </c>
    </row>
    <row r="93" spans="1:23" x14ac:dyDescent="0.25">
      <c r="A93" t="s">
        <v>74</v>
      </c>
      <c r="B93" t="s">
        <v>74</v>
      </c>
      <c r="C93" t="s">
        <v>7</v>
      </c>
      <c r="D93">
        <v>0</v>
      </c>
      <c r="E93">
        <v>0</v>
      </c>
      <c r="F93">
        <f t="shared" si="1"/>
        <v>0</v>
      </c>
      <c r="G93" s="1">
        <v>1</v>
      </c>
      <c r="R93" t="s">
        <v>75</v>
      </c>
      <c r="S93" t="s">
        <v>8</v>
      </c>
      <c r="T93">
        <v>0</v>
      </c>
      <c r="U93">
        <v>0</v>
      </c>
      <c r="V93">
        <v>0</v>
      </c>
      <c r="W93" s="1">
        <v>0</v>
      </c>
    </row>
    <row r="94" spans="1:23" x14ac:dyDescent="0.25">
      <c r="A94" t="s">
        <v>75</v>
      </c>
      <c r="B94" t="s">
        <v>75</v>
      </c>
      <c r="C94" t="s">
        <v>8</v>
      </c>
      <c r="D94">
        <v>0</v>
      </c>
      <c r="E94">
        <v>0</v>
      </c>
      <c r="F94">
        <f t="shared" si="1"/>
        <v>0</v>
      </c>
      <c r="G94" s="1">
        <v>0</v>
      </c>
      <c r="R94" t="s">
        <v>76</v>
      </c>
      <c r="S94" t="s">
        <v>7</v>
      </c>
      <c r="T94">
        <v>0</v>
      </c>
      <c r="U94">
        <v>0</v>
      </c>
      <c r="V94">
        <v>0</v>
      </c>
      <c r="W94" s="1">
        <v>0</v>
      </c>
    </row>
    <row r="95" spans="1:23" x14ac:dyDescent="0.25">
      <c r="A95" t="s">
        <v>76</v>
      </c>
      <c r="B95" t="s">
        <v>76</v>
      </c>
      <c r="C95" t="s">
        <v>7</v>
      </c>
      <c r="D95">
        <v>0</v>
      </c>
      <c r="E95">
        <v>0</v>
      </c>
      <c r="F95">
        <f t="shared" si="1"/>
        <v>0</v>
      </c>
      <c r="G95" s="1">
        <v>1</v>
      </c>
      <c r="R95" t="s">
        <v>77</v>
      </c>
      <c r="S95" t="s">
        <v>8</v>
      </c>
      <c r="T95">
        <v>14</v>
      </c>
      <c r="U95">
        <v>14</v>
      </c>
      <c r="V95">
        <v>0</v>
      </c>
      <c r="W95" s="1">
        <v>0</v>
      </c>
    </row>
    <row r="96" spans="1:23" x14ac:dyDescent="0.25">
      <c r="A96" t="s">
        <v>77</v>
      </c>
      <c r="B96" t="s">
        <v>77</v>
      </c>
      <c r="C96" t="s">
        <v>8</v>
      </c>
      <c r="D96">
        <v>14</v>
      </c>
      <c r="E96">
        <v>14</v>
      </c>
      <c r="F96">
        <f t="shared" si="1"/>
        <v>0</v>
      </c>
      <c r="G96" s="1">
        <v>1</v>
      </c>
      <c r="R96" t="s">
        <v>78</v>
      </c>
      <c r="S96" t="s">
        <v>7</v>
      </c>
      <c r="T96">
        <v>0</v>
      </c>
      <c r="U96">
        <v>0</v>
      </c>
      <c r="V96">
        <v>0</v>
      </c>
      <c r="W96" s="1">
        <v>0</v>
      </c>
    </row>
    <row r="97" spans="1:23" x14ac:dyDescent="0.25">
      <c r="A97" t="s">
        <v>78</v>
      </c>
      <c r="B97" t="s">
        <v>78</v>
      </c>
      <c r="C97" t="s">
        <v>7</v>
      </c>
      <c r="D97">
        <v>0</v>
      </c>
      <c r="E97">
        <v>0</v>
      </c>
      <c r="F97">
        <f t="shared" si="1"/>
        <v>0</v>
      </c>
      <c r="G97" s="1">
        <v>1</v>
      </c>
      <c r="R97" t="s">
        <v>79</v>
      </c>
      <c r="S97" t="s">
        <v>8</v>
      </c>
      <c r="T97">
        <v>15</v>
      </c>
      <c r="U97">
        <v>9</v>
      </c>
      <c r="V97">
        <v>-6</v>
      </c>
      <c r="W97" s="1">
        <v>-0.67</v>
      </c>
    </row>
    <row r="98" spans="1:23" x14ac:dyDescent="0.25">
      <c r="A98" t="s">
        <v>79</v>
      </c>
      <c r="B98" t="s">
        <v>79</v>
      </c>
      <c r="C98" t="s">
        <v>8</v>
      </c>
      <c r="D98">
        <v>15</v>
      </c>
      <c r="E98">
        <v>9</v>
      </c>
      <c r="F98">
        <f t="shared" si="1"/>
        <v>-6</v>
      </c>
      <c r="G98" s="1">
        <v>0</v>
      </c>
      <c r="R98" t="s">
        <v>29</v>
      </c>
      <c r="S98" t="s">
        <v>8</v>
      </c>
      <c r="T98">
        <v>1</v>
      </c>
      <c r="U98">
        <v>1</v>
      </c>
      <c r="V98">
        <v>0</v>
      </c>
      <c r="W98" s="1">
        <v>0</v>
      </c>
    </row>
    <row r="99" spans="1:23" x14ac:dyDescent="0.25">
      <c r="A99" t="s">
        <v>29</v>
      </c>
      <c r="B99" t="s">
        <v>29</v>
      </c>
      <c r="C99" t="s">
        <v>8</v>
      </c>
      <c r="D99">
        <v>1</v>
      </c>
      <c r="E99">
        <v>1</v>
      </c>
      <c r="F99">
        <f t="shared" si="1"/>
        <v>0</v>
      </c>
      <c r="G99" s="1">
        <v>1</v>
      </c>
      <c r="R99" t="s">
        <v>80</v>
      </c>
      <c r="S99" t="s">
        <v>8</v>
      </c>
      <c r="T99">
        <v>1</v>
      </c>
      <c r="U99">
        <v>0</v>
      </c>
      <c r="V99">
        <v>-1</v>
      </c>
      <c r="W99" s="1">
        <v>1</v>
      </c>
    </row>
    <row r="100" spans="1:23" x14ac:dyDescent="0.25">
      <c r="A100" t="s">
        <v>80</v>
      </c>
      <c r="B100" t="s">
        <v>80</v>
      </c>
      <c r="C100" t="s">
        <v>8</v>
      </c>
      <c r="D100">
        <v>1</v>
      </c>
      <c r="E100">
        <v>0</v>
      </c>
      <c r="F100">
        <f t="shared" si="1"/>
        <v>-1</v>
      </c>
      <c r="G100" s="1">
        <v>0</v>
      </c>
      <c r="R100" t="s">
        <v>81</v>
      </c>
      <c r="S100" t="s">
        <v>7</v>
      </c>
      <c r="T100">
        <v>3</v>
      </c>
      <c r="U100">
        <v>7</v>
      </c>
      <c r="V100">
        <v>4</v>
      </c>
      <c r="W100" s="1">
        <v>0.56999999999999995</v>
      </c>
    </row>
    <row r="101" spans="1:23" x14ac:dyDescent="0.25">
      <c r="A101" t="s">
        <v>81</v>
      </c>
      <c r="B101" t="s">
        <v>81</v>
      </c>
      <c r="C101" t="s">
        <v>7</v>
      </c>
      <c r="D101">
        <v>3</v>
      </c>
      <c r="E101">
        <v>7</v>
      </c>
      <c r="F101">
        <f t="shared" si="1"/>
        <v>4</v>
      </c>
      <c r="G101" s="1">
        <v>1</v>
      </c>
      <c r="R101" t="s">
        <v>82</v>
      </c>
      <c r="S101" t="s">
        <v>8</v>
      </c>
      <c r="T101">
        <v>10</v>
      </c>
      <c r="U101">
        <v>9</v>
      </c>
      <c r="V101">
        <v>-1</v>
      </c>
      <c r="W101" s="1">
        <v>-0.11</v>
      </c>
    </row>
    <row r="102" spans="1:23" x14ac:dyDescent="0.25">
      <c r="A102" t="s">
        <v>82</v>
      </c>
      <c r="B102" t="s">
        <v>82</v>
      </c>
      <c r="C102" t="s">
        <v>8</v>
      </c>
      <c r="D102">
        <v>10</v>
      </c>
      <c r="E102">
        <v>9</v>
      </c>
      <c r="F102">
        <f t="shared" si="1"/>
        <v>-1</v>
      </c>
      <c r="G102" s="1">
        <v>0.4</v>
      </c>
      <c r="R102" t="s">
        <v>83</v>
      </c>
      <c r="S102" t="s">
        <v>7</v>
      </c>
      <c r="T102">
        <v>7</v>
      </c>
      <c r="U102">
        <v>7</v>
      </c>
      <c r="V102">
        <v>0</v>
      </c>
      <c r="W102" s="1">
        <v>0</v>
      </c>
    </row>
    <row r="103" spans="1:23" x14ac:dyDescent="0.25">
      <c r="A103" t="s">
        <v>83</v>
      </c>
      <c r="B103" t="s">
        <v>83</v>
      </c>
      <c r="C103" t="s">
        <v>7</v>
      </c>
      <c r="D103">
        <v>7</v>
      </c>
      <c r="E103">
        <v>7</v>
      </c>
      <c r="F103">
        <f t="shared" si="1"/>
        <v>0</v>
      </c>
      <c r="G103" s="1">
        <v>0.25</v>
      </c>
      <c r="R103" t="s">
        <v>84</v>
      </c>
      <c r="S103" t="s">
        <v>8</v>
      </c>
      <c r="T103">
        <v>7</v>
      </c>
      <c r="U103">
        <v>7</v>
      </c>
      <c r="V103">
        <v>0</v>
      </c>
      <c r="W103" s="1">
        <v>0</v>
      </c>
    </row>
    <row r="104" spans="1:23" x14ac:dyDescent="0.25">
      <c r="A104" t="s">
        <v>84</v>
      </c>
      <c r="B104" t="s">
        <v>84</v>
      </c>
      <c r="C104" t="s">
        <v>8</v>
      </c>
      <c r="D104">
        <v>7</v>
      </c>
      <c r="E104">
        <v>7</v>
      </c>
      <c r="F104">
        <f t="shared" si="1"/>
        <v>0</v>
      </c>
      <c r="G104" s="1">
        <v>0.5</v>
      </c>
      <c r="R104" t="s">
        <v>85</v>
      </c>
      <c r="S104" t="s">
        <v>8</v>
      </c>
      <c r="T104">
        <v>1</v>
      </c>
      <c r="U104">
        <v>1</v>
      </c>
      <c r="V104">
        <v>0</v>
      </c>
      <c r="W104" s="1">
        <v>0</v>
      </c>
    </row>
    <row r="105" spans="1:23" x14ac:dyDescent="0.25">
      <c r="A105" t="s">
        <v>85</v>
      </c>
      <c r="B105" t="s">
        <v>85</v>
      </c>
      <c r="C105" t="s">
        <v>8</v>
      </c>
      <c r="D105">
        <v>1</v>
      </c>
      <c r="E105">
        <v>1</v>
      </c>
      <c r="F105">
        <f t="shared" si="1"/>
        <v>0</v>
      </c>
      <c r="G105" s="1">
        <v>0</v>
      </c>
      <c r="R105" t="s">
        <v>86</v>
      </c>
      <c r="S105" t="s">
        <v>7</v>
      </c>
      <c r="T105">
        <v>0</v>
      </c>
      <c r="U105">
        <v>0</v>
      </c>
      <c r="V105">
        <v>0</v>
      </c>
      <c r="W105" s="1">
        <v>0</v>
      </c>
    </row>
    <row r="106" spans="1:23" x14ac:dyDescent="0.25">
      <c r="A106" t="s">
        <v>86</v>
      </c>
      <c r="B106" t="s">
        <v>86</v>
      </c>
      <c r="C106" t="s">
        <v>7</v>
      </c>
      <c r="D106">
        <v>0</v>
      </c>
      <c r="E106">
        <v>0</v>
      </c>
      <c r="F106">
        <f t="shared" si="1"/>
        <v>0</v>
      </c>
      <c r="G106" s="1">
        <v>1</v>
      </c>
      <c r="R106" t="s">
        <v>87</v>
      </c>
      <c r="S106" t="s">
        <v>8</v>
      </c>
      <c r="T106">
        <v>7</v>
      </c>
      <c r="U106">
        <v>5</v>
      </c>
      <c r="V106">
        <v>-2</v>
      </c>
      <c r="W106" s="1">
        <v>-0.4</v>
      </c>
    </row>
    <row r="107" spans="1:23" x14ac:dyDescent="0.25">
      <c r="A107" t="s">
        <v>87</v>
      </c>
      <c r="B107" t="s">
        <v>87</v>
      </c>
      <c r="C107" t="s">
        <v>8</v>
      </c>
      <c r="D107">
        <v>7</v>
      </c>
      <c r="E107">
        <v>5</v>
      </c>
      <c r="F107">
        <f t="shared" si="1"/>
        <v>-2</v>
      </c>
      <c r="G107" s="1">
        <v>0.5</v>
      </c>
      <c r="R107" t="s">
        <v>88</v>
      </c>
      <c r="S107" t="s">
        <v>7</v>
      </c>
      <c r="T107">
        <v>-4</v>
      </c>
      <c r="U107">
        <v>6</v>
      </c>
      <c r="V107">
        <v>10</v>
      </c>
      <c r="W107" s="1">
        <v>1.67</v>
      </c>
    </row>
    <row r="108" spans="1:23" x14ac:dyDescent="0.25">
      <c r="A108" t="s">
        <v>88</v>
      </c>
      <c r="B108" t="s">
        <v>88</v>
      </c>
      <c r="C108" t="s">
        <v>7</v>
      </c>
      <c r="D108">
        <v>4</v>
      </c>
      <c r="E108">
        <v>6</v>
      </c>
      <c r="F108">
        <f t="shared" si="1"/>
        <v>2</v>
      </c>
      <c r="G108" s="1">
        <v>0.71</v>
      </c>
      <c r="R108" t="s">
        <v>89</v>
      </c>
      <c r="S108" t="s">
        <v>8</v>
      </c>
      <c r="T108">
        <v>73</v>
      </c>
      <c r="U108">
        <v>57</v>
      </c>
      <c r="V108">
        <v>-16</v>
      </c>
      <c r="W108" s="1">
        <v>-0.28000000000000003</v>
      </c>
    </row>
    <row r="109" spans="1:23" x14ac:dyDescent="0.25">
      <c r="A109" t="s">
        <v>89</v>
      </c>
      <c r="B109" t="s">
        <v>89</v>
      </c>
      <c r="C109" t="s">
        <v>8</v>
      </c>
      <c r="D109">
        <v>73</v>
      </c>
      <c r="E109">
        <v>57</v>
      </c>
      <c r="F109">
        <f t="shared" si="1"/>
        <v>-16</v>
      </c>
      <c r="G109" s="1">
        <v>0.28999999999999998</v>
      </c>
      <c r="R109" t="s">
        <v>90</v>
      </c>
      <c r="S109" t="s">
        <v>7</v>
      </c>
      <c r="T109">
        <v>1</v>
      </c>
      <c r="U109">
        <v>1</v>
      </c>
      <c r="V109">
        <v>0</v>
      </c>
      <c r="W109" s="1">
        <v>0</v>
      </c>
    </row>
    <row r="110" spans="1:23" x14ac:dyDescent="0.25">
      <c r="A110" t="s">
        <v>90</v>
      </c>
      <c r="B110" t="s">
        <v>90</v>
      </c>
      <c r="C110" t="s">
        <v>7</v>
      </c>
      <c r="D110">
        <v>1</v>
      </c>
      <c r="E110">
        <v>1</v>
      </c>
      <c r="F110">
        <f t="shared" si="1"/>
        <v>0</v>
      </c>
      <c r="G110" s="1">
        <v>0</v>
      </c>
      <c r="R110" t="s">
        <v>91</v>
      </c>
      <c r="S110" t="s">
        <v>8</v>
      </c>
      <c r="T110">
        <v>0</v>
      </c>
      <c r="U110">
        <v>0</v>
      </c>
      <c r="V110">
        <v>0</v>
      </c>
      <c r="W110" s="1">
        <v>0</v>
      </c>
    </row>
    <row r="111" spans="1:23" x14ac:dyDescent="0.25">
      <c r="A111" t="s">
        <v>91</v>
      </c>
      <c r="B111" t="s">
        <v>91</v>
      </c>
      <c r="C111" t="s">
        <v>8</v>
      </c>
      <c r="D111">
        <v>0</v>
      </c>
      <c r="E111">
        <v>0</v>
      </c>
      <c r="F111">
        <f t="shared" si="1"/>
        <v>0</v>
      </c>
      <c r="G111" s="1">
        <v>0</v>
      </c>
      <c r="R111" t="s">
        <v>92</v>
      </c>
      <c r="S111" t="s">
        <v>7</v>
      </c>
      <c r="T111">
        <v>0</v>
      </c>
      <c r="U111">
        <v>1</v>
      </c>
      <c r="V111">
        <v>1</v>
      </c>
      <c r="W111" s="1">
        <v>1</v>
      </c>
    </row>
    <row r="112" spans="1:23" x14ac:dyDescent="0.25">
      <c r="A112" t="s">
        <v>92</v>
      </c>
      <c r="B112" t="s">
        <v>92</v>
      </c>
      <c r="C112" t="s">
        <v>7</v>
      </c>
      <c r="D112">
        <v>0</v>
      </c>
      <c r="E112">
        <v>1</v>
      </c>
      <c r="F112">
        <f t="shared" si="1"/>
        <v>1</v>
      </c>
      <c r="G112" s="1">
        <v>1</v>
      </c>
      <c r="R112" t="s">
        <v>93</v>
      </c>
      <c r="S112" t="s">
        <v>8</v>
      </c>
      <c r="T112">
        <v>2</v>
      </c>
      <c r="U112">
        <v>2</v>
      </c>
      <c r="V112">
        <v>0</v>
      </c>
      <c r="W112" s="1">
        <v>0</v>
      </c>
    </row>
    <row r="113" spans="1:23" x14ac:dyDescent="0.25">
      <c r="A113" t="s">
        <v>93</v>
      </c>
      <c r="B113" t="s">
        <v>93</v>
      </c>
      <c r="C113" t="s">
        <v>8</v>
      </c>
      <c r="D113">
        <v>2</v>
      </c>
      <c r="E113">
        <v>2</v>
      </c>
      <c r="F113">
        <f t="shared" si="1"/>
        <v>0</v>
      </c>
      <c r="G113" s="1">
        <v>0</v>
      </c>
      <c r="R113" t="s">
        <v>94</v>
      </c>
      <c r="S113" t="s">
        <v>8</v>
      </c>
      <c r="T113">
        <v>0</v>
      </c>
      <c r="U113">
        <v>0</v>
      </c>
      <c r="V113">
        <v>0</v>
      </c>
      <c r="W113" s="1">
        <v>0</v>
      </c>
    </row>
    <row r="114" spans="1:23" x14ac:dyDescent="0.25">
      <c r="A114" t="s">
        <v>94</v>
      </c>
      <c r="B114" t="s">
        <v>94</v>
      </c>
      <c r="C114" t="s">
        <v>8</v>
      </c>
      <c r="D114">
        <v>0</v>
      </c>
      <c r="E114">
        <v>0</v>
      </c>
      <c r="F114">
        <f t="shared" si="1"/>
        <v>0</v>
      </c>
      <c r="G114" s="1">
        <v>0</v>
      </c>
      <c r="R114" t="s">
        <v>95</v>
      </c>
      <c r="S114" t="s">
        <v>7</v>
      </c>
      <c r="T114">
        <v>6</v>
      </c>
      <c r="U114">
        <v>6</v>
      </c>
      <c r="V114">
        <v>0</v>
      </c>
      <c r="W114" s="1">
        <v>0</v>
      </c>
    </row>
    <row r="115" spans="1:23" x14ac:dyDescent="0.25">
      <c r="A115" t="s">
        <v>95</v>
      </c>
      <c r="B115" t="s">
        <v>95</v>
      </c>
      <c r="C115" t="s">
        <v>7</v>
      </c>
      <c r="D115">
        <v>6</v>
      </c>
      <c r="E115">
        <v>6</v>
      </c>
      <c r="F115">
        <f t="shared" si="1"/>
        <v>0</v>
      </c>
      <c r="G115" s="1">
        <v>0.14000000000000001</v>
      </c>
      <c r="R115" t="s">
        <v>96</v>
      </c>
      <c r="S115" t="s">
        <v>8</v>
      </c>
      <c r="T115">
        <v>1</v>
      </c>
      <c r="U115">
        <v>0</v>
      </c>
      <c r="V115">
        <v>-1</v>
      </c>
      <c r="W115" s="1">
        <v>1</v>
      </c>
    </row>
    <row r="116" spans="1:23" x14ac:dyDescent="0.25">
      <c r="A116" t="s">
        <v>96</v>
      </c>
      <c r="B116" t="s">
        <v>96</v>
      </c>
      <c r="C116" t="s">
        <v>8</v>
      </c>
      <c r="D116">
        <v>1</v>
      </c>
      <c r="E116">
        <v>0</v>
      </c>
      <c r="F116">
        <f t="shared" si="1"/>
        <v>-1</v>
      </c>
      <c r="G116" s="1">
        <v>0</v>
      </c>
      <c r="R116" t="s">
        <v>97</v>
      </c>
      <c r="S116" t="s">
        <v>8</v>
      </c>
      <c r="T116">
        <v>4</v>
      </c>
      <c r="U116">
        <v>3</v>
      </c>
      <c r="V116">
        <v>-1</v>
      </c>
      <c r="W116" s="1">
        <v>-0.33</v>
      </c>
    </row>
    <row r="117" spans="1:23" x14ac:dyDescent="0.25">
      <c r="A117" t="s">
        <v>97</v>
      </c>
      <c r="B117" t="s">
        <v>97</v>
      </c>
      <c r="C117" t="s">
        <v>8</v>
      </c>
      <c r="D117">
        <v>4</v>
      </c>
      <c r="E117">
        <v>3</v>
      </c>
      <c r="F117">
        <f t="shared" si="1"/>
        <v>-1</v>
      </c>
      <c r="G117" s="1">
        <v>1</v>
      </c>
      <c r="R117" t="s">
        <v>98</v>
      </c>
      <c r="S117" t="s">
        <v>7</v>
      </c>
      <c r="T117">
        <v>3</v>
      </c>
      <c r="U117">
        <v>2</v>
      </c>
      <c r="V117">
        <v>-1</v>
      </c>
      <c r="W117" s="1">
        <v>-0.5</v>
      </c>
    </row>
    <row r="118" spans="1:23" x14ac:dyDescent="0.25">
      <c r="A118" t="s">
        <v>98</v>
      </c>
      <c r="B118" t="s">
        <v>98</v>
      </c>
      <c r="C118" t="s">
        <v>7</v>
      </c>
      <c r="D118">
        <v>3</v>
      </c>
      <c r="E118">
        <v>2</v>
      </c>
      <c r="F118">
        <f t="shared" si="1"/>
        <v>-1</v>
      </c>
      <c r="G118" s="1">
        <v>1</v>
      </c>
      <c r="R118" t="s">
        <v>99</v>
      </c>
      <c r="S118" t="s">
        <v>8</v>
      </c>
      <c r="T118">
        <v>2</v>
      </c>
      <c r="U118">
        <v>2</v>
      </c>
      <c r="V118">
        <v>0</v>
      </c>
      <c r="W118" s="1">
        <v>0</v>
      </c>
    </row>
    <row r="119" spans="1:23" x14ac:dyDescent="0.25">
      <c r="A119" t="s">
        <v>99</v>
      </c>
      <c r="B119" t="s">
        <v>99</v>
      </c>
      <c r="C119" t="s">
        <v>8</v>
      </c>
      <c r="D119">
        <v>2</v>
      </c>
      <c r="E119">
        <v>2</v>
      </c>
      <c r="F119">
        <f t="shared" si="1"/>
        <v>0</v>
      </c>
      <c r="G119" s="1">
        <v>0</v>
      </c>
      <c r="R119" t="s">
        <v>100</v>
      </c>
      <c r="S119" t="s">
        <v>8</v>
      </c>
      <c r="T119">
        <v>0</v>
      </c>
      <c r="U119">
        <v>0</v>
      </c>
      <c r="V119">
        <v>0</v>
      </c>
      <c r="W119" s="1">
        <v>0</v>
      </c>
    </row>
    <row r="120" spans="1:23" x14ac:dyDescent="0.25">
      <c r="A120" t="s">
        <v>100</v>
      </c>
      <c r="B120" t="s">
        <v>100</v>
      </c>
      <c r="C120" t="s">
        <v>8</v>
      </c>
      <c r="D120">
        <v>0</v>
      </c>
      <c r="E120">
        <v>0</v>
      </c>
      <c r="F120">
        <f t="shared" si="1"/>
        <v>0</v>
      </c>
      <c r="G120" s="1">
        <v>0</v>
      </c>
      <c r="R120" t="s">
        <v>100</v>
      </c>
      <c r="S120" t="s">
        <v>8</v>
      </c>
      <c r="T120">
        <v>3</v>
      </c>
      <c r="U120">
        <v>3</v>
      </c>
      <c r="V120">
        <v>0</v>
      </c>
      <c r="W120" s="1">
        <v>0</v>
      </c>
    </row>
    <row r="121" spans="1:23" x14ac:dyDescent="0.25">
      <c r="A121" t="s">
        <v>100</v>
      </c>
      <c r="B121" t="s">
        <v>100</v>
      </c>
      <c r="C121" t="s">
        <v>8</v>
      </c>
      <c r="D121">
        <v>3</v>
      </c>
      <c r="E121">
        <v>3</v>
      </c>
      <c r="F121">
        <f t="shared" si="1"/>
        <v>0</v>
      </c>
      <c r="G121" s="1">
        <v>1</v>
      </c>
      <c r="R121" t="s">
        <v>101</v>
      </c>
      <c r="S121" t="s">
        <v>7</v>
      </c>
      <c r="T121">
        <v>17</v>
      </c>
      <c r="U121">
        <v>17</v>
      </c>
      <c r="V121">
        <v>0</v>
      </c>
      <c r="W121" s="1">
        <v>0</v>
      </c>
    </row>
    <row r="122" spans="1:23" x14ac:dyDescent="0.25">
      <c r="A122" t="s">
        <v>101</v>
      </c>
      <c r="B122" t="s">
        <v>101</v>
      </c>
      <c r="C122" t="s">
        <v>7</v>
      </c>
      <c r="D122">
        <v>17</v>
      </c>
      <c r="E122">
        <v>17</v>
      </c>
      <c r="F122">
        <f t="shared" si="1"/>
        <v>0</v>
      </c>
      <c r="G122" s="1">
        <v>0.06</v>
      </c>
      <c r="R122" t="s">
        <v>102</v>
      </c>
      <c r="S122" t="s">
        <v>8</v>
      </c>
      <c r="T122">
        <v>0</v>
      </c>
      <c r="U122">
        <v>0</v>
      </c>
      <c r="V122">
        <v>0</v>
      </c>
      <c r="W122" s="1">
        <v>0</v>
      </c>
    </row>
    <row r="123" spans="1:23" x14ac:dyDescent="0.25">
      <c r="A123" t="s">
        <v>102</v>
      </c>
      <c r="B123" t="s">
        <v>102</v>
      </c>
      <c r="C123" t="s">
        <v>8</v>
      </c>
      <c r="D123">
        <v>0</v>
      </c>
      <c r="E123">
        <v>0</v>
      </c>
      <c r="F123">
        <f t="shared" si="1"/>
        <v>0</v>
      </c>
      <c r="G123" s="1">
        <v>0.28999999999999998</v>
      </c>
      <c r="R123" t="s">
        <v>103</v>
      </c>
      <c r="S123" t="s">
        <v>7</v>
      </c>
      <c r="T123">
        <v>11</v>
      </c>
      <c r="U123">
        <v>9</v>
      </c>
      <c r="V123">
        <v>-2</v>
      </c>
      <c r="W123" s="1">
        <v>-0.22</v>
      </c>
    </row>
    <row r="124" spans="1:23" x14ac:dyDescent="0.25">
      <c r="A124" t="s">
        <v>103</v>
      </c>
      <c r="B124" t="s">
        <v>103</v>
      </c>
      <c r="C124" t="s">
        <v>7</v>
      </c>
      <c r="D124">
        <v>11</v>
      </c>
      <c r="E124">
        <v>9</v>
      </c>
      <c r="F124">
        <f t="shared" si="1"/>
        <v>-2</v>
      </c>
      <c r="G124" s="1">
        <v>0.13</v>
      </c>
      <c r="R124" t="s">
        <v>104</v>
      </c>
      <c r="S124" t="s">
        <v>8</v>
      </c>
      <c r="T124">
        <v>0</v>
      </c>
      <c r="U124">
        <v>1</v>
      </c>
      <c r="V124">
        <v>1</v>
      </c>
      <c r="W124" s="1">
        <v>1</v>
      </c>
    </row>
    <row r="125" spans="1:23" x14ac:dyDescent="0.25">
      <c r="A125" t="s">
        <v>104</v>
      </c>
      <c r="B125" t="s">
        <v>104</v>
      </c>
      <c r="C125" t="s">
        <v>8</v>
      </c>
      <c r="D125">
        <v>0</v>
      </c>
      <c r="E125">
        <v>1</v>
      </c>
      <c r="F125">
        <f t="shared" si="1"/>
        <v>1</v>
      </c>
      <c r="G125" s="1">
        <v>0</v>
      </c>
      <c r="R125" t="s">
        <v>105</v>
      </c>
      <c r="S125" t="s">
        <v>8</v>
      </c>
      <c r="T125">
        <v>7</v>
      </c>
      <c r="U125">
        <v>0</v>
      </c>
      <c r="V125">
        <v>-7</v>
      </c>
      <c r="W125" s="1">
        <v>1</v>
      </c>
    </row>
    <row r="126" spans="1:23" x14ac:dyDescent="0.25">
      <c r="A126" t="s">
        <v>105</v>
      </c>
      <c r="B126" t="s">
        <v>105</v>
      </c>
      <c r="C126" t="s">
        <v>8</v>
      </c>
      <c r="D126">
        <v>7</v>
      </c>
      <c r="E126">
        <v>0</v>
      </c>
      <c r="F126">
        <f t="shared" si="1"/>
        <v>-7</v>
      </c>
      <c r="G126" s="1">
        <v>0</v>
      </c>
      <c r="R126" t="s">
        <v>106</v>
      </c>
      <c r="S126" t="s">
        <v>7</v>
      </c>
      <c r="T126">
        <v>1</v>
      </c>
      <c r="U126">
        <v>1</v>
      </c>
      <c r="V126">
        <v>0</v>
      </c>
      <c r="W126" s="1">
        <v>0</v>
      </c>
    </row>
    <row r="127" spans="1:23" x14ac:dyDescent="0.25">
      <c r="A127" t="s">
        <v>106</v>
      </c>
      <c r="B127" t="s">
        <v>106</v>
      </c>
      <c r="C127" t="s">
        <v>7</v>
      </c>
      <c r="D127">
        <v>1</v>
      </c>
      <c r="E127">
        <v>1</v>
      </c>
      <c r="F127">
        <f t="shared" si="1"/>
        <v>0</v>
      </c>
      <c r="G127" s="1">
        <v>0</v>
      </c>
      <c r="R127" t="s">
        <v>107</v>
      </c>
      <c r="S127" t="s">
        <v>8</v>
      </c>
      <c r="T127">
        <v>0</v>
      </c>
      <c r="U127">
        <v>0</v>
      </c>
      <c r="V127">
        <v>0</v>
      </c>
      <c r="W127" s="1">
        <v>0</v>
      </c>
    </row>
    <row r="128" spans="1:23" x14ac:dyDescent="0.25">
      <c r="A128" t="s">
        <v>107</v>
      </c>
      <c r="B128" t="s">
        <v>107</v>
      </c>
      <c r="C128" t="s">
        <v>8</v>
      </c>
      <c r="D128">
        <v>0</v>
      </c>
      <c r="E128">
        <v>0</v>
      </c>
      <c r="F128">
        <f t="shared" si="1"/>
        <v>0</v>
      </c>
      <c r="G128" s="1">
        <v>0</v>
      </c>
      <c r="R128" t="s">
        <v>108</v>
      </c>
      <c r="S128" t="s">
        <v>7</v>
      </c>
      <c r="T128">
        <v>0</v>
      </c>
      <c r="U128">
        <v>0</v>
      </c>
      <c r="V128">
        <v>0</v>
      </c>
      <c r="W128" s="1">
        <v>0</v>
      </c>
    </row>
    <row r="129" spans="1:23" x14ac:dyDescent="0.25">
      <c r="A129" t="s">
        <v>108</v>
      </c>
      <c r="B129" t="s">
        <v>108</v>
      </c>
      <c r="C129" t="s">
        <v>7</v>
      </c>
      <c r="D129">
        <v>0</v>
      </c>
      <c r="E129">
        <v>0</v>
      </c>
      <c r="F129">
        <f t="shared" si="1"/>
        <v>0</v>
      </c>
      <c r="G129" s="1">
        <v>0</v>
      </c>
      <c r="R129" t="s">
        <v>109</v>
      </c>
      <c r="S129" t="s">
        <v>8</v>
      </c>
      <c r="T129">
        <v>4</v>
      </c>
      <c r="U129">
        <v>4</v>
      </c>
      <c r="V129">
        <v>0</v>
      </c>
      <c r="W129" s="1">
        <v>0</v>
      </c>
    </row>
    <row r="130" spans="1:23" x14ac:dyDescent="0.25">
      <c r="A130" t="s">
        <v>109</v>
      </c>
      <c r="B130" t="s">
        <v>109</v>
      </c>
      <c r="C130" t="s">
        <v>8</v>
      </c>
      <c r="D130">
        <v>4</v>
      </c>
      <c r="E130">
        <v>4</v>
      </c>
      <c r="F130">
        <f t="shared" si="1"/>
        <v>0</v>
      </c>
      <c r="G130" s="1">
        <v>0</v>
      </c>
      <c r="R130" t="s">
        <v>110</v>
      </c>
      <c r="S130" t="s">
        <v>8</v>
      </c>
      <c r="T130">
        <v>1</v>
      </c>
      <c r="U130">
        <v>1</v>
      </c>
      <c r="V130">
        <v>0</v>
      </c>
      <c r="W130" s="1">
        <v>0</v>
      </c>
    </row>
    <row r="131" spans="1:23" x14ac:dyDescent="0.25">
      <c r="A131" t="s">
        <v>110</v>
      </c>
      <c r="B131" t="s">
        <v>110</v>
      </c>
      <c r="C131" t="s">
        <v>8</v>
      </c>
      <c r="D131">
        <v>1</v>
      </c>
      <c r="E131">
        <v>1</v>
      </c>
      <c r="F131">
        <f t="shared" ref="F131:F142" si="2">E131-D131</f>
        <v>0</v>
      </c>
      <c r="G131" s="1">
        <v>2</v>
      </c>
      <c r="R131" t="s">
        <v>111</v>
      </c>
      <c r="S131" t="s">
        <v>8</v>
      </c>
      <c r="T131">
        <v>0</v>
      </c>
      <c r="U131">
        <v>1</v>
      </c>
      <c r="V131">
        <v>1</v>
      </c>
      <c r="W131" s="1">
        <v>1</v>
      </c>
    </row>
    <row r="132" spans="1:23" x14ac:dyDescent="0.25">
      <c r="A132" t="s">
        <v>111</v>
      </c>
      <c r="B132" t="s">
        <v>111</v>
      </c>
      <c r="C132" t="s">
        <v>8</v>
      </c>
      <c r="D132">
        <v>0</v>
      </c>
      <c r="E132">
        <v>1</v>
      </c>
      <c r="F132">
        <f t="shared" si="2"/>
        <v>1</v>
      </c>
      <c r="G132" s="1">
        <v>0</v>
      </c>
      <c r="R132" t="s">
        <v>112</v>
      </c>
      <c r="S132" t="s">
        <v>7</v>
      </c>
      <c r="T132">
        <v>15</v>
      </c>
      <c r="U132">
        <v>11</v>
      </c>
      <c r="V132">
        <v>-4</v>
      </c>
      <c r="W132" s="1">
        <v>-0.36</v>
      </c>
    </row>
    <row r="133" spans="1:23" x14ac:dyDescent="0.25">
      <c r="A133" t="s">
        <v>112</v>
      </c>
      <c r="B133" t="s">
        <v>112</v>
      </c>
      <c r="C133" t="s">
        <v>7</v>
      </c>
      <c r="D133">
        <v>15</v>
      </c>
      <c r="E133">
        <v>11</v>
      </c>
      <c r="F133">
        <f t="shared" si="2"/>
        <v>-4</v>
      </c>
      <c r="G133" s="1">
        <v>0.27</v>
      </c>
      <c r="R133" t="s">
        <v>113</v>
      </c>
      <c r="S133" t="s">
        <v>8</v>
      </c>
      <c r="T133">
        <v>60</v>
      </c>
      <c r="U133">
        <v>60</v>
      </c>
      <c r="V133">
        <v>0</v>
      </c>
      <c r="W133" s="1">
        <v>0</v>
      </c>
    </row>
    <row r="134" spans="1:23" x14ac:dyDescent="0.25">
      <c r="A134" t="s">
        <v>113</v>
      </c>
      <c r="B134" t="s">
        <v>113</v>
      </c>
      <c r="C134" t="s">
        <v>8</v>
      </c>
      <c r="D134">
        <v>60</v>
      </c>
      <c r="E134">
        <v>60</v>
      </c>
      <c r="F134">
        <f t="shared" si="2"/>
        <v>0</v>
      </c>
      <c r="G134" s="1">
        <v>0.04</v>
      </c>
      <c r="R134" t="s">
        <v>114</v>
      </c>
      <c r="S134" t="s">
        <v>8</v>
      </c>
      <c r="T134">
        <v>1</v>
      </c>
      <c r="U134">
        <v>0</v>
      </c>
      <c r="V134">
        <v>-1</v>
      </c>
      <c r="W134" s="1">
        <v>1</v>
      </c>
    </row>
    <row r="135" spans="1:23" x14ac:dyDescent="0.25">
      <c r="A135" t="s">
        <v>114</v>
      </c>
      <c r="B135" t="s">
        <v>114</v>
      </c>
      <c r="C135" t="s">
        <v>8</v>
      </c>
      <c r="D135">
        <v>1</v>
      </c>
      <c r="E135">
        <v>0</v>
      </c>
      <c r="F135">
        <f t="shared" si="2"/>
        <v>-1</v>
      </c>
      <c r="G135" s="1">
        <v>0</v>
      </c>
      <c r="R135" t="s">
        <v>115</v>
      </c>
      <c r="S135" t="s">
        <v>8</v>
      </c>
      <c r="T135">
        <v>1</v>
      </c>
      <c r="U135">
        <v>0</v>
      </c>
      <c r="V135">
        <v>-1</v>
      </c>
      <c r="W135" s="1">
        <v>1</v>
      </c>
    </row>
    <row r="136" spans="1:23" x14ac:dyDescent="0.25">
      <c r="A136" t="s">
        <v>115</v>
      </c>
      <c r="B136" t="s">
        <v>115</v>
      </c>
      <c r="C136" t="s">
        <v>8</v>
      </c>
      <c r="D136">
        <v>1</v>
      </c>
      <c r="E136">
        <v>0</v>
      </c>
      <c r="F136">
        <f t="shared" si="2"/>
        <v>-1</v>
      </c>
      <c r="G136" s="1">
        <v>0</v>
      </c>
      <c r="R136" t="s">
        <v>116</v>
      </c>
      <c r="S136" t="s">
        <v>7</v>
      </c>
      <c r="T136">
        <v>0</v>
      </c>
      <c r="U136">
        <v>1</v>
      </c>
      <c r="V136">
        <v>1</v>
      </c>
      <c r="W136" s="1">
        <v>1</v>
      </c>
    </row>
    <row r="137" spans="1:23" x14ac:dyDescent="0.25">
      <c r="A137" t="s">
        <v>116</v>
      </c>
      <c r="B137" t="s">
        <v>116</v>
      </c>
      <c r="C137" t="s">
        <v>7</v>
      </c>
      <c r="D137">
        <v>0</v>
      </c>
      <c r="E137">
        <v>1</v>
      </c>
      <c r="F137">
        <f t="shared" si="2"/>
        <v>1</v>
      </c>
      <c r="G137" s="1">
        <v>0.67</v>
      </c>
      <c r="R137" t="s">
        <v>117</v>
      </c>
      <c r="S137" t="s">
        <v>8</v>
      </c>
      <c r="T137">
        <v>10</v>
      </c>
      <c r="U137">
        <v>12</v>
      </c>
      <c r="V137">
        <v>2</v>
      </c>
      <c r="W137" s="1">
        <v>0.17</v>
      </c>
    </row>
    <row r="138" spans="1:23" x14ac:dyDescent="0.25">
      <c r="A138" t="s">
        <v>117</v>
      </c>
      <c r="B138" t="s">
        <v>117</v>
      </c>
      <c r="C138" t="s">
        <v>8</v>
      </c>
      <c r="D138">
        <v>10</v>
      </c>
      <c r="E138">
        <v>12</v>
      </c>
      <c r="F138">
        <f t="shared" si="2"/>
        <v>2</v>
      </c>
      <c r="G138" s="1">
        <v>0.33</v>
      </c>
      <c r="R138" t="s">
        <v>118</v>
      </c>
      <c r="S138" t="s">
        <v>7</v>
      </c>
      <c r="T138">
        <v>0</v>
      </c>
      <c r="U138">
        <v>1</v>
      </c>
      <c r="V138">
        <v>1</v>
      </c>
      <c r="W138" s="1">
        <v>1</v>
      </c>
    </row>
    <row r="139" spans="1:23" x14ac:dyDescent="0.25">
      <c r="A139" t="s">
        <v>118</v>
      </c>
      <c r="B139" t="s">
        <v>118</v>
      </c>
      <c r="C139" t="s">
        <v>7</v>
      </c>
      <c r="D139">
        <v>0</v>
      </c>
      <c r="E139">
        <v>1</v>
      </c>
      <c r="F139">
        <f t="shared" si="2"/>
        <v>1</v>
      </c>
      <c r="G139" s="1">
        <v>1</v>
      </c>
      <c r="R139" t="s">
        <v>119</v>
      </c>
      <c r="S139" t="s">
        <v>8</v>
      </c>
      <c r="T139">
        <v>0</v>
      </c>
      <c r="U139">
        <v>0</v>
      </c>
      <c r="V139">
        <v>0</v>
      </c>
      <c r="W139" s="1">
        <v>0</v>
      </c>
    </row>
    <row r="140" spans="1:23" x14ac:dyDescent="0.25">
      <c r="A140" t="s">
        <v>119</v>
      </c>
      <c r="B140" t="s">
        <v>119</v>
      </c>
      <c r="C140" t="s">
        <v>8</v>
      </c>
      <c r="D140">
        <v>0</v>
      </c>
      <c r="E140">
        <v>0</v>
      </c>
      <c r="F140">
        <f t="shared" si="2"/>
        <v>0</v>
      </c>
      <c r="G140" s="1">
        <v>0</v>
      </c>
      <c r="R140" t="s">
        <v>120</v>
      </c>
      <c r="S140" t="s">
        <v>8</v>
      </c>
      <c r="T140">
        <v>0</v>
      </c>
      <c r="U140">
        <v>0</v>
      </c>
      <c r="V140">
        <v>0</v>
      </c>
      <c r="W140" s="1">
        <v>0</v>
      </c>
    </row>
    <row r="141" spans="1:23" x14ac:dyDescent="0.25">
      <c r="A141" t="s">
        <v>120</v>
      </c>
      <c r="B141" t="s">
        <v>120</v>
      </c>
      <c r="C141" t="s">
        <v>8</v>
      </c>
      <c r="D141">
        <v>0</v>
      </c>
      <c r="E141">
        <v>0</v>
      </c>
      <c r="F141">
        <f t="shared" si="2"/>
        <v>0</v>
      </c>
      <c r="G141" s="1">
        <v>0</v>
      </c>
    </row>
    <row r="142" spans="1:23" x14ac:dyDescent="0.25">
      <c r="B142" t="s">
        <v>121</v>
      </c>
      <c r="C142" t="s">
        <v>122</v>
      </c>
      <c r="D142">
        <v>696</v>
      </c>
      <c r="E142">
        <v>756</v>
      </c>
      <c r="F142">
        <f t="shared" si="2"/>
        <v>60</v>
      </c>
      <c r="G142" s="1">
        <v>0.08</v>
      </c>
    </row>
  </sheetData>
  <mergeCells count="26">
    <mergeCell ref="B22:B23"/>
    <mergeCell ref="B24:B25"/>
    <mergeCell ref="B26:B27"/>
    <mergeCell ref="B28:B29"/>
    <mergeCell ref="B30:B31"/>
    <mergeCell ref="B42:B43"/>
    <mergeCell ref="B52:B53"/>
    <mergeCell ref="B44:B45"/>
    <mergeCell ref="B46:B47"/>
    <mergeCell ref="B48:B49"/>
    <mergeCell ref="B50:B51"/>
    <mergeCell ref="B32:B33"/>
    <mergeCell ref="B34:B35"/>
    <mergeCell ref="B36:B37"/>
    <mergeCell ref="B38:B39"/>
    <mergeCell ref="B40:B41"/>
    <mergeCell ref="B14:B15"/>
    <mergeCell ref="B16:B17"/>
    <mergeCell ref="B18:B19"/>
    <mergeCell ref="B20:B21"/>
    <mergeCell ref="B2:B3"/>
    <mergeCell ref="B4:B5"/>
    <mergeCell ref="B6:B7"/>
    <mergeCell ref="B8:B9"/>
    <mergeCell ref="B10:B11"/>
    <mergeCell ref="B12:B13"/>
  </mergeCells>
  <conditionalFormatting sqref="C1:G1048576">
    <cfRule type="expression" dxfId="2" priority="4">
      <formula>$C1="Virgin"</formula>
    </cfRule>
    <cfRule type="expression" dxfId="1" priority="5">
      <formula>$C1="REPROCESS"</formula>
    </cfRule>
  </conditionalFormatting>
  <conditionalFormatting sqref="L2">
    <cfRule type="colorScale" priority="1">
      <colorScale>
        <cfvo type="min"/>
        <cfvo type="percentile" val="50"/>
        <cfvo type="num" val="10"/>
        <color rgb="FFF8696B"/>
        <color rgb="FFFCFCFF"/>
        <color rgb="FF5A8AC6"/>
      </colorScale>
    </cfRule>
  </conditionalFormatting>
  <conditionalFormatting sqref="O2:O83 L2:L83">
    <cfRule type="colorScale" priority="8">
      <colorScale>
        <cfvo type="min"/>
        <cfvo type="percentile" val="50"/>
        <cfvo type="num" val="10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Thomson</dc:creator>
  <cp:lastModifiedBy>Conrad Thomson</cp:lastModifiedBy>
  <dcterms:created xsi:type="dcterms:W3CDTF">2025-01-08T17:41:46Z</dcterms:created>
  <dcterms:modified xsi:type="dcterms:W3CDTF">2025-01-09T11:28:03Z</dcterms:modified>
</cp:coreProperties>
</file>