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danlin/Documents/marinaTower/"/>
    </mc:Choice>
  </mc:AlternateContent>
  <xr:revisionPtr revIDLastSave="0" documentId="13_ncr:1_{A4C962E8-B911-C04B-B9E2-796ABDB865E0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meaData" sheetId="9" r:id="rId1"/>
    <sheet name="compare_hsp18" sheetId="10" r:id="rId2"/>
    <sheet name="compare_hsp20_lt6" sheetId="11" r:id="rId3"/>
    <sheet name="compare_p5" sheetId="12" r:id="rId4"/>
    <sheet name="compare_p5_athar" sheetId="13" r:id="rId5"/>
    <sheet name="compare_p5_athar (2)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4" l="1"/>
  <c r="E15" i="14" s="1"/>
  <c r="D13" i="14"/>
  <c r="D15" i="14" s="1"/>
  <c r="C13" i="14"/>
  <c r="C15" i="14" s="1"/>
  <c r="B13" i="14"/>
  <c r="B15" i="14" s="1"/>
  <c r="A13" i="14"/>
  <c r="A15" i="14" s="1"/>
  <c r="L13" i="14"/>
  <c r="L15" i="14" s="1"/>
  <c r="K13" i="14"/>
  <c r="K15" i="14" s="1"/>
  <c r="J13" i="14"/>
  <c r="J15" i="14" s="1"/>
  <c r="I13" i="14"/>
  <c r="I15" i="14" s="1"/>
  <c r="H13" i="14"/>
  <c r="H15" i="14" s="1"/>
  <c r="G13" i="14"/>
  <c r="G15" i="14" s="1"/>
  <c r="F13" i="14"/>
  <c r="F15" i="14" s="1"/>
  <c r="E4" i="14"/>
  <c r="E6" i="14" s="1"/>
  <c r="D4" i="14"/>
  <c r="D6" i="14" s="1"/>
  <c r="C4" i="14"/>
  <c r="C6" i="14" s="1"/>
  <c r="B4" i="14"/>
  <c r="B6" i="14" s="1"/>
  <c r="A4" i="14"/>
  <c r="A6" i="14" s="1"/>
  <c r="L4" i="14"/>
  <c r="L6" i="14" s="1"/>
  <c r="K4" i="14"/>
  <c r="K6" i="14" s="1"/>
  <c r="J4" i="14"/>
  <c r="J6" i="14" s="1"/>
  <c r="I4" i="14"/>
  <c r="I6" i="14" s="1"/>
  <c r="H4" i="14"/>
  <c r="H6" i="14" s="1"/>
  <c r="G4" i="14"/>
  <c r="G6" i="14" s="1"/>
  <c r="F4" i="14"/>
  <c r="F6" i="14" s="1"/>
  <c r="G13" i="13"/>
  <c r="B16" i="13"/>
  <c r="B15" i="13"/>
  <c r="C15" i="13"/>
  <c r="D15" i="13"/>
  <c r="E15" i="13"/>
  <c r="F15" i="13"/>
  <c r="G15" i="13"/>
  <c r="H15" i="13"/>
  <c r="I15" i="13"/>
  <c r="J15" i="13"/>
  <c r="K15" i="13"/>
  <c r="L15" i="13"/>
  <c r="A15" i="13"/>
  <c r="B13" i="13"/>
  <c r="C13" i="13"/>
  <c r="D13" i="13"/>
  <c r="E13" i="13"/>
  <c r="F13" i="13"/>
  <c r="H13" i="13"/>
  <c r="I13" i="13"/>
  <c r="J13" i="13"/>
  <c r="K13" i="13"/>
  <c r="L13" i="13"/>
  <c r="A13" i="13"/>
  <c r="L4" i="13"/>
  <c r="L6" i="13" s="1"/>
  <c r="K4" i="13"/>
  <c r="K6" i="13" s="1"/>
  <c r="J4" i="13"/>
  <c r="J6" i="13" s="1"/>
  <c r="I4" i="13"/>
  <c r="I6" i="13" s="1"/>
  <c r="H4" i="13"/>
  <c r="H6" i="13" s="1"/>
  <c r="G4" i="13"/>
  <c r="G6" i="13" s="1"/>
  <c r="F4" i="13"/>
  <c r="F6" i="13" s="1"/>
  <c r="E4" i="13"/>
  <c r="E6" i="13" s="1"/>
  <c r="D4" i="13"/>
  <c r="D6" i="13" s="1"/>
  <c r="C4" i="13"/>
  <c r="C6" i="13" s="1"/>
  <c r="B4" i="13"/>
  <c r="B6" i="13" s="1"/>
  <c r="A4" i="13"/>
  <c r="A6" i="13" s="1"/>
  <c r="B6" i="12"/>
  <c r="L4" i="12"/>
  <c r="L6" i="12" s="1"/>
  <c r="K4" i="12"/>
  <c r="K6" i="12" s="1"/>
  <c r="J4" i="12"/>
  <c r="J6" i="12" s="1"/>
  <c r="I4" i="12"/>
  <c r="I6" i="12" s="1"/>
  <c r="H4" i="12"/>
  <c r="H6" i="12" s="1"/>
  <c r="G4" i="12"/>
  <c r="G6" i="12" s="1"/>
  <c r="F4" i="12"/>
  <c r="F6" i="12" s="1"/>
  <c r="E4" i="12"/>
  <c r="E6" i="12" s="1"/>
  <c r="D4" i="12"/>
  <c r="D6" i="12" s="1"/>
  <c r="C4" i="12"/>
  <c r="C6" i="12" s="1"/>
  <c r="B4" i="12"/>
  <c r="A4" i="12"/>
  <c r="A6" i="12" s="1"/>
  <c r="L4" i="11"/>
  <c r="L6" i="11" s="1"/>
  <c r="K4" i="11"/>
  <c r="K6" i="11" s="1"/>
  <c r="J4" i="11"/>
  <c r="J6" i="11" s="1"/>
  <c r="I4" i="11"/>
  <c r="I6" i="11" s="1"/>
  <c r="H4" i="11"/>
  <c r="H6" i="11" s="1"/>
  <c r="G4" i="11"/>
  <c r="G6" i="11" s="1"/>
  <c r="F4" i="11"/>
  <c r="F6" i="11" s="1"/>
  <c r="E4" i="11"/>
  <c r="E6" i="11" s="1"/>
  <c r="D4" i="11"/>
  <c r="D6" i="11" s="1"/>
  <c r="C4" i="11"/>
  <c r="C6" i="11" s="1"/>
  <c r="B4" i="11"/>
  <c r="B6" i="11" s="1"/>
  <c r="A4" i="11"/>
  <c r="A6" i="11" s="1"/>
  <c r="B8" i="10"/>
  <c r="B6" i="10"/>
  <c r="C6" i="10"/>
  <c r="D6" i="10"/>
  <c r="E6" i="10"/>
  <c r="F6" i="10"/>
  <c r="G6" i="10"/>
  <c r="H6" i="10"/>
  <c r="I6" i="10"/>
  <c r="J6" i="10"/>
  <c r="K6" i="10"/>
  <c r="L6" i="10"/>
  <c r="A6" i="10"/>
  <c r="B4" i="10"/>
  <c r="C4" i="10"/>
  <c r="D4" i="10"/>
  <c r="E4" i="10"/>
  <c r="F4" i="10"/>
  <c r="G4" i="10"/>
  <c r="H4" i="10"/>
  <c r="I4" i="10"/>
  <c r="J4" i="10"/>
  <c r="K4" i="10"/>
  <c r="L4" i="10"/>
  <c r="A4" i="10"/>
  <c r="G8" i="14" l="1"/>
  <c r="G16" i="14"/>
  <c r="B8" i="13"/>
  <c r="B8" i="12"/>
  <c r="B8" i="11"/>
</calcChain>
</file>

<file path=xl/sharedStrings.xml><?xml version="1.0" encoding="utf-8"?>
<sst xmlns="http://schemas.openxmlformats.org/spreadsheetml/2006/main" count="91" uniqueCount="39">
  <si>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</si>
  <si>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</si>
  <si>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</si>
  <si>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</si>
  <si>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</si>
  <si>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</si>
  <si>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</si>
  <si>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</si>
  <si>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</si>
  <si>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</si>
  <si>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</si>
  <si>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</si>
  <si>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WALU</t>
  </si>
  <si>
    <t>FLOU</t>
  </si>
  <si>
    <t>WINU</t>
  </si>
  <si>
    <t>SHGC</t>
  </si>
  <si>
    <t>EPD</t>
  </si>
  <si>
    <t>LPD</t>
  </si>
  <si>
    <t>OCC</t>
  </si>
  <si>
    <t>INF</t>
  </si>
  <si>
    <t>VEN</t>
  </si>
  <si>
    <t>CSP</t>
  </si>
  <si>
    <t>HSP</t>
  </si>
  <si>
    <t>COP</t>
  </si>
  <si>
    <t>EFF</t>
  </si>
  <si>
    <t>ROFU</t>
  </si>
  <si>
    <t>cvrmse</t>
  </si>
  <si>
    <t>Aug (2020)</t>
  </si>
  <si>
    <t>Sep (2020)</t>
  </si>
  <si>
    <t>Oct (2020)</t>
  </si>
  <si>
    <t>Nov (2020)</t>
  </si>
  <si>
    <t>Dec (2020)</t>
  </si>
  <si>
    <t>Jan (2021)</t>
  </si>
  <si>
    <t>Feb (2021)</t>
  </si>
  <si>
    <t>Mar (2021)</t>
  </si>
  <si>
    <t>Apr (2021)</t>
  </si>
  <si>
    <t>May (2021)</t>
  </si>
  <si>
    <t>Jun (2021)</t>
  </si>
  <si>
    <t>Jul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</si>
</sst>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 wrapText="1"/>
    </xf>
    <xf numFmtId="0" fontId="0" fillId="0" borderId="2" xfId="0" applyBorder="1"/>
    <xf numFmtId="11" fontId="2" fillId="0" borderId="0" xfId="0" applyNumberFormat="1" applyFont="1"/>
    <xf numFmtId="0" fontId="2" fillId="0" borderId="0" xfId="0" applyFont="1"/>
    <xf numFmtId="11" fontId="1" fillId="0" borderId="0" xfId="0" applyNumberFormat="1" applyFont="1"/>
    <xf numFmtId="1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53937007874015"/>
          <c:y val="5.0925925925925923E-2"/>
          <c:w val="0.81819225721784772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Measurement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compare_hsp18!$A$1:$L$1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compare_hsp18!$A$2:$L$2</c:f>
              <c:numCache>
                <c:formatCode>0.00E+00</c:formatCode>
                <c:ptCount val="12"/>
                <c:pt idx="0">
                  <c:v>27.100893511871444</c:v>
                </c:pt>
                <c:pt idx="1">
                  <c:v>25.026928791412452</c:v>
                </c:pt>
                <c:pt idx="2">
                  <c:v>31.779891172479871</c:v>
                </c:pt>
                <c:pt idx="3">
                  <c:v>49.287856558435585</c:v>
                </c:pt>
                <c:pt idx="4">
                  <c:v>81.223756283417458</c:v>
                </c:pt>
                <c:pt idx="5">
                  <c:v>77.851753923146461</c:v>
                </c:pt>
                <c:pt idx="6">
                  <c:v>72.763705905139744</c:v>
                </c:pt>
                <c:pt idx="7">
                  <c:v>95.203807596173277</c:v>
                </c:pt>
                <c:pt idx="8">
                  <c:v>73.241851298050221</c:v>
                </c:pt>
                <c:pt idx="9">
                  <c:v>58.042492918532808</c:v>
                </c:pt>
                <c:pt idx="10">
                  <c:v>48.426032776317847</c:v>
                </c:pt>
                <c:pt idx="11">
                  <c:v>27.829804979706736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9-3A4C-B941-45AA1A642C9D}"/>
            </c:ext>
          </c:extLst>
        </c:ser>
        <c:ser>
          <c:idx val="1"/>
          <c:order val="1"/>
          <c:tx>
            <c:v>Simulation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compare_hsp18!$A$4:$L$4</c:f>
              <c:numCache>
                <c:formatCode>0.00E+00</c:formatCode>
                <c:ptCount val="12"/>
                <c:pt idx="0">
                  <c:v>14.602726356255918</c:v>
                </c:pt>
                <c:pt idx="1">
                  <c:v>16.327962820467711</c:v>
                </c:pt>
                <c:pt idx="2">
                  <c:v>23.776642858344818</c:v>
                </c:pt>
                <c:pt idx="3">
                  <c:v>38.239395251287682</c:v>
                </c:pt>
                <c:pt idx="4">
                  <c:v>49.968410247623879</c:v>
                </c:pt>
                <c:pt idx="5">
                  <c:v>57.737730096543785</c:v>
                </c:pt>
                <c:pt idx="6">
                  <c:v>71.327825141159536</c:v>
                </c:pt>
                <c:pt idx="7">
                  <c:v>75.408486858510031</c:v>
                </c:pt>
                <c:pt idx="8">
                  <c:v>67.818150110219932</c:v>
                </c:pt>
                <c:pt idx="9">
                  <c:v>56.123440208171111</c:v>
                </c:pt>
                <c:pt idx="10">
                  <c:v>35.361324046609035</c:v>
                </c:pt>
                <c:pt idx="11">
                  <c:v>19.147520319171232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89-3A4C-B941-45AA1A642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8561359"/>
        <c:axId val="2127890847"/>
      </c:barChart>
      <c:catAx>
        <c:axId val="212856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890847"/>
        <c:crosses val="autoZero"/>
        <c:auto val="1"/>
        <c:lblAlgn val="ctr"/>
        <c:lblOffset val="100"/>
        <c:noMultiLvlLbl val="0"/>
      </c:catAx>
      <c:valAx>
        <c:axId val="212789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56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5094050743657"/>
          <c:y val="7.0022601341498986E-2"/>
          <c:w val="0.187935039370078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53937007874015"/>
          <c:y val="5.0925925925925923E-2"/>
          <c:w val="0.81819225721784772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Measurement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compare_hsp20_lt6!$A$1:$L$1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compare_hsp20_lt6!$A$2:$L$2</c:f>
              <c:numCache>
                <c:formatCode>0.00E+00</c:formatCode>
                <c:ptCount val="12"/>
                <c:pt idx="0">
                  <c:v>27.100893511871444</c:v>
                </c:pt>
                <c:pt idx="1">
                  <c:v>25.026928791412452</c:v>
                </c:pt>
                <c:pt idx="2">
                  <c:v>31.779891172479871</c:v>
                </c:pt>
                <c:pt idx="3">
                  <c:v>49.287856558435585</c:v>
                </c:pt>
                <c:pt idx="4">
                  <c:v>81.223756283417458</c:v>
                </c:pt>
                <c:pt idx="5">
                  <c:v>77.851753923146461</c:v>
                </c:pt>
                <c:pt idx="6">
                  <c:v>104.1659712</c:v>
                </c:pt>
                <c:pt idx="7">
                  <c:v>95.203807596173277</c:v>
                </c:pt>
                <c:pt idx="8">
                  <c:v>73.241851298050221</c:v>
                </c:pt>
                <c:pt idx="9">
                  <c:v>58.042492918532808</c:v>
                </c:pt>
                <c:pt idx="10">
                  <c:v>48.426032776317847</c:v>
                </c:pt>
                <c:pt idx="11">
                  <c:v>27.829804979706736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5-884D-B36A-C8F5DFC7C182}"/>
            </c:ext>
          </c:extLst>
        </c:ser>
        <c:ser>
          <c:idx val="1"/>
          <c:order val="1"/>
          <c:tx>
            <c:v>Simulation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compare_hsp20_lt6!$A$4:$L$4</c:f>
              <c:numCache>
                <c:formatCode>0.00E+00</c:formatCode>
                <c:ptCount val="12"/>
                <c:pt idx="0">
                  <c:v>15.302366707307558</c:v>
                </c:pt>
                <c:pt idx="1">
                  <c:v>17.265291199385643</c:v>
                </c:pt>
                <c:pt idx="2">
                  <c:v>25.466426900701091</c:v>
                </c:pt>
                <c:pt idx="3">
                  <c:v>41.773814313446827</c:v>
                </c:pt>
                <c:pt idx="4">
                  <c:v>55.062544650164526</c:v>
                </c:pt>
                <c:pt idx="5">
                  <c:v>63.76043494423223</c:v>
                </c:pt>
                <c:pt idx="6">
                  <c:v>78.678370427708415</c:v>
                </c:pt>
                <c:pt idx="7">
                  <c:v>83.047393807184719</c:v>
                </c:pt>
                <c:pt idx="8">
                  <c:v>74.522749975906123</c:v>
                </c:pt>
                <c:pt idx="9">
                  <c:v>61.471898888316069</c:v>
                </c:pt>
                <c:pt idx="10">
                  <c:v>38.440445285478042</c:v>
                </c:pt>
                <c:pt idx="11">
                  <c:v>20.349613656563555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5-884D-B36A-C8F5DFC7C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8561359"/>
        <c:axId val="2127890847"/>
      </c:barChart>
      <c:catAx>
        <c:axId val="212856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890847"/>
        <c:crosses val="autoZero"/>
        <c:auto val="1"/>
        <c:lblAlgn val="ctr"/>
        <c:lblOffset val="100"/>
        <c:noMultiLvlLbl val="0"/>
      </c:catAx>
      <c:valAx>
        <c:axId val="212789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</a:t>
                </a:r>
                <a:r>
                  <a:rPr lang="en-US" baseline="0"/>
                  <a:t> EUI (MJ/m2)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56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5094050743657"/>
          <c:y val="7.0022601341498986E-2"/>
          <c:w val="0.187935039370078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53937007874015"/>
          <c:y val="5.0925925925925923E-2"/>
          <c:w val="0.81819225721784772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Measurement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compare_p5!$A$1:$L$1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compare_p5!$A$2:$L$2</c:f>
              <c:numCache>
                <c:formatCode>0.00E+00</c:formatCode>
                <c:ptCount val="12"/>
                <c:pt idx="0">
                  <c:v>27.100893511871444</c:v>
                </c:pt>
                <c:pt idx="1">
                  <c:v>25.026928791412452</c:v>
                </c:pt>
                <c:pt idx="2">
                  <c:v>31.779891172479871</c:v>
                </c:pt>
                <c:pt idx="3">
                  <c:v>49.287856558435585</c:v>
                </c:pt>
                <c:pt idx="4">
                  <c:v>81.223756283417458</c:v>
                </c:pt>
                <c:pt idx="5">
                  <c:v>77.851753923146461</c:v>
                </c:pt>
                <c:pt idx="6">
                  <c:v>104.1659712</c:v>
                </c:pt>
                <c:pt idx="7">
                  <c:v>95.203807596173277</c:v>
                </c:pt>
                <c:pt idx="8">
                  <c:v>73.241851298050221</c:v>
                </c:pt>
                <c:pt idx="9">
                  <c:v>58.042492918532808</c:v>
                </c:pt>
                <c:pt idx="10">
                  <c:v>48.426032776317847</c:v>
                </c:pt>
                <c:pt idx="11">
                  <c:v>27.829804979706736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9-D340-BAC9-DC8107435A50}"/>
            </c:ext>
          </c:extLst>
        </c:ser>
        <c:ser>
          <c:idx val="1"/>
          <c:order val="1"/>
          <c:tx>
            <c:v>Simulation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compare_p5!$A$4:$L$4</c:f>
              <c:numCache>
                <c:formatCode>0.00E+00</c:formatCode>
                <c:ptCount val="12"/>
                <c:pt idx="0">
                  <c:v>15.230888199812449</c:v>
                </c:pt>
                <c:pt idx="1">
                  <c:v>17.201270321083445</c:v>
                </c:pt>
                <c:pt idx="2">
                  <c:v>25.396095720774124</c:v>
                </c:pt>
                <c:pt idx="3">
                  <c:v>41.706504429449296</c:v>
                </c:pt>
                <c:pt idx="4">
                  <c:v>54.99370499607614</c:v>
                </c:pt>
                <c:pt idx="5">
                  <c:v>63.696184600416402</c:v>
                </c:pt>
                <c:pt idx="6">
                  <c:v>78.612207871279026</c:v>
                </c:pt>
                <c:pt idx="7">
                  <c:v>82.981231250755314</c:v>
                </c:pt>
                <c:pt idx="8">
                  <c:v>74.457352304522146</c:v>
                </c:pt>
                <c:pt idx="9">
                  <c:v>61.402294349182256</c:v>
                </c:pt>
                <c:pt idx="10">
                  <c:v>38.370075861298801</c:v>
                </c:pt>
                <c:pt idx="11">
                  <c:v>20.276796600238949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29-D340-BAC9-DC8107435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8561359"/>
        <c:axId val="2127890847"/>
      </c:barChart>
      <c:catAx>
        <c:axId val="212856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890847"/>
        <c:crosses val="autoZero"/>
        <c:auto val="1"/>
        <c:lblAlgn val="ctr"/>
        <c:lblOffset val="100"/>
        <c:noMultiLvlLbl val="0"/>
      </c:catAx>
      <c:valAx>
        <c:axId val="212789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</a:t>
                </a:r>
                <a:r>
                  <a:rPr lang="en-US" baseline="0"/>
                  <a:t> EUI (MJ/m2)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56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5094050743657"/>
          <c:y val="7.0022601341498986E-2"/>
          <c:w val="0.187935039370078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729919629611516"/>
          <c:y val="5.0925925925925923E-2"/>
          <c:w val="0.76643240247143019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Measurement</c:v>
          </c:tx>
          <c:spPr>
            <a:solidFill>
              <a:srgbClr val="0432FF">
                <a:alpha val="85000"/>
              </a:srgbClr>
            </a:solidFill>
            <a:ln>
              <a:solidFill>
                <a:srgbClr val="0432FF"/>
              </a:solidFill>
            </a:ln>
            <a:effectLst/>
          </c:spPr>
          <c:invertIfNegative val="0"/>
          <c:cat>
            <c:strRef>
              <c:f>compare_p5_athar!$A$1:$L$1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compare_p5_athar!$A$2:$L$2</c:f>
              <c:numCache>
                <c:formatCode>0.00E+00</c:formatCode>
                <c:ptCount val="12"/>
                <c:pt idx="0">
                  <c:v>27.100893511871444</c:v>
                </c:pt>
                <c:pt idx="1">
                  <c:v>25.026928791412452</c:v>
                </c:pt>
                <c:pt idx="2">
                  <c:v>31.779891172479871</c:v>
                </c:pt>
                <c:pt idx="3">
                  <c:v>49.287856558435585</c:v>
                </c:pt>
                <c:pt idx="4">
                  <c:v>81.223756283417458</c:v>
                </c:pt>
                <c:pt idx="5">
                  <c:v>77.851753923146461</c:v>
                </c:pt>
                <c:pt idx="6">
                  <c:v>104.1659712</c:v>
                </c:pt>
                <c:pt idx="7">
                  <c:v>95.203807596173277</c:v>
                </c:pt>
                <c:pt idx="8">
                  <c:v>73.241851298050221</c:v>
                </c:pt>
                <c:pt idx="9">
                  <c:v>58.042492918532808</c:v>
                </c:pt>
                <c:pt idx="10">
                  <c:v>48.426032776317847</c:v>
                </c:pt>
                <c:pt idx="11">
                  <c:v>27.829804979706736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E2-8A49-8EF2-87977F71ED66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FF2600">
                <a:alpha val="80000"/>
              </a:srgbClr>
            </a:solidFill>
            <a:ln>
              <a:solidFill>
                <a:srgbClr val="FF2600"/>
              </a:solidFill>
            </a:ln>
            <a:effectLst/>
          </c:spPr>
          <c:invertIfNegative val="0"/>
          <c:val>
            <c:numRef>
              <c:f>compare_p5_athar!$A$4:$L$4</c:f>
              <c:numCache>
                <c:formatCode>0</c:formatCode>
                <c:ptCount val="12"/>
                <c:pt idx="0">
                  <c:v>20.661151335565776</c:v>
                </c:pt>
                <c:pt idx="1">
                  <c:v>22.172602429580856</c:v>
                </c:pt>
                <c:pt idx="2">
                  <c:v>31.689952317066268</c:v>
                </c:pt>
                <c:pt idx="3">
                  <c:v>51.563578009860898</c:v>
                </c:pt>
                <c:pt idx="4">
                  <c:v>69.453856779864552</c:v>
                </c:pt>
                <c:pt idx="5">
                  <c:v>80.375650343509875</c:v>
                </c:pt>
                <c:pt idx="6">
                  <c:v>96.949561950334484</c:v>
                </c:pt>
                <c:pt idx="7">
                  <c:v>100.73918490790018</c:v>
                </c:pt>
                <c:pt idx="8">
                  <c:v>89.551211348446444</c:v>
                </c:pt>
                <c:pt idx="9">
                  <c:v>73.136778273593265</c:v>
                </c:pt>
                <c:pt idx="10">
                  <c:v>45.086531445189102</c:v>
                </c:pt>
                <c:pt idx="11">
                  <c:v>25.577870651819737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E2-8A49-8EF2-87977F71E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8561359"/>
        <c:axId val="2127890847"/>
      </c:barChart>
      <c:catAx>
        <c:axId val="212856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27890847"/>
        <c:crosses val="autoZero"/>
        <c:auto val="1"/>
        <c:lblAlgn val="ctr"/>
        <c:lblOffset val="100"/>
        <c:noMultiLvlLbl val="0"/>
      </c:catAx>
      <c:valAx>
        <c:axId val="212789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Monthly</a:t>
                </a:r>
                <a:r>
                  <a:rPr lang="en-US" sz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Cooling Consumption Intensity (MJ/m2)</a:t>
                </a:r>
                <a:endParaRPr lang="en-US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28561359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565094050743657"/>
          <c:y val="7.0022601341498986E-2"/>
          <c:w val="0.187935039370078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729919629611516"/>
          <c:y val="5.0925925925925923E-2"/>
          <c:w val="0.76643240247143019"/>
          <c:h val="0.71834258875535295"/>
        </c:manualLayout>
      </c:layout>
      <c:barChart>
        <c:barDir val="col"/>
        <c:grouping val="clustered"/>
        <c:varyColors val="0"/>
        <c:ser>
          <c:idx val="0"/>
          <c:order val="0"/>
          <c:tx>
            <c:v>Measurement</c:v>
          </c:tx>
          <c:spPr>
            <a:solidFill>
              <a:srgbClr val="0432FF">
                <a:alpha val="85000"/>
              </a:srgbClr>
            </a:solidFill>
            <a:ln>
              <a:solidFill>
                <a:srgbClr val="0432FF"/>
              </a:solidFill>
            </a:ln>
            <a:effectLst/>
          </c:spPr>
          <c:invertIfNegative val="0"/>
          <c:cat>
            <c:strRef>
              <c:f>'compare_p5_athar (2)'!$A$1:$L$1</c:f>
              <c:strCache>
                <c:ptCount val="12"/>
                <c:pt idx="0">
                  <c:v>Aug (2020)</c:v>
                </c:pt>
                <c:pt idx="1">
                  <c:v>Sep (2020)</c:v>
                </c:pt>
                <c:pt idx="2">
                  <c:v>Oct (2020)</c:v>
                </c:pt>
                <c:pt idx="3">
                  <c:v>Nov (2020)</c:v>
                </c:pt>
                <c:pt idx="4">
                  <c:v>Dec (2020)</c:v>
                </c:pt>
                <c:pt idx="5">
                  <c:v>Jan (2021)</c:v>
                </c:pt>
                <c:pt idx="6">
                  <c:v>Feb (2021)</c:v>
                </c:pt>
                <c:pt idx="7">
                  <c:v>Mar (2021)</c:v>
                </c:pt>
                <c:pt idx="8">
                  <c:v>Apr (2021)</c:v>
                </c:pt>
                <c:pt idx="9">
                  <c:v>May (2021)</c:v>
                </c:pt>
                <c:pt idx="10">
                  <c:v>Jun (2021)</c:v>
                </c:pt>
                <c:pt idx="11">
                  <c:v>Jul (2021)</c:v>
                </c:pt>
              </c:strCache>
            </c:strRef>
          </c:cat>
          <c:val>
            <c:numRef>
              <c:f>'compare_p5_athar (2)'!$A$2:$L$2</c:f>
              <c:numCache>
                <c:formatCode>0.00E+00</c:formatCode>
                <c:ptCount val="12"/>
                <c:pt idx="0">
                  <c:v>95.203807596173277</c:v>
                </c:pt>
                <c:pt idx="1">
                  <c:v>73.241851298050221</c:v>
                </c:pt>
                <c:pt idx="2">
                  <c:v>58.042492918532808</c:v>
                </c:pt>
                <c:pt idx="3">
                  <c:v>48.426032776317847</c:v>
                </c:pt>
                <c:pt idx="4">
                  <c:v>27.829804979706736</c:v>
                </c:pt>
                <c:pt idx="5">
                  <c:v>27.100893511871444</c:v>
                </c:pt>
                <c:pt idx="6">
                  <c:v>25.026928791412452</c:v>
                </c:pt>
                <c:pt idx="7">
                  <c:v>31.779891172479871</c:v>
                </c:pt>
                <c:pt idx="8">
                  <c:v>49.287856558435585</c:v>
                </c:pt>
                <c:pt idx="9">
                  <c:v>81.223756283417458</c:v>
                </c:pt>
                <c:pt idx="10">
                  <c:v>77.851753923146461</c:v>
                </c:pt>
                <c:pt idx="11">
                  <c:v>104.1659712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4-3546-B5CA-131C62177ECB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FF2600">
                <a:alpha val="80000"/>
              </a:srgbClr>
            </a:solidFill>
            <a:ln>
              <a:solidFill>
                <a:srgbClr val="FF2600"/>
              </a:solidFill>
            </a:ln>
            <a:effectLst/>
          </c:spPr>
          <c:invertIfNegative val="0"/>
          <c:cat>
            <c:strRef>
              <c:f>'compare_p5_athar (2)'!$A$1:$L$1</c:f>
              <c:strCache>
                <c:ptCount val="12"/>
                <c:pt idx="0">
                  <c:v>Aug (2020)</c:v>
                </c:pt>
                <c:pt idx="1">
                  <c:v>Sep (2020)</c:v>
                </c:pt>
                <c:pt idx="2">
                  <c:v>Oct (2020)</c:v>
                </c:pt>
                <c:pt idx="3">
                  <c:v>Nov (2020)</c:v>
                </c:pt>
                <c:pt idx="4">
                  <c:v>Dec (2020)</c:v>
                </c:pt>
                <c:pt idx="5">
                  <c:v>Jan (2021)</c:v>
                </c:pt>
                <c:pt idx="6">
                  <c:v>Feb (2021)</c:v>
                </c:pt>
                <c:pt idx="7">
                  <c:v>Mar (2021)</c:v>
                </c:pt>
                <c:pt idx="8">
                  <c:v>Apr (2021)</c:v>
                </c:pt>
                <c:pt idx="9">
                  <c:v>May (2021)</c:v>
                </c:pt>
                <c:pt idx="10">
                  <c:v>Jun (2021)</c:v>
                </c:pt>
                <c:pt idx="11">
                  <c:v>Jul (2021)</c:v>
                </c:pt>
              </c:strCache>
            </c:strRef>
          </c:cat>
          <c:val>
            <c:numRef>
              <c:f>'compare_p5_athar (2)'!$A$4:$L$4</c:f>
              <c:numCache>
                <c:formatCode>0</c:formatCode>
                <c:ptCount val="12"/>
                <c:pt idx="0">
                  <c:v>100.73918490790018</c:v>
                </c:pt>
                <c:pt idx="1">
                  <c:v>89.551211348446444</c:v>
                </c:pt>
                <c:pt idx="2">
                  <c:v>73.136778273593265</c:v>
                </c:pt>
                <c:pt idx="3">
                  <c:v>45.086531445189102</c:v>
                </c:pt>
                <c:pt idx="4">
                  <c:v>25.577870651819737</c:v>
                </c:pt>
                <c:pt idx="5">
                  <c:v>20.661151335565776</c:v>
                </c:pt>
                <c:pt idx="6">
                  <c:v>22.172602429580856</c:v>
                </c:pt>
                <c:pt idx="7">
                  <c:v>31.689952317066268</c:v>
                </c:pt>
                <c:pt idx="8">
                  <c:v>51.563578009860898</c:v>
                </c:pt>
                <c:pt idx="9">
                  <c:v>69.453856779864552</c:v>
                </c:pt>
                <c:pt idx="10">
                  <c:v>80.375650343509875</c:v>
                </c:pt>
                <c:pt idx="11">
                  <c:v>96.949561950334484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14-3546-B5CA-131C62177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8561359"/>
        <c:axId val="2127890847"/>
      </c:barChart>
      <c:catAx>
        <c:axId val="212856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27890847"/>
        <c:crosses val="autoZero"/>
        <c:auto val="1"/>
        <c:lblAlgn val="ctr"/>
        <c:lblOffset val="100"/>
        <c:noMultiLvlLbl val="0"/>
      </c:catAx>
      <c:valAx>
        <c:axId val="212789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Monthly</a:t>
                </a:r>
                <a:r>
                  <a:rPr lang="en-US" sz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Cooling Consumption Intensity (MJ/m2)</a:t>
                </a:r>
                <a:endParaRPr lang="en-US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28561359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9419050879509626"/>
          <c:y val="8.0892103161017914E-2"/>
          <c:w val="0.35149606299212599"/>
          <c:h val="0.109954797317002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762000</xdr:colOff>
      <xdr:row>3</xdr:row>
      <xdr:rowOff>88900</xdr:rowOff>
    </xdr:from>
    <xdr:to>
      <xdr:col>18</xdr:col>
      <xdr:colOff>381000</xdr:colOff>
      <xdr:row>17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2FB31F-1324-BB4B-9414-3D6E29ABE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3</xdr:row>
      <xdr:rowOff>88900</xdr:rowOff>
    </xdr:from>
    <xdr:to>
      <xdr:col>19</xdr:col>
      <xdr:colOff>38100</xdr:colOff>
      <xdr:row>17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28932F-4F9E-C249-8BC4-A5A3A919A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3</xdr:row>
      <xdr:rowOff>88900</xdr:rowOff>
    </xdr:from>
    <xdr:to>
      <xdr:col>19</xdr:col>
      <xdr:colOff>38100</xdr:colOff>
      <xdr:row>17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B0D3D0-0C94-D744-B568-64FD4DF73A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4</xdr:row>
      <xdr:rowOff>177800</xdr:rowOff>
    </xdr:from>
    <xdr:to>
      <xdr:col>20</xdr:col>
      <xdr:colOff>660400</xdr:colOff>
      <xdr:row>23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56FDC7-7095-7D49-BE0F-67D254224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635000</xdr:colOff>
      <xdr:row>17</xdr:row>
      <xdr:rowOff>25400</xdr:rowOff>
    </xdr:from>
    <xdr:to>
      <xdr:col>16</xdr:col>
      <xdr:colOff>165100</xdr:colOff>
      <xdr:row>36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163BA6-44C2-634D-B6BC-731BC51A7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9699-8570-4691-BCA8-A657769337F7}">
  <dimension ref="A1:Z22"/>
  <sheetViews>
    <sheetView workbookViewId="0">
      <selection activeCell="G2" sqref="G2"/>
    </sheetView>
  </sheetViews>
  <sheetFormatPr baseColWidth="10" defaultColWidth="8.83203125" defaultRowHeight="15" x14ac:dyDescent="0.2"/>
  <cols>
    <col min="7" max="7" width="10" bestFit="1" customWidth="1"/>
    <col min="14" max="14" width="10" bestFit="1" customWidth="1"/>
    <col min="21" max="21" width="9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s="5">
        <v>27.100893511871444</v>
      </c>
      <c r="B2" s="5">
        <v>25.026928791412452</v>
      </c>
      <c r="C2" s="5">
        <v>31.779891172479871</v>
      </c>
      <c r="D2" s="5">
        <v>49.287856558435585</v>
      </c>
      <c r="E2" s="5">
        <v>81.223756283417458</v>
      </c>
      <c r="F2" s="5">
        <v>77.851753923146461</v>
      </c>
      <c r="G2" s="5">
        <v>104.1659712</v>
      </c>
      <c r="H2" s="5">
        <v>95.203807596173277</v>
      </c>
      <c r="I2" s="5">
        <v>73.241851298050221</v>
      </c>
      <c r="J2" s="5">
        <v>58.042492918532808</v>
      </c>
      <c r="K2" s="5">
        <v>48.426032776317847</v>
      </c>
      <c r="L2" s="5">
        <v>27.829804979706736</v>
      </c>
      <c r="M2" s="6">
        <v>6.3500239999999999E-2</v>
      </c>
      <c r="N2" s="6">
        <v>0.25846461999999998</v>
      </c>
      <c r="O2" s="6">
        <v>0.72327719999999995</v>
      </c>
      <c r="P2" s="6">
        <v>0.57687904000000001</v>
      </c>
      <c r="Q2" s="6">
        <v>9.6256658999999994E-2</v>
      </c>
      <c r="R2" s="6">
        <v>11.85502</v>
      </c>
      <c r="S2" s="6">
        <v>6.2398220000000002</v>
      </c>
      <c r="T2" s="6">
        <v>16.904810000000001</v>
      </c>
      <c r="U2" s="5">
        <v>1.1336009999999999E-3</v>
      </c>
      <c r="V2" s="6">
        <v>2.8780949999999998E-3</v>
      </c>
      <c r="W2" s="6">
        <v>22.75667</v>
      </c>
      <c r="X2" s="6">
        <v>21.048539999999999</v>
      </c>
      <c r="Y2" s="6">
        <v>4.5452310000000002</v>
      </c>
      <c r="Z2" s="6">
        <v>0.87276229999999999</v>
      </c>
    </row>
    <row r="10" spans="1:26" ht="18" x14ac:dyDescent="0.2">
      <c r="F10" s="2"/>
      <c r="G10" s="2"/>
      <c r="H10" s="2"/>
      <c r="I10" s="2"/>
      <c r="J10" s="2"/>
      <c r="K10" s="4"/>
    </row>
    <row r="11" spans="1:26" ht="18" x14ac:dyDescent="0.2">
      <c r="F11" s="2"/>
      <c r="G11" s="3"/>
      <c r="H11" s="2"/>
      <c r="I11" s="3"/>
      <c r="J11" s="3"/>
      <c r="K11" s="2"/>
      <c r="L11" s="1"/>
    </row>
    <row r="12" spans="1:26" ht="18" x14ac:dyDescent="0.2">
      <c r="F12" s="2"/>
      <c r="G12" s="3"/>
      <c r="H12" s="2"/>
      <c r="I12" s="3"/>
      <c r="J12" s="3"/>
      <c r="K12" s="2"/>
      <c r="L12" s="1"/>
    </row>
    <row r="13" spans="1:26" ht="18" x14ac:dyDescent="0.2">
      <c r="F13" s="2"/>
      <c r="G13" s="3"/>
      <c r="H13" s="2"/>
      <c r="I13" s="3"/>
      <c r="J13" s="3"/>
      <c r="K13" s="2"/>
      <c r="L13" s="1"/>
    </row>
    <row r="14" spans="1:26" ht="18" x14ac:dyDescent="0.2">
      <c r="F14" s="2"/>
      <c r="G14" s="3"/>
      <c r="H14" s="2"/>
      <c r="I14" s="3"/>
      <c r="J14" s="3"/>
      <c r="K14" s="2"/>
      <c r="L14" s="1"/>
    </row>
    <row r="15" spans="1:26" ht="18" x14ac:dyDescent="0.2">
      <c r="F15" s="2"/>
      <c r="G15" s="3"/>
      <c r="H15" s="2"/>
      <c r="I15" s="3"/>
      <c r="J15" s="3"/>
      <c r="K15" s="2"/>
      <c r="L15" s="1"/>
    </row>
    <row r="16" spans="1:26" ht="18" x14ac:dyDescent="0.2">
      <c r="F16" s="2"/>
      <c r="G16" s="3"/>
      <c r="H16" s="2"/>
      <c r="I16" s="3"/>
      <c r="J16" s="3"/>
      <c r="K16" s="2"/>
      <c r="L16" s="1"/>
    </row>
    <row r="17" spans="6:12" ht="18" x14ac:dyDescent="0.2">
      <c r="F17" s="2"/>
      <c r="G17" s="3"/>
      <c r="H17" s="2"/>
      <c r="I17" s="3"/>
      <c r="J17" s="3"/>
      <c r="K17" s="2"/>
      <c r="L17" s="1"/>
    </row>
    <row r="18" spans="6:12" ht="18" x14ac:dyDescent="0.2">
      <c r="F18" s="2"/>
      <c r="G18" s="3"/>
      <c r="H18" s="2"/>
      <c r="I18" s="3"/>
      <c r="J18" s="3"/>
      <c r="K18" s="2"/>
      <c r="L18" s="1"/>
    </row>
    <row r="19" spans="6:12" ht="18" x14ac:dyDescent="0.2">
      <c r="F19" s="2"/>
      <c r="G19" s="3"/>
      <c r="H19" s="2"/>
      <c r="I19" s="3"/>
      <c r="J19" s="3"/>
      <c r="K19" s="2"/>
      <c r="L19" s="1"/>
    </row>
    <row r="20" spans="6:12" ht="18" x14ac:dyDescent="0.2">
      <c r="F20" s="2"/>
      <c r="G20" s="3"/>
      <c r="H20" s="2"/>
      <c r="I20" s="3"/>
      <c r="J20" s="3"/>
      <c r="K20" s="2"/>
      <c r="L20" s="1"/>
    </row>
    <row r="21" spans="6:12" ht="18" x14ac:dyDescent="0.2">
      <c r="F21" s="2"/>
      <c r="G21" s="3"/>
      <c r="H21" s="2"/>
      <c r="I21" s="3"/>
      <c r="J21" s="3"/>
      <c r="K21" s="2"/>
      <c r="L21" s="1"/>
    </row>
    <row r="22" spans="6:12" ht="18" x14ac:dyDescent="0.2">
      <c r="F22" s="2"/>
      <c r="G22" s="3"/>
      <c r="H22" s="2"/>
      <c r="I22" s="3"/>
      <c r="J22" s="3"/>
      <c r="K22" s="2"/>
      <c r="L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8382-19DD-E743-9933-01296C4C67C7}">
  <dimension ref="A1:N8"/>
  <sheetViews>
    <sheetView workbookViewId="0">
      <selection activeCell="T9" sqref="T9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>
        <v>26147.72</v>
      </c>
    </row>
    <row r="2" spans="1:14" x14ac:dyDescent="0.2">
      <c r="A2" s="5">
        <v>27.100893511871444</v>
      </c>
      <c r="B2" s="5">
        <v>25.026928791412452</v>
      </c>
      <c r="C2" s="5">
        <v>31.779891172479871</v>
      </c>
      <c r="D2" s="5">
        <v>49.287856558435585</v>
      </c>
      <c r="E2" s="5">
        <v>81.223756283417458</v>
      </c>
      <c r="F2" s="5">
        <v>77.851753923146461</v>
      </c>
      <c r="G2" s="5">
        <v>72.763705905139744</v>
      </c>
      <c r="H2" s="5">
        <v>95.203807596173277</v>
      </c>
      <c r="I2" s="5">
        <v>73.241851298050221</v>
      </c>
      <c r="J2" s="5">
        <v>58.042492918532808</v>
      </c>
      <c r="K2" s="5">
        <v>48.426032776317847</v>
      </c>
      <c r="L2" s="5">
        <v>27.829804979706736</v>
      </c>
    </row>
    <row r="3" spans="1:14" ht="18" x14ac:dyDescent="0.2">
      <c r="A3" s="7">
        <v>381828000000</v>
      </c>
      <c r="B3" s="1">
        <v>426939000000</v>
      </c>
      <c r="C3" s="1">
        <v>621705000000</v>
      </c>
      <c r="D3" s="1">
        <v>999873000000</v>
      </c>
      <c r="E3" s="1">
        <v>1306560000000</v>
      </c>
      <c r="F3" s="1">
        <v>1509710000000</v>
      </c>
      <c r="G3" s="1">
        <v>1865060000000</v>
      </c>
      <c r="H3" s="1">
        <v>1971760000000</v>
      </c>
      <c r="I3" s="1">
        <v>1773290000000</v>
      </c>
      <c r="J3" s="1">
        <v>1467500000000</v>
      </c>
      <c r="K3" s="1">
        <v>924618000000</v>
      </c>
      <c r="L3" s="1">
        <v>500664000000</v>
      </c>
    </row>
    <row r="4" spans="1:14" x14ac:dyDescent="0.2">
      <c r="A4" s="1">
        <f>A3/1000000/$N$1</f>
        <v>14.602726356255918</v>
      </c>
      <c r="B4" s="1">
        <f t="shared" ref="B4:L4" si="0">B3/1000000/$N$1</f>
        <v>16.327962820467711</v>
      </c>
      <c r="C4" s="1">
        <f t="shared" si="0"/>
        <v>23.776642858344818</v>
      </c>
      <c r="D4" s="1">
        <f t="shared" si="0"/>
        <v>38.239395251287682</v>
      </c>
      <c r="E4" s="1">
        <f t="shared" si="0"/>
        <v>49.968410247623879</v>
      </c>
      <c r="F4" s="1">
        <f t="shared" si="0"/>
        <v>57.737730096543785</v>
      </c>
      <c r="G4" s="1">
        <f t="shared" si="0"/>
        <v>71.327825141159536</v>
      </c>
      <c r="H4" s="1">
        <f t="shared" si="0"/>
        <v>75.408486858510031</v>
      </c>
      <c r="I4" s="1">
        <f t="shared" si="0"/>
        <v>67.818150110219932</v>
      </c>
      <c r="J4" s="1">
        <f t="shared" si="0"/>
        <v>56.123440208171111</v>
      </c>
      <c r="K4" s="1">
        <f t="shared" si="0"/>
        <v>35.361324046609035</v>
      </c>
      <c r="L4" s="1">
        <f t="shared" si="0"/>
        <v>19.147520319171232</v>
      </c>
    </row>
    <row r="6" spans="1:14" x14ac:dyDescent="0.2">
      <c r="A6">
        <f>POWER((A4-A2),2)</f>
        <v>156.20418224970669</v>
      </c>
      <c r="B6">
        <f t="shared" ref="B6:L6" si="1">POWER((B4-B2),2)</f>
        <v>75.672008963654577</v>
      </c>
      <c r="C6">
        <f t="shared" si="1"/>
        <v>64.05198357770557</v>
      </c>
      <c r="D6">
        <f t="shared" si="1"/>
        <v>122.06849725554436</v>
      </c>
      <c r="E6">
        <f t="shared" si="1"/>
        <v>976.89665581719737</v>
      </c>
      <c r="F6">
        <f t="shared" si="1"/>
        <v>404.57395449714016</v>
      </c>
      <c r="G6">
        <f t="shared" si="1"/>
        <v>2.0617535683683861</v>
      </c>
      <c r="H6">
        <f t="shared" si="1"/>
        <v>391.85472310696059</v>
      </c>
      <c r="I6">
        <f t="shared" si="1"/>
        <v>29.416534574871694</v>
      </c>
      <c r="J6">
        <f t="shared" si="1"/>
        <v>3.682763305146576</v>
      </c>
      <c r="K6">
        <f t="shared" si="1"/>
        <v>170.68661419212964</v>
      </c>
      <c r="L6">
        <f t="shared" si="1"/>
        <v>75.382066926570118</v>
      </c>
    </row>
    <row r="8" spans="1:14" x14ac:dyDescent="0.2">
      <c r="A8" t="s">
        <v>26</v>
      </c>
      <c r="B8" s="8">
        <f>POWER(SUM(A6:L6)/12,0.5)/AVERAGE(A2:L2)</f>
        <v>0.25794713313758239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6050-9BC8-D949-8C07-D2A6453EE28E}">
  <dimension ref="A1:N8"/>
  <sheetViews>
    <sheetView workbookViewId="0">
      <selection activeCell="C17" sqref="C17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>
        <v>26147.72</v>
      </c>
    </row>
    <row r="2" spans="1:14" x14ac:dyDescent="0.2">
      <c r="A2" s="5">
        <v>27.100893511871444</v>
      </c>
      <c r="B2" s="5">
        <v>25.026928791412452</v>
      </c>
      <c r="C2" s="5">
        <v>31.779891172479871</v>
      </c>
      <c r="D2" s="5">
        <v>49.287856558435585</v>
      </c>
      <c r="E2" s="5">
        <v>81.223756283417458</v>
      </c>
      <c r="F2" s="5">
        <v>77.851753923146461</v>
      </c>
      <c r="G2" s="5">
        <v>104.1659712</v>
      </c>
      <c r="H2" s="5">
        <v>95.203807596173277</v>
      </c>
      <c r="I2" s="5">
        <v>73.241851298050221</v>
      </c>
      <c r="J2" s="5">
        <v>58.042492918532808</v>
      </c>
      <c r="K2" s="5">
        <v>48.426032776317847</v>
      </c>
      <c r="L2" s="5">
        <v>27.829804979706736</v>
      </c>
    </row>
    <row r="3" spans="1:14" ht="18" x14ac:dyDescent="0.2">
      <c r="A3" s="7">
        <v>400122000000</v>
      </c>
      <c r="B3" s="1">
        <v>451448000000</v>
      </c>
      <c r="C3" s="1">
        <v>665889000000</v>
      </c>
      <c r="D3" s="1">
        <v>1092290000000</v>
      </c>
      <c r="E3" s="1">
        <v>1439760000000</v>
      </c>
      <c r="F3" s="1">
        <v>1667190000000</v>
      </c>
      <c r="G3" s="1">
        <v>2057260000000</v>
      </c>
      <c r="H3" s="1">
        <v>2171500000000</v>
      </c>
      <c r="I3" s="1">
        <v>1948600000000</v>
      </c>
      <c r="J3" s="1">
        <v>1607350000000</v>
      </c>
      <c r="K3" s="1">
        <v>1005130000000</v>
      </c>
      <c r="L3" s="1">
        <v>532096000000</v>
      </c>
    </row>
    <row r="4" spans="1:14" x14ac:dyDescent="0.2">
      <c r="A4" s="1">
        <f>A3/1000000/$N$1</f>
        <v>15.302366707307558</v>
      </c>
      <c r="B4" s="1">
        <f t="shared" ref="B4:L4" si="0">B3/1000000/$N$1</f>
        <v>17.265291199385643</v>
      </c>
      <c r="C4" s="1">
        <f t="shared" si="0"/>
        <v>25.466426900701091</v>
      </c>
      <c r="D4" s="1">
        <f t="shared" si="0"/>
        <v>41.773814313446827</v>
      </c>
      <c r="E4" s="1">
        <f t="shared" si="0"/>
        <v>55.062544650164526</v>
      </c>
      <c r="F4" s="1">
        <f t="shared" si="0"/>
        <v>63.76043494423223</v>
      </c>
      <c r="G4" s="1">
        <f t="shared" si="0"/>
        <v>78.678370427708415</v>
      </c>
      <c r="H4" s="1">
        <f t="shared" si="0"/>
        <v>83.047393807184719</v>
      </c>
      <c r="I4" s="1">
        <f t="shared" si="0"/>
        <v>74.522749975906123</v>
      </c>
      <c r="J4" s="1">
        <f t="shared" si="0"/>
        <v>61.471898888316069</v>
      </c>
      <c r="K4" s="1">
        <f t="shared" si="0"/>
        <v>38.440445285478042</v>
      </c>
      <c r="L4" s="1">
        <f t="shared" si="0"/>
        <v>20.349613656563555</v>
      </c>
    </row>
    <row r="6" spans="1:14" x14ac:dyDescent="0.2">
      <c r="A6">
        <f>POWER((A4-A2),2)</f>
        <v>139.20523475801252</v>
      </c>
      <c r="B6">
        <f t="shared" ref="B6:L6" si="1">POWER((B4-B2),2)</f>
        <v>60.243018109963714</v>
      </c>
      <c r="C6">
        <f t="shared" si="1"/>
        <v>39.859831111027169</v>
      </c>
      <c r="D6">
        <f t="shared" si="1"/>
        <v>56.460830859475692</v>
      </c>
      <c r="E6">
        <f t="shared" si="1"/>
        <v>684.40899411984856</v>
      </c>
      <c r="F6">
        <f t="shared" si="1"/>
        <v>198.5652705655084</v>
      </c>
      <c r="G6">
        <f t="shared" si="1"/>
        <v>649.61779312771864</v>
      </c>
      <c r="H6">
        <f t="shared" si="1"/>
        <v>147.77839620911115</v>
      </c>
      <c r="I6">
        <f t="shared" si="1"/>
        <v>1.640701422932997</v>
      </c>
      <c r="J6">
        <f t="shared" si="1"/>
        <v>11.760825305585067</v>
      </c>
      <c r="K6">
        <f t="shared" si="1"/>
        <v>99.711957537216392</v>
      </c>
      <c r="L6">
        <f t="shared" si="1"/>
        <v>55.953262230826532</v>
      </c>
    </row>
    <row r="8" spans="1:14" x14ac:dyDescent="0.2">
      <c r="A8" t="s">
        <v>26</v>
      </c>
      <c r="B8" s="8">
        <f>POWER(SUM(A6:L6)/12,0.5)/AVERAGE(A2:L2)</f>
        <v>0.22947506034479156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6553-7208-4045-B42C-C1CB13192801}">
  <dimension ref="A1:N8"/>
  <sheetViews>
    <sheetView workbookViewId="0">
      <selection activeCell="D11" sqref="D11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>
        <v>26147.72</v>
      </c>
    </row>
    <row r="2" spans="1:14" x14ac:dyDescent="0.2">
      <c r="A2" s="5">
        <v>27.100893511871444</v>
      </c>
      <c r="B2" s="5">
        <v>25.026928791412452</v>
      </c>
      <c r="C2" s="5">
        <v>31.779891172479871</v>
      </c>
      <c r="D2" s="5">
        <v>49.287856558435585</v>
      </c>
      <c r="E2" s="5">
        <v>81.223756283417458</v>
      </c>
      <c r="F2" s="5">
        <v>77.851753923146461</v>
      </c>
      <c r="G2" s="5">
        <v>104.1659712</v>
      </c>
      <c r="H2" s="5">
        <v>95.203807596173277</v>
      </c>
      <c r="I2" s="5">
        <v>73.241851298050221</v>
      </c>
      <c r="J2" s="5">
        <v>58.042492918532808</v>
      </c>
      <c r="K2" s="5">
        <v>48.426032776317847</v>
      </c>
      <c r="L2" s="5">
        <v>27.829804979706736</v>
      </c>
    </row>
    <row r="3" spans="1:14" ht="18" x14ac:dyDescent="0.2">
      <c r="A3" s="7">
        <v>398253000000</v>
      </c>
      <c r="B3" s="1">
        <v>449774000000</v>
      </c>
      <c r="C3" s="1">
        <v>664050000000</v>
      </c>
      <c r="D3" s="1">
        <v>1090530000000</v>
      </c>
      <c r="E3" s="1">
        <v>1437960000000</v>
      </c>
      <c r="F3" s="1">
        <v>1665510000000</v>
      </c>
      <c r="G3" s="1">
        <v>2055530000000</v>
      </c>
      <c r="H3" s="1">
        <v>2169770000000</v>
      </c>
      <c r="I3" s="1">
        <v>1946890000000</v>
      </c>
      <c r="J3" s="1">
        <v>1605530000000</v>
      </c>
      <c r="K3" s="1">
        <v>1003290000000</v>
      </c>
      <c r="L3" s="1">
        <v>530192000000</v>
      </c>
    </row>
    <row r="4" spans="1:14" x14ac:dyDescent="0.2">
      <c r="A4" s="1">
        <f>A3/1000000/$N$1</f>
        <v>15.230888199812449</v>
      </c>
      <c r="B4" s="1">
        <f t="shared" ref="B4:L4" si="0">B3/1000000/$N$1</f>
        <v>17.201270321083445</v>
      </c>
      <c r="C4" s="1">
        <f t="shared" si="0"/>
        <v>25.396095720774124</v>
      </c>
      <c r="D4" s="1">
        <f t="shared" si="0"/>
        <v>41.706504429449296</v>
      </c>
      <c r="E4" s="1">
        <f t="shared" si="0"/>
        <v>54.99370499607614</v>
      </c>
      <c r="F4" s="1">
        <f t="shared" si="0"/>
        <v>63.696184600416402</v>
      </c>
      <c r="G4" s="1">
        <f t="shared" si="0"/>
        <v>78.612207871279026</v>
      </c>
      <c r="H4" s="1">
        <f t="shared" si="0"/>
        <v>82.981231250755314</v>
      </c>
      <c r="I4" s="1">
        <f t="shared" si="0"/>
        <v>74.457352304522146</v>
      </c>
      <c r="J4" s="1">
        <f t="shared" si="0"/>
        <v>61.402294349182256</v>
      </c>
      <c r="K4" s="1">
        <f t="shared" si="0"/>
        <v>38.370075861298801</v>
      </c>
      <c r="L4" s="1">
        <f t="shared" si="0"/>
        <v>20.276796600238949</v>
      </c>
    </row>
    <row r="6" spans="1:14" x14ac:dyDescent="0.2">
      <c r="A6">
        <f>POWER((A4-A2),2)</f>
        <v>140.89702610830875</v>
      </c>
      <c r="B6">
        <f t="shared" ref="B6:L6" si="1">POWER((B4-B2),2)</f>
        <v>61.240930494232131</v>
      </c>
      <c r="C6">
        <f t="shared" si="1"/>
        <v>40.752844369218991</v>
      </c>
      <c r="D6">
        <f t="shared" si="1"/>
        <v>57.47690010368494</v>
      </c>
      <c r="E6">
        <f t="shared" si="1"/>
        <v>688.01559053655592</v>
      </c>
      <c r="F6">
        <f t="shared" si="1"/>
        <v>200.38014285061635</v>
      </c>
      <c r="G6">
        <f t="shared" si="1"/>
        <v>652.99482026028488</v>
      </c>
      <c r="H6">
        <f t="shared" si="1"/>
        <v>149.39137251957072</v>
      </c>
      <c r="I6">
        <f t="shared" si="1"/>
        <v>1.4774426967342624</v>
      </c>
      <c r="J6">
        <f t="shared" si="1"/>
        <v>11.288265653394076</v>
      </c>
      <c r="K6">
        <f t="shared" si="1"/>
        <v>101.12226947671935</v>
      </c>
      <c r="L6">
        <f t="shared" si="1"/>
        <v>57.047935580310607</v>
      </c>
    </row>
    <row r="8" spans="1:14" x14ac:dyDescent="0.2">
      <c r="A8" t="s">
        <v>26</v>
      </c>
      <c r="B8" s="8">
        <f>POWER(SUM(A6:L6)/12,0.5)/AVERAGE(A2:L2)</f>
        <v>0.23037609673518017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6B8A-75C7-0B4C-8991-E65699C12846}">
  <dimension ref="A1:N16"/>
  <sheetViews>
    <sheetView tabSelected="1" zoomScaleNormal="100" workbookViewId="0">
      <selection activeCell="K32" sqref="K32"/>
    </sheetView>
  </sheetViews>
  <sheetFormatPr baseColWidth="10" defaultRowHeight="15" x14ac:dyDescent="0.2"/>
  <cols>
    <col min="1" max="1" width="27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>
        <v>26147.72</v>
      </c>
    </row>
    <row r="2" spans="1:14" x14ac:dyDescent="0.2">
      <c r="A2" s="5">
        <v>27.100893511871444</v>
      </c>
      <c r="B2" s="5">
        <v>25.026928791412452</v>
      </c>
      <c r="C2" s="5">
        <v>31.779891172479871</v>
      </c>
      <c r="D2" s="5">
        <v>49.287856558435585</v>
      </c>
      <c r="E2" s="5">
        <v>81.223756283417458</v>
      </c>
      <c r="F2" s="5">
        <v>77.851753923146461</v>
      </c>
      <c r="G2" s="5">
        <v>104.1659712</v>
      </c>
      <c r="H2" s="5">
        <v>95.203807596173277</v>
      </c>
      <c r="I2" s="5">
        <v>73.241851298050221</v>
      </c>
      <c r="J2" s="5">
        <v>58.042492918532808</v>
      </c>
      <c r="K2" s="5">
        <v>48.426032776317847</v>
      </c>
      <c r="L2" s="5">
        <v>27.829804979706736</v>
      </c>
    </row>
    <row r="3" spans="1:14" ht="18" x14ac:dyDescent="0.2">
      <c r="A3" s="7">
        <v>540242000000</v>
      </c>
      <c r="B3" s="1">
        <v>579763000000</v>
      </c>
      <c r="C3" s="1">
        <v>828620000000</v>
      </c>
      <c r="D3" s="1">
        <v>1348270000000</v>
      </c>
      <c r="E3" s="1">
        <v>1816060000000</v>
      </c>
      <c r="F3" s="1">
        <v>2101640000000</v>
      </c>
      <c r="G3" s="1">
        <v>2535010000000</v>
      </c>
      <c r="H3" s="1">
        <v>2634100000000</v>
      </c>
      <c r="I3" s="1">
        <v>2341560000000</v>
      </c>
      <c r="J3" s="1">
        <v>1912360000000</v>
      </c>
      <c r="K3" s="1">
        <v>1178910000000</v>
      </c>
      <c r="L3" s="1">
        <v>668803000000</v>
      </c>
    </row>
    <row r="4" spans="1:14" x14ac:dyDescent="0.2">
      <c r="A4" s="9">
        <f>A3/1000000/$N$1</f>
        <v>20.661151335565776</v>
      </c>
      <c r="B4" s="9">
        <f t="shared" ref="B4:L4" si="0">B3/1000000/$N$1</f>
        <v>22.172602429580856</v>
      </c>
      <c r="C4" s="9">
        <f t="shared" si="0"/>
        <v>31.689952317066268</v>
      </c>
      <c r="D4" s="9">
        <f t="shared" si="0"/>
        <v>51.563578009860898</v>
      </c>
      <c r="E4" s="9">
        <f t="shared" si="0"/>
        <v>69.453856779864552</v>
      </c>
      <c r="F4" s="9">
        <f t="shared" si="0"/>
        <v>80.375650343509875</v>
      </c>
      <c r="G4" s="9">
        <f t="shared" si="0"/>
        <v>96.949561950334484</v>
      </c>
      <c r="H4" s="9">
        <f t="shared" si="0"/>
        <v>100.73918490790018</v>
      </c>
      <c r="I4" s="9">
        <f t="shared" si="0"/>
        <v>89.551211348446444</v>
      </c>
      <c r="J4" s="9">
        <f t="shared" si="0"/>
        <v>73.136778273593265</v>
      </c>
      <c r="K4" s="9">
        <f t="shared" si="0"/>
        <v>45.086531445189102</v>
      </c>
      <c r="L4" s="9">
        <f t="shared" si="0"/>
        <v>25.577870651819737</v>
      </c>
    </row>
    <row r="6" spans="1:14" x14ac:dyDescent="0.2">
      <c r="A6" s="10">
        <f>POWER((A4-A2),2)</f>
        <v>41.470279297290055</v>
      </c>
      <c r="B6" s="10">
        <f t="shared" ref="B6:L6" si="1">POWER((B4-B2),2)</f>
        <v>8.147178979846796</v>
      </c>
      <c r="C6" s="10">
        <f t="shared" si="1"/>
        <v>8.0889977131090099E-3</v>
      </c>
      <c r="D6" s="10">
        <f t="shared" si="1"/>
        <v>5.1789081244773296</v>
      </c>
      <c r="E6" s="10">
        <f t="shared" si="1"/>
        <v>138.53053432373497</v>
      </c>
      <c r="F6" s="10">
        <f t="shared" si="1"/>
        <v>6.3700531407232548</v>
      </c>
      <c r="G6" s="10">
        <f t="shared" si="1"/>
        <v>52.076562458658032</v>
      </c>
      <c r="H6" s="10">
        <f t="shared" si="1"/>
        <v>30.640401983180968</v>
      </c>
      <c r="I6" s="10">
        <f t="shared" si="1"/>
        <v>265.99522525346026</v>
      </c>
      <c r="J6" s="10">
        <f t="shared" si="1"/>
        <v>227.83745037999259</v>
      </c>
      <c r="K6" s="10">
        <f t="shared" si="1"/>
        <v>11.152269140610654</v>
      </c>
      <c r="L6" s="10">
        <f t="shared" si="1"/>
        <v>5.0712082171158732</v>
      </c>
    </row>
    <row r="8" spans="1:14" x14ac:dyDescent="0.2">
      <c r="A8" t="s">
        <v>26</v>
      </c>
      <c r="B8" s="8">
        <f>POWER(SUM(A6:L6)/12,0.5)/AVERAGE(A2:L2)</f>
        <v>0.13947444142119117</v>
      </c>
    </row>
    <row r="13" spans="1:14" x14ac:dyDescent="0.2">
      <c r="A13" s="1">
        <f>A2*$N$1*1000000</f>
        <v>708626575298.2312</v>
      </c>
      <c r="B13" s="1">
        <f t="shared" ref="B13:L13" si="2">B2*$N$1*1000000</f>
        <v>654397126497.79126</v>
      </c>
      <c r="C13" s="1">
        <f t="shared" si="2"/>
        <v>830971696008.47534</v>
      </c>
      <c r="D13" s="1">
        <f t="shared" si="2"/>
        <v>1288765072690.1375</v>
      </c>
      <c r="E13" s="1">
        <f t="shared" si="2"/>
        <v>2123816036647.0403</v>
      </c>
      <c r="F13" s="1">
        <f t="shared" si="2"/>
        <v>2035645863091.3352</v>
      </c>
      <c r="G13" s="1">
        <f>G2*$N$1*1000000</f>
        <v>2723702648465.6641</v>
      </c>
      <c r="H13" s="1">
        <f t="shared" si="2"/>
        <v>2489362503958.6123</v>
      </c>
      <c r="I13" s="1">
        <f t="shared" si="2"/>
        <v>1915107420023.054</v>
      </c>
      <c r="J13" s="1">
        <f t="shared" si="2"/>
        <v>1517678852935.7786</v>
      </c>
      <c r="K13" s="1">
        <f t="shared" si="2"/>
        <v>1266230345745.9817</v>
      </c>
      <c r="L13" s="1">
        <f t="shared" si="2"/>
        <v>727685948263.97742</v>
      </c>
    </row>
    <row r="14" spans="1:14" ht="18" x14ac:dyDescent="0.2">
      <c r="A14" s="7">
        <v>540242000000</v>
      </c>
      <c r="B14" s="1">
        <v>579763000000</v>
      </c>
      <c r="C14" s="1">
        <v>828620000000</v>
      </c>
      <c r="D14" s="1">
        <v>1348270000000</v>
      </c>
      <c r="E14" s="1">
        <v>1816060000000</v>
      </c>
      <c r="F14" s="1">
        <v>2101640000000</v>
      </c>
      <c r="G14" s="1">
        <v>2535010000000</v>
      </c>
      <c r="H14" s="1">
        <v>2634100000000</v>
      </c>
      <c r="I14" s="1">
        <v>2341560000000</v>
      </c>
      <c r="J14" s="1">
        <v>1912360000000</v>
      </c>
      <c r="K14" s="1">
        <v>1178910000000</v>
      </c>
      <c r="L14" s="1">
        <v>668803000000</v>
      </c>
    </row>
    <row r="15" spans="1:14" x14ac:dyDescent="0.2">
      <c r="A15" s="10">
        <f>POWER((A13-A14),2)</f>
        <v>2.8353365198365692E+22</v>
      </c>
      <c r="B15" s="10">
        <f t="shared" ref="B15:L15" si="3">POWER((B13-B14),2)</f>
        <v>5.5702528380883079E+21</v>
      </c>
      <c r="C15" s="10">
        <f t="shared" si="3"/>
        <v>5.5304741162788547E+18</v>
      </c>
      <c r="D15" s="10">
        <f t="shared" si="3"/>
        <v>3.5408363741520257E+21</v>
      </c>
      <c r="E15" s="10">
        <f t="shared" si="3"/>
        <v>9.4713778092694395E+22</v>
      </c>
      <c r="F15" s="10">
        <f t="shared" si="3"/>
        <v>4.3552261063195928E+21</v>
      </c>
      <c r="G15" s="10">
        <f t="shared" si="3"/>
        <v>3.5604915584986675E+22</v>
      </c>
      <c r="H15" s="10">
        <f t="shared" si="3"/>
        <v>2.0948942760330721E+22</v>
      </c>
      <c r="I15" s="10">
        <f t="shared" si="3"/>
        <v>1.8186180296899357E+23</v>
      </c>
      <c r="J15" s="10">
        <f t="shared" si="3"/>
        <v>1.5577320784792958E+23</v>
      </c>
      <c r="K15" s="10">
        <f t="shared" si="3"/>
        <v>7.6248427811977822E+21</v>
      </c>
      <c r="L15" s="10">
        <f t="shared" si="3"/>
        <v>3.4672015962582412E+21</v>
      </c>
    </row>
    <row r="16" spans="1:14" x14ac:dyDescent="0.2">
      <c r="B16" s="8">
        <f>POWER(SUM(A15:L15)/12,0.5)/AVERAGE(A13:L13)</f>
        <v>0.13947444142119111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286C-2C06-174C-AC34-7977391F37ED}">
  <dimension ref="A1:N16"/>
  <sheetViews>
    <sheetView topLeftCell="A7" zoomScaleNormal="100" workbookViewId="0">
      <selection activeCell="K3" sqref="K3"/>
    </sheetView>
  </sheetViews>
  <sheetFormatPr baseColWidth="10" defaultRowHeight="15" x14ac:dyDescent="0.2"/>
  <cols>
    <col min="6" max="6" width="27.1640625" bestFit="1" customWidth="1"/>
  </cols>
  <sheetData>
    <row r="1" spans="1:14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N1">
        <v>26147.72</v>
      </c>
    </row>
    <row r="2" spans="1:14" x14ac:dyDescent="0.2">
      <c r="A2" s="5">
        <v>95.203807596173277</v>
      </c>
      <c r="B2" s="5">
        <v>73.241851298050221</v>
      </c>
      <c r="C2" s="5">
        <v>58.042492918532808</v>
      </c>
      <c r="D2" s="5">
        <v>48.426032776317847</v>
      </c>
      <c r="E2" s="5">
        <v>27.829804979706736</v>
      </c>
      <c r="F2" s="5">
        <v>27.100893511871444</v>
      </c>
      <c r="G2" s="5">
        <v>25.026928791412452</v>
      </c>
      <c r="H2" s="5">
        <v>31.779891172479871</v>
      </c>
      <c r="I2" s="5">
        <v>49.287856558435585</v>
      </c>
      <c r="J2" s="5">
        <v>81.223756283417458</v>
      </c>
      <c r="K2" s="5">
        <v>77.851753923146461</v>
      </c>
      <c r="L2" s="5">
        <v>104.1659712</v>
      </c>
    </row>
    <row r="3" spans="1:14" ht="18" x14ac:dyDescent="0.2">
      <c r="A3" s="1">
        <v>2634100000000</v>
      </c>
      <c r="B3" s="1">
        <v>2341560000000</v>
      </c>
      <c r="C3" s="1">
        <v>1912360000000</v>
      </c>
      <c r="D3" s="1">
        <v>1178910000000</v>
      </c>
      <c r="E3" s="1">
        <v>668803000000</v>
      </c>
      <c r="F3" s="7">
        <v>540242000000</v>
      </c>
      <c r="G3" s="1">
        <v>579763000000</v>
      </c>
      <c r="H3" s="1">
        <v>828620000000</v>
      </c>
      <c r="I3" s="1">
        <v>1348270000000</v>
      </c>
      <c r="J3" s="1">
        <v>1816060000000</v>
      </c>
      <c r="K3" s="1">
        <v>2101640000000</v>
      </c>
      <c r="L3" s="1">
        <v>2535010000000</v>
      </c>
    </row>
    <row r="4" spans="1:14" x14ac:dyDescent="0.2">
      <c r="A4" s="9">
        <f>A3/1000000/$N$1</f>
        <v>100.73918490790018</v>
      </c>
      <c r="B4" s="9">
        <f>B3/1000000/$N$1</f>
        <v>89.551211348446444</v>
      </c>
      <c r="C4" s="9">
        <f>C3/1000000/$N$1</f>
        <v>73.136778273593265</v>
      </c>
      <c r="D4" s="9">
        <f>D3/1000000/$N$1</f>
        <v>45.086531445189102</v>
      </c>
      <c r="E4" s="9">
        <f>E3/1000000/$N$1</f>
        <v>25.577870651819737</v>
      </c>
      <c r="F4" s="9">
        <f>F3/1000000/$N$1</f>
        <v>20.661151335565776</v>
      </c>
      <c r="G4" s="9">
        <f t="shared" ref="G4:L4" si="0">G3/1000000/$N$1</f>
        <v>22.172602429580856</v>
      </c>
      <c r="H4" s="9">
        <f t="shared" si="0"/>
        <v>31.689952317066268</v>
      </c>
      <c r="I4" s="9">
        <f t="shared" si="0"/>
        <v>51.563578009860898</v>
      </c>
      <c r="J4" s="9">
        <f t="shared" si="0"/>
        <v>69.453856779864552</v>
      </c>
      <c r="K4" s="9">
        <f t="shared" si="0"/>
        <v>80.375650343509875</v>
      </c>
      <c r="L4" s="9">
        <f t="shared" si="0"/>
        <v>96.949561950334484</v>
      </c>
    </row>
    <row r="6" spans="1:14" x14ac:dyDescent="0.2">
      <c r="A6" s="10">
        <f>POWER((A4-A2),2)</f>
        <v>30.640401983180968</v>
      </c>
      <c r="B6" s="10">
        <f>POWER((B4-B2),2)</f>
        <v>265.99522525346026</v>
      </c>
      <c r="C6" s="10">
        <f>POWER((C4-C2),2)</f>
        <v>227.83745037999259</v>
      </c>
      <c r="D6" s="10">
        <f>POWER((D4-D2),2)</f>
        <v>11.152269140610654</v>
      </c>
      <c r="E6" s="10">
        <f>POWER((E4-E2),2)</f>
        <v>5.0712082171158732</v>
      </c>
      <c r="F6" s="10">
        <f>POWER((F4-F2),2)</f>
        <v>41.470279297290055</v>
      </c>
      <c r="G6" s="10">
        <f t="shared" ref="G6:L6" si="1">POWER((G4-G2),2)</f>
        <v>8.147178979846796</v>
      </c>
      <c r="H6" s="10">
        <f t="shared" si="1"/>
        <v>8.0889977131090099E-3</v>
      </c>
      <c r="I6" s="10">
        <f t="shared" si="1"/>
        <v>5.1789081244773296</v>
      </c>
      <c r="J6" s="10">
        <f t="shared" si="1"/>
        <v>138.53053432373497</v>
      </c>
      <c r="K6" s="10">
        <f t="shared" si="1"/>
        <v>6.3700531407232548</v>
      </c>
      <c r="L6" s="10">
        <f t="shared" si="1"/>
        <v>52.076562458658032</v>
      </c>
    </row>
    <row r="8" spans="1:14" x14ac:dyDescent="0.2">
      <c r="F8" t="s">
        <v>26</v>
      </c>
      <c r="G8" s="8">
        <f>POWER(SUM(F6:L6)/12,0.5)/AVERAGE(F2:L2)</f>
        <v>8.0880751671369461E-2</v>
      </c>
    </row>
    <row r="13" spans="1:14" x14ac:dyDescent="0.2">
      <c r="A13" s="1">
        <f>A2*$N$1*1000000</f>
        <v>2489362503958.6123</v>
      </c>
      <c r="B13" s="1">
        <f>B2*$N$1*1000000</f>
        <v>1915107420023.054</v>
      </c>
      <c r="C13" s="1">
        <f>C2*$N$1*1000000</f>
        <v>1517678852935.7786</v>
      </c>
      <c r="D13" s="1">
        <f>D2*$N$1*1000000</f>
        <v>1266230345745.9817</v>
      </c>
      <c r="E13" s="1">
        <f>E2*$N$1*1000000</f>
        <v>727685948263.97742</v>
      </c>
      <c r="F13" s="1">
        <f>F2*$N$1*1000000</f>
        <v>708626575298.2312</v>
      </c>
      <c r="G13" s="1">
        <f t="shared" ref="G13:K13" si="2">G2*$N$1*1000000</f>
        <v>654397126497.79126</v>
      </c>
      <c r="H13" s="1">
        <f t="shared" si="2"/>
        <v>830971696008.47534</v>
      </c>
      <c r="I13" s="1">
        <f t="shared" si="2"/>
        <v>1288765072690.1375</v>
      </c>
      <c r="J13" s="1">
        <f t="shared" si="2"/>
        <v>2123816036647.0403</v>
      </c>
      <c r="K13" s="1">
        <f t="shared" si="2"/>
        <v>2035645863091.3352</v>
      </c>
      <c r="L13" s="1">
        <f>L2*$N$1*1000000</f>
        <v>2723702648465.6641</v>
      </c>
    </row>
    <row r="14" spans="1:14" ht="18" x14ac:dyDescent="0.2">
      <c r="A14" s="1">
        <v>2634100000000</v>
      </c>
      <c r="B14" s="1">
        <v>2341560000000</v>
      </c>
      <c r="C14" s="1">
        <v>1912360000000</v>
      </c>
      <c r="D14" s="1">
        <v>1178910000000</v>
      </c>
      <c r="E14" s="1">
        <v>668803000000</v>
      </c>
      <c r="F14" s="7">
        <v>540242000000</v>
      </c>
      <c r="G14" s="1">
        <v>579763000000</v>
      </c>
      <c r="H14" s="1">
        <v>828620000000</v>
      </c>
      <c r="I14" s="1">
        <v>1348270000000</v>
      </c>
      <c r="J14" s="1">
        <v>1816060000000</v>
      </c>
      <c r="K14" s="1">
        <v>2101640000000</v>
      </c>
      <c r="L14" s="1">
        <v>2535010000000</v>
      </c>
    </row>
    <row r="15" spans="1:14" x14ac:dyDescent="0.2">
      <c r="A15" s="10">
        <f>POWER((A13-A14),2)</f>
        <v>2.0948942760330721E+22</v>
      </c>
      <c r="B15" s="10">
        <f>POWER((B13-B14),2)</f>
        <v>1.8186180296899357E+23</v>
      </c>
      <c r="C15" s="10">
        <f>POWER((C13-C14),2)</f>
        <v>1.5577320784792958E+23</v>
      </c>
      <c r="D15" s="10">
        <f>POWER((D13-D14),2)</f>
        <v>7.6248427811977822E+21</v>
      </c>
      <c r="E15" s="10">
        <f>POWER((E13-E14),2)</f>
        <v>3.4672015962582412E+21</v>
      </c>
      <c r="F15" s="10">
        <f>POWER((F13-F14),2)</f>
        <v>2.8353365198365692E+22</v>
      </c>
      <c r="G15" s="10">
        <f t="shared" ref="G15:L15" si="3">POWER((G13-G14),2)</f>
        <v>5.5702528380883079E+21</v>
      </c>
      <c r="H15" s="10">
        <f t="shared" si="3"/>
        <v>5.5304741162788547E+18</v>
      </c>
      <c r="I15" s="10">
        <f t="shared" si="3"/>
        <v>3.5408363741520257E+21</v>
      </c>
      <c r="J15" s="10">
        <f t="shared" si="3"/>
        <v>9.4713778092694395E+22</v>
      </c>
      <c r="K15" s="10">
        <f t="shared" si="3"/>
        <v>4.3552261063195928E+21</v>
      </c>
      <c r="L15" s="10">
        <f t="shared" si="3"/>
        <v>3.5604915584986675E+22</v>
      </c>
    </row>
    <row r="16" spans="1:14" x14ac:dyDescent="0.2">
      <c r="G16" s="8">
        <f>POWER(SUM(F15:L15)/12,0.5)/AVERAGE(F13:L13)</f>
        <v>8.0880751671369433E-2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meaData</vt:lpstr>
      <vt:lpstr>compare_hsp18</vt:lpstr>
      <vt:lpstr>compare_hsp20_lt6</vt:lpstr>
      <vt:lpstr>compare_p5</vt:lpstr>
      <vt:lpstr>compare_p5_athar</vt:lpstr>
      <vt:lpstr>compare_p5_athar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Danlin Hou</dc:creator>
  <cp:lastModifiedBy>Danlin Hou</cp:lastModifiedBy>
  <dcterms:created xsi:type="dcterms:W3CDTF">2015-06-05T18:17:20Z</dcterms:created>
  <dcterms:modified xsi:type="dcterms:W3CDTF">2021-11-05T13:04:41Z</dcterms:modified>
</cp:coreProperties>
</file>