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ostis/Desktop/UNTITLED DESKTOP/ttemp/"/>
    </mc:Choice>
  </mc:AlternateContent>
  <xr:revisionPtr revIDLastSave="0" documentId="13_ncr:1_{587A807B-9270-2B4C-A954-06D5B9F1FA1B}" xr6:coauthVersionLast="43" xr6:coauthVersionMax="43" xr10:uidLastSave="{00000000-0000-0000-0000-000000000000}"/>
  <bookViews>
    <workbookView xWindow="8780" yWindow="580" windowWidth="28080" windowHeight="22580" xr2:uid="{421B87B2-4529-5F48-9F08-C7887150D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1" i="1" l="1"/>
  <c r="I59" i="1"/>
  <c r="H61" i="1"/>
  <c r="H59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H34" i="1"/>
  <c r="H13" i="1"/>
  <c r="G13" i="1"/>
  <c r="G34" i="1"/>
  <c r="G37" i="1"/>
  <c r="G36" i="1"/>
  <c r="E34" i="1"/>
  <c r="D34" i="1"/>
</calcChain>
</file>

<file path=xl/sharedStrings.xml><?xml version="1.0" encoding="utf-8"?>
<sst xmlns="http://schemas.openxmlformats.org/spreadsheetml/2006/main" count="114" uniqueCount="79">
  <si>
    <t>Causes for Readmission</t>
  </si>
  <si>
    <t>Code</t>
  </si>
  <si>
    <t>Show 10202550100 entries</t>
  </si>
  <si>
    <t>Search:</t>
  </si>
  <si>
    <t>V1</t>
  </si>
  <si>
    <t>N</t>
  </si>
  <si>
    <t>Percent</t>
  </si>
  <si>
    <t>Heart failure</t>
  </si>
  <si>
    <t>Other forms of chronic ischemic heart disease</t>
  </si>
  <si>
    <t>Cardiac dysrhythmias</t>
  </si>
  <si>
    <t>Symptoms involving respiratory system and other chest symptoms</t>
  </si>
  <si>
    <t>Acute kidney failure</t>
  </si>
  <si>
    <t>Pneumonia, organism unspecified</t>
  </si>
  <si>
    <t>Acute myocardial infarction</t>
  </si>
  <si>
    <t>Other diseases of endocardium</t>
  </si>
  <si>
    <t>General symptoms</t>
  </si>
  <si>
    <t>Diabetes mellitus</t>
  </si>
  <si>
    <t>Septicemia</t>
  </si>
  <si>
    <t>Disorders of fluid, electrolyte, and acid-base balance</t>
  </si>
  <si>
    <t>Complications peculiar to certain specified procedures</t>
  </si>
  <si>
    <t>Other disorders of urethra and urinary tract</t>
  </si>
  <si>
    <t>Chronic bronchitis</t>
  </si>
  <si>
    <t>Other diseases of lung</t>
  </si>
  <si>
    <t>Occlusion of cerebral arteries</t>
  </si>
  <si>
    <t>Hypertensive chronic kidney disease</t>
  </si>
  <si>
    <t>Hypertensive heart and chronic kidney disease</t>
  </si>
  <si>
    <t>Hypertensive heart disease</t>
  </si>
  <si>
    <t>Other cellulitis and abscess</t>
  </si>
  <si>
    <t>1 year Readmissions by Cause (DX1)</t>
  </si>
  <si>
    <t>Total readmissions for any cause from Table 3a (53.64%)</t>
  </si>
  <si>
    <t xml:space="preserve"> </t>
  </si>
  <si>
    <t>Total readmissions for HF from Table 3a (19.59%)</t>
  </si>
  <si>
    <t>Calculated from percentages of Table 3a</t>
  </si>
  <si>
    <t>difference from Table 3a minus cause lists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</si>
  <si>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</si>
  <si>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</si>
  <si>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</si>
  <si>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</si>
  <si>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</si>
  <si>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</si>
  <si>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</si>
  <si>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</si>
  <si>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</si>
  <si>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</si>
  <si>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</si>
  <si>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</si>
  <si>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</si>
  <si>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</si>
  <si>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</si>
  <si>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</si>
  <si>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</si>
  <si>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</si>
  <si>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</si>
  <si>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HD=A+E+L</t>
  </si>
  <si>
    <t xml:space="preserve">N  </t>
  </si>
  <si>
    <t>Arrhythmia=B</t>
  </si>
  <si>
    <t>Respiratory=C+D+I+P</t>
  </si>
  <si>
    <t>DM=F</t>
  </si>
  <si>
    <t>General=G</t>
  </si>
  <si>
    <t>Kidney Disease=H+N+O+S</t>
  </si>
  <si>
    <t>Infections=J+Q</t>
  </si>
  <si>
    <t>Procedures</t>
  </si>
  <si>
    <t>Readmission for any cause including HF</t>
  </si>
  <si>
    <t>Any readmission other than for HF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</si>
  <si>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</si>
  <si>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</si>
  <si>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</si>
  <si>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</si>
  <si>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</si>
  <si>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</si>
  <si>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</si>
  <si>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</si>
  <si>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</si>
  <si>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</si>
  <si>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</si>
  <si>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First Code (caps)</t>
  </si>
  <si>
    <t>2nd code (lc)</t>
  </si>
  <si>
    <t>Hypertension=R+T</t>
  </si>
  <si>
    <t>Cerebrovascular Dx=M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</si>
</sst>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4"/>
      <color theme="1"/>
      <name val="Tahoma"/>
      <family val="2"/>
    </font>
    <font>
      <sz val="14"/>
      <color rgb="FF333333"/>
      <name val="Tahoma"/>
      <family val="2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43" fontId="0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3" fontId="4" fillId="0" borderId="0" xfId="1" applyFont="1"/>
    <xf numFmtId="0" fontId="6" fillId="0" borderId="0" xfId="0" applyFont="1"/>
    <xf numFmtId="43" fontId="4" fillId="0" borderId="0" xfId="0" applyNumberFormat="1" applyFont="1"/>
    <xf numFmtId="43" fontId="0" fillId="0" borderId="0" xfId="0" applyNumberForma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4" fillId="9" borderId="0" xfId="0" applyFont="1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3" fillId="11" borderId="0" xfId="0" applyFont="1" applyFill="1"/>
    <xf numFmtId="0" fontId="0" fillId="11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9CB4-12B1-2B4A-8B2D-AD82AC470826}">
  <dimension ref="B6:J68"/>
  <sheetViews>
    <sheetView tabSelected="1" workbookViewId="0">
      <selection activeCell="G13" sqref="G13"/>
    </sheetView>
  </sheetViews>
  <sheetFormatPr baseColWidth="10" defaultRowHeight="16" x14ac:dyDescent="0.2"/>
  <cols>
    <col min="2" max="2" width="14.83203125" bestFit="1" customWidth="1"/>
    <col min="3" max="3" width="71.5" bestFit="1" customWidth="1"/>
    <col min="7" max="7" width="39.83203125" bestFit="1" customWidth="1"/>
    <col min="8" max="8" width="18" customWidth="1"/>
    <col min="10" max="10" width="13.6640625" bestFit="1" customWidth="1"/>
  </cols>
  <sheetData>
    <row r="6" spans="3:10" ht="42" x14ac:dyDescent="0.4">
      <c r="C6" s="1" t="s">
        <v>0</v>
      </c>
    </row>
    <row r="8" spans="3:10" ht="19" x14ac:dyDescent="0.25">
      <c r="C8" s="6" t="s">
        <v>1</v>
      </c>
      <c r="D8" s="6"/>
      <c r="E8" s="6"/>
      <c r="F8" s="6"/>
      <c r="G8" s="6"/>
    </row>
    <row r="9" spans="3:10" ht="19" x14ac:dyDescent="0.25">
      <c r="C9" s="7" t="s">
        <v>2</v>
      </c>
      <c r="D9" s="6"/>
      <c r="E9" s="6"/>
      <c r="F9" s="6"/>
      <c r="G9" s="6"/>
    </row>
    <row r="10" spans="3:10" ht="19" x14ac:dyDescent="0.25">
      <c r="C10" s="7" t="s">
        <v>3</v>
      </c>
      <c r="D10" s="6"/>
      <c r="E10" s="6"/>
      <c r="F10" s="6"/>
      <c r="G10" s="6"/>
    </row>
    <row r="11" spans="3:10" ht="19" x14ac:dyDescent="0.25">
      <c r="C11" s="10" t="s">
        <v>28</v>
      </c>
      <c r="D11" s="10"/>
      <c r="E11" s="10"/>
      <c r="F11" s="6"/>
      <c r="G11" s="6" t="s">
        <v>32</v>
      </c>
    </row>
    <row r="12" spans="3:10" ht="19" x14ac:dyDescent="0.25">
      <c r="C12" s="8" t="s">
        <v>4</v>
      </c>
      <c r="D12" s="8" t="s">
        <v>5</v>
      </c>
      <c r="E12" s="8" t="s">
        <v>6</v>
      </c>
      <c r="F12" s="6"/>
      <c r="G12" s="6"/>
      <c r="H12" s="8" t="s">
        <v>33</v>
      </c>
    </row>
    <row r="13" spans="3:10" ht="19" x14ac:dyDescent="0.25">
      <c r="C13" s="2" t="s">
        <v>7</v>
      </c>
      <c r="D13" s="4">
        <v>11617</v>
      </c>
      <c r="E13" s="2">
        <v>23.6</v>
      </c>
      <c r="F13" s="6"/>
      <c r="G13" s="11">
        <f>G37</f>
        <v>17716.740000000002</v>
      </c>
      <c r="H13" s="12">
        <f>G13-D13</f>
        <v>6099.7400000000016</v>
      </c>
      <c r="I13" t="s">
        <v>30</v>
      </c>
    </row>
    <row r="14" spans="3:10" ht="19" x14ac:dyDescent="0.25">
      <c r="C14" s="2" t="s">
        <v>8</v>
      </c>
      <c r="D14" s="4">
        <v>2659</v>
      </c>
      <c r="E14" s="2">
        <v>5.4</v>
      </c>
      <c r="F14" s="6"/>
      <c r="G14" s="6"/>
      <c r="I14" t="s">
        <v>30</v>
      </c>
      <c r="J14" t="s">
        <v>30</v>
      </c>
    </row>
    <row r="15" spans="3:10" ht="19" x14ac:dyDescent="0.25">
      <c r="C15" s="2" t="s">
        <v>9</v>
      </c>
      <c r="D15" s="4">
        <v>2535</v>
      </c>
      <c r="E15" s="2">
        <v>5.0999999999999996</v>
      </c>
      <c r="F15" s="6"/>
      <c r="G15" s="6"/>
      <c r="I15" t="s">
        <v>30</v>
      </c>
    </row>
    <row r="16" spans="3:10" ht="19" x14ac:dyDescent="0.25">
      <c r="C16" s="2" t="s">
        <v>10</v>
      </c>
      <c r="D16" s="4">
        <v>1565</v>
      </c>
      <c r="E16" s="2">
        <v>3.2</v>
      </c>
      <c r="F16" s="6"/>
      <c r="G16" s="6"/>
    </row>
    <row r="17" spans="3:10" ht="19" x14ac:dyDescent="0.25">
      <c r="C17" s="2" t="s">
        <v>12</v>
      </c>
      <c r="D17" s="4">
        <v>1413</v>
      </c>
      <c r="E17" s="2">
        <v>2.9</v>
      </c>
      <c r="F17" s="6"/>
      <c r="G17" s="6"/>
      <c r="J17" t="s">
        <v>30</v>
      </c>
    </row>
    <row r="18" spans="3:10" ht="19" x14ac:dyDescent="0.25">
      <c r="C18" s="2" t="s">
        <v>13</v>
      </c>
      <c r="D18" s="4">
        <v>1370</v>
      </c>
      <c r="E18" s="2">
        <v>2.8</v>
      </c>
      <c r="F18" s="6"/>
      <c r="G18" s="6"/>
    </row>
    <row r="19" spans="3:10" ht="19" x14ac:dyDescent="0.25">
      <c r="C19" s="2" t="s">
        <v>16</v>
      </c>
      <c r="D19" s="4">
        <v>1161</v>
      </c>
      <c r="E19" s="2">
        <v>2.4</v>
      </c>
      <c r="F19" s="6"/>
      <c r="G19" s="6"/>
      <c r="J19" s="5"/>
    </row>
    <row r="20" spans="3:10" ht="19" x14ac:dyDescent="0.25">
      <c r="C20" s="2" t="s">
        <v>15</v>
      </c>
      <c r="D20" s="4">
        <v>1154</v>
      </c>
      <c r="E20" s="2">
        <v>2.2999999999999998</v>
      </c>
      <c r="F20" s="6"/>
      <c r="G20" s="6"/>
    </row>
    <row r="21" spans="3:10" ht="19" x14ac:dyDescent="0.25">
      <c r="C21" s="2" t="s">
        <v>11</v>
      </c>
      <c r="D21" s="4">
        <v>1133</v>
      </c>
      <c r="E21" s="2">
        <v>2.2999999999999998</v>
      </c>
      <c r="F21" s="6"/>
      <c r="G21" s="6"/>
    </row>
    <row r="22" spans="3:10" ht="19" x14ac:dyDescent="0.25">
      <c r="C22" s="2" t="s">
        <v>21</v>
      </c>
      <c r="D22" s="2">
        <v>913</v>
      </c>
      <c r="E22" s="2">
        <v>1.9</v>
      </c>
      <c r="F22" s="6"/>
      <c r="G22" s="6"/>
    </row>
    <row r="23" spans="3:10" ht="19" x14ac:dyDescent="0.25">
      <c r="C23" s="2" t="s">
        <v>17</v>
      </c>
      <c r="D23" s="2">
        <v>821</v>
      </c>
      <c r="E23" s="2">
        <v>1.7</v>
      </c>
      <c r="F23" s="6"/>
      <c r="G23" s="6"/>
    </row>
    <row r="24" spans="3:10" ht="19" x14ac:dyDescent="0.25">
      <c r="C24" s="2" t="s">
        <v>19</v>
      </c>
      <c r="D24" s="2">
        <v>765</v>
      </c>
      <c r="E24" s="2">
        <v>1.6</v>
      </c>
      <c r="F24" s="6"/>
      <c r="G24" s="6"/>
    </row>
    <row r="25" spans="3:10" ht="19" x14ac:dyDescent="0.25">
      <c r="C25" s="2" t="s">
        <v>14</v>
      </c>
      <c r="D25" s="2">
        <v>721</v>
      </c>
      <c r="E25" s="2">
        <v>1.5</v>
      </c>
      <c r="F25" s="6"/>
      <c r="G25" s="6"/>
    </row>
    <row r="26" spans="3:10" ht="19" x14ac:dyDescent="0.25">
      <c r="C26" s="2" t="s">
        <v>23</v>
      </c>
      <c r="D26" s="2">
        <v>690</v>
      </c>
      <c r="E26" s="2">
        <v>1.4</v>
      </c>
      <c r="F26" s="6"/>
      <c r="G26" s="6"/>
    </row>
    <row r="27" spans="3:10" ht="19" x14ac:dyDescent="0.25">
      <c r="C27" s="2" t="s">
        <v>20</v>
      </c>
      <c r="D27" s="2">
        <v>687</v>
      </c>
      <c r="E27" s="2">
        <v>1.4</v>
      </c>
      <c r="F27" s="6"/>
      <c r="G27" s="6"/>
    </row>
    <row r="28" spans="3:10" ht="19" x14ac:dyDescent="0.25">
      <c r="C28" s="2" t="s">
        <v>18</v>
      </c>
      <c r="D28" s="2">
        <v>681</v>
      </c>
      <c r="E28" s="2">
        <v>1.4</v>
      </c>
      <c r="F28" s="6"/>
      <c r="G28" s="6"/>
    </row>
    <row r="29" spans="3:10" ht="19" x14ac:dyDescent="0.25">
      <c r="C29" s="2" t="s">
        <v>22</v>
      </c>
      <c r="D29" s="2">
        <v>674</v>
      </c>
      <c r="E29" s="2">
        <v>1.4</v>
      </c>
      <c r="F29" s="6"/>
      <c r="G29" s="6"/>
    </row>
    <row r="30" spans="3:10" ht="19" x14ac:dyDescent="0.25">
      <c r="C30" s="2" t="s">
        <v>27</v>
      </c>
      <c r="D30" s="2">
        <v>649</v>
      </c>
      <c r="E30" s="2">
        <v>1.3</v>
      </c>
      <c r="F30" s="6"/>
      <c r="G30" s="6"/>
    </row>
    <row r="31" spans="3:10" ht="19" x14ac:dyDescent="0.25">
      <c r="C31" s="2" t="s">
        <v>26</v>
      </c>
      <c r="D31" s="2">
        <v>587</v>
      </c>
      <c r="E31" s="2">
        <v>1.2</v>
      </c>
      <c r="F31" s="6"/>
      <c r="G31" s="6"/>
    </row>
    <row r="32" spans="3:10" ht="19" x14ac:dyDescent="0.25">
      <c r="C32" s="2" t="s">
        <v>24</v>
      </c>
      <c r="D32" s="2">
        <v>521</v>
      </c>
      <c r="E32" s="2">
        <v>1.1000000000000001</v>
      </c>
      <c r="F32" s="6"/>
      <c r="G32" s="6"/>
    </row>
    <row r="33" spans="2:10" ht="19" x14ac:dyDescent="0.25">
      <c r="C33" s="6" t="s">
        <v>25</v>
      </c>
      <c r="D33" s="6">
        <v>472</v>
      </c>
      <c r="E33" s="6">
        <v>1</v>
      </c>
      <c r="F33" s="6"/>
      <c r="G33" s="6"/>
    </row>
    <row r="34" spans="2:10" ht="19" x14ac:dyDescent="0.25">
      <c r="C34" s="6"/>
      <c r="D34" s="6">
        <f>SUM(D13:D33)</f>
        <v>32788</v>
      </c>
      <c r="E34" s="6">
        <f>SUM(E13:E33)</f>
        <v>66.899999999999977</v>
      </c>
      <c r="F34" s="6"/>
      <c r="G34" s="11">
        <f>G36</f>
        <v>49420.380000000005</v>
      </c>
      <c r="H34" s="12">
        <f>G34-D34</f>
        <v>16632.380000000005</v>
      </c>
    </row>
    <row r="35" spans="2:10" ht="19" x14ac:dyDescent="0.25">
      <c r="C35" s="6"/>
      <c r="D35" s="6"/>
      <c r="E35" s="6"/>
      <c r="F35" s="6"/>
      <c r="G35" s="6"/>
    </row>
    <row r="36" spans="2:10" ht="19" x14ac:dyDescent="0.25">
      <c r="C36" s="2" t="s">
        <v>29</v>
      </c>
      <c r="D36" s="6"/>
      <c r="E36" s="6"/>
      <c r="F36" s="6"/>
      <c r="G36" s="9">
        <f>93246*0.53</f>
        <v>49420.380000000005</v>
      </c>
    </row>
    <row r="37" spans="2:10" ht="19" x14ac:dyDescent="0.25">
      <c r="C37" s="6" t="s">
        <v>31</v>
      </c>
      <c r="D37" s="6"/>
      <c r="E37" s="6"/>
      <c r="F37" s="6"/>
      <c r="G37" s="9">
        <f>93246*0.19</f>
        <v>17716.740000000002</v>
      </c>
    </row>
    <row r="44" spans="2:10" ht="19" x14ac:dyDescent="0.25">
      <c r="C44" s="10" t="s">
        <v>28</v>
      </c>
      <c r="D44" s="10"/>
      <c r="E44" s="10"/>
    </row>
    <row r="45" spans="2:10" ht="19" x14ac:dyDescent="0.25">
      <c r="B45" s="23" t="s">
        <v>75</v>
      </c>
      <c r="C45" s="8" t="s">
        <v>4</v>
      </c>
      <c r="D45" s="8" t="s">
        <v>5</v>
      </c>
      <c r="E45" s="8" t="s">
        <v>6</v>
      </c>
      <c r="H45" s="8" t="s">
        <v>54</v>
      </c>
      <c r="I45" s="8" t="s">
        <v>6</v>
      </c>
      <c r="J45" s="22" t="s">
        <v>76</v>
      </c>
    </row>
    <row r="46" spans="2:10" ht="18" x14ac:dyDescent="0.2">
      <c r="B46" s="23"/>
      <c r="C46" s="2" t="s">
        <v>7</v>
      </c>
      <c r="D46" s="4">
        <v>11617</v>
      </c>
      <c r="E46" s="2">
        <v>23.6</v>
      </c>
      <c r="G46" s="2" t="s">
        <v>7</v>
      </c>
      <c r="H46" s="4">
        <v>11617</v>
      </c>
      <c r="I46" s="2">
        <v>23.6</v>
      </c>
      <c r="J46" s="23" t="s">
        <v>64</v>
      </c>
    </row>
    <row r="47" spans="2:10" ht="18" x14ac:dyDescent="0.2">
      <c r="B47" s="23"/>
      <c r="C47" s="2"/>
      <c r="D47" s="4"/>
      <c r="E47" s="2"/>
      <c r="H47" t="s">
        <v>30</v>
      </c>
      <c r="J47" s="23"/>
    </row>
    <row r="48" spans="2:10" ht="18" x14ac:dyDescent="0.2">
      <c r="B48" s="23" t="s">
        <v>34</v>
      </c>
      <c r="C48" s="13" t="s">
        <v>8</v>
      </c>
      <c r="D48" s="4">
        <v>2659</v>
      </c>
      <c r="E48" s="2">
        <v>5.4</v>
      </c>
      <c r="G48" s="30" t="s">
        <v>53</v>
      </c>
      <c r="H48" s="3">
        <f>D48+D52+D59</f>
        <v>4750</v>
      </c>
      <c r="I48">
        <f>E48+E52+E59</f>
        <v>9.6999999999999993</v>
      </c>
      <c r="J48" s="23" t="s">
        <v>65</v>
      </c>
    </row>
    <row r="49" spans="2:10" ht="18" x14ac:dyDescent="0.2">
      <c r="B49" s="23" t="s">
        <v>35</v>
      </c>
      <c r="C49" s="32" t="s">
        <v>9</v>
      </c>
      <c r="D49" s="4">
        <v>2535</v>
      </c>
      <c r="E49" s="2">
        <v>5.0999999999999996</v>
      </c>
      <c r="G49" s="33" t="s">
        <v>55</v>
      </c>
      <c r="H49" s="3">
        <f>D49</f>
        <v>2535</v>
      </c>
      <c r="I49">
        <f>E49</f>
        <v>5.0999999999999996</v>
      </c>
      <c r="J49" s="23" t="s">
        <v>66</v>
      </c>
    </row>
    <row r="50" spans="2:10" ht="18" x14ac:dyDescent="0.2">
      <c r="B50" s="23" t="s">
        <v>36</v>
      </c>
      <c r="C50" s="14" t="s">
        <v>10</v>
      </c>
      <c r="D50" s="4">
        <v>1565</v>
      </c>
      <c r="E50" s="2">
        <v>3.2</v>
      </c>
      <c r="G50" s="29" t="s">
        <v>56</v>
      </c>
      <c r="H50" s="3">
        <f>D50+D51+D56+D63</f>
        <v>4565</v>
      </c>
      <c r="I50">
        <f>E50+E51+E56+E63</f>
        <v>9.4</v>
      </c>
      <c r="J50" s="23" t="s">
        <v>67</v>
      </c>
    </row>
    <row r="51" spans="2:10" ht="18" x14ac:dyDescent="0.2">
      <c r="B51" s="23" t="s">
        <v>37</v>
      </c>
      <c r="C51" s="14" t="s">
        <v>12</v>
      </c>
      <c r="D51" s="4">
        <v>1413</v>
      </c>
      <c r="E51" s="2">
        <v>2.9</v>
      </c>
      <c r="G51" s="28" t="s">
        <v>57</v>
      </c>
      <c r="H51" s="3">
        <f>D53</f>
        <v>1161</v>
      </c>
      <c r="I51">
        <f>E53</f>
        <v>2.4</v>
      </c>
      <c r="J51" s="23" t="s">
        <v>68</v>
      </c>
    </row>
    <row r="52" spans="2:10" ht="18" x14ac:dyDescent="0.2">
      <c r="B52" s="23" t="s">
        <v>38</v>
      </c>
      <c r="C52" s="13" t="s">
        <v>13</v>
      </c>
      <c r="D52" s="4">
        <v>1370</v>
      </c>
      <c r="E52" s="2">
        <v>2.8</v>
      </c>
      <c r="G52" s="27" t="s">
        <v>58</v>
      </c>
      <c r="H52" s="3">
        <f>D54</f>
        <v>1154</v>
      </c>
      <c r="I52">
        <f>E54</f>
        <v>2.2999999999999998</v>
      </c>
      <c r="J52" s="23" t="s">
        <v>69</v>
      </c>
    </row>
    <row r="53" spans="2:10" ht="18" x14ac:dyDescent="0.2">
      <c r="B53" s="23" t="s">
        <v>39</v>
      </c>
      <c r="C53" s="15" t="s">
        <v>16</v>
      </c>
      <c r="D53" s="4">
        <v>1161</v>
      </c>
      <c r="E53" s="2">
        <v>2.4</v>
      </c>
      <c r="G53" s="26" t="s">
        <v>59</v>
      </c>
      <c r="H53" s="3">
        <f>D55+D61+D62+D66</f>
        <v>3022</v>
      </c>
      <c r="I53">
        <f>E55+E61+E62+E66</f>
        <v>6.1999999999999993</v>
      </c>
      <c r="J53" s="23" t="s">
        <v>70</v>
      </c>
    </row>
    <row r="54" spans="2:10" ht="18" x14ac:dyDescent="0.2">
      <c r="B54" s="23" t="s">
        <v>40</v>
      </c>
      <c r="C54" s="16" t="s">
        <v>15</v>
      </c>
      <c r="D54" s="4">
        <v>1154</v>
      </c>
      <c r="E54" s="2">
        <v>2.2999999999999998</v>
      </c>
      <c r="G54" s="25" t="s">
        <v>60</v>
      </c>
      <c r="H54">
        <f>D57+D64</f>
        <v>1470</v>
      </c>
      <c r="I54">
        <f>E57+E64</f>
        <v>3</v>
      </c>
      <c r="J54" s="23" t="s">
        <v>71</v>
      </c>
    </row>
    <row r="55" spans="2:10" ht="18" x14ac:dyDescent="0.2">
      <c r="B55" s="23" t="s">
        <v>41</v>
      </c>
      <c r="C55" s="17" t="s">
        <v>11</v>
      </c>
      <c r="D55" s="4">
        <v>1133</v>
      </c>
      <c r="E55" s="2">
        <v>2.2999999999999998</v>
      </c>
      <c r="G55" t="s">
        <v>61</v>
      </c>
      <c r="H55">
        <f>D58</f>
        <v>765</v>
      </c>
      <c r="I55">
        <f>E58</f>
        <v>1.6</v>
      </c>
      <c r="J55" s="23" t="s">
        <v>72</v>
      </c>
    </row>
    <row r="56" spans="2:10" ht="18" x14ac:dyDescent="0.2">
      <c r="B56" s="23" t="s">
        <v>42</v>
      </c>
      <c r="C56" s="14" t="s">
        <v>21</v>
      </c>
      <c r="D56" s="2">
        <v>913</v>
      </c>
      <c r="E56" s="2">
        <v>1.9</v>
      </c>
      <c r="G56" s="31" t="s">
        <v>78</v>
      </c>
      <c r="H56">
        <f>D60</f>
        <v>690</v>
      </c>
      <c r="I56">
        <f>E60</f>
        <v>1.4</v>
      </c>
      <c r="J56" s="23" t="s">
        <v>73</v>
      </c>
    </row>
    <row r="57" spans="2:10" ht="18" x14ac:dyDescent="0.2">
      <c r="B57" s="23" t="s">
        <v>43</v>
      </c>
      <c r="C57" s="18" t="s">
        <v>17</v>
      </c>
      <c r="D57" s="2">
        <v>821</v>
      </c>
      <c r="E57" s="2">
        <v>1.7</v>
      </c>
      <c r="G57" s="24" t="s">
        <v>77</v>
      </c>
      <c r="H57">
        <f>D65+D67</f>
        <v>1059</v>
      </c>
      <c r="I57">
        <f>E65+E67</f>
        <v>2.2000000000000002</v>
      </c>
      <c r="J57" s="23" t="s">
        <v>74</v>
      </c>
    </row>
    <row r="58" spans="2:10" ht="18" x14ac:dyDescent="0.2">
      <c r="B58" s="23" t="s">
        <v>44</v>
      </c>
      <c r="C58" s="2" t="s">
        <v>19</v>
      </c>
      <c r="D58" s="2">
        <v>765</v>
      </c>
      <c r="E58" s="2">
        <v>1.6</v>
      </c>
    </row>
    <row r="59" spans="2:10" ht="18" x14ac:dyDescent="0.2">
      <c r="B59" s="23" t="s">
        <v>45</v>
      </c>
      <c r="C59" s="13" t="s">
        <v>14</v>
      </c>
      <c r="D59" s="2">
        <v>721</v>
      </c>
      <c r="E59" s="2">
        <v>1.5</v>
      </c>
      <c r="G59" t="s">
        <v>63</v>
      </c>
      <c r="H59" s="3">
        <f>H48+H49+H50+H51+H52+H53+H54+H55+H56+H57</f>
        <v>21171</v>
      </c>
      <c r="I59" s="3">
        <f>I48+I49+I50+I51+I52+I53+I54+I55+I56+I57</f>
        <v>43.3</v>
      </c>
    </row>
    <row r="60" spans="2:10" ht="18" x14ac:dyDescent="0.2">
      <c r="B60" s="23" t="s">
        <v>46</v>
      </c>
      <c r="C60" s="19" t="s">
        <v>23</v>
      </c>
      <c r="D60" s="2">
        <v>690</v>
      </c>
      <c r="E60" s="2">
        <v>1.4</v>
      </c>
    </row>
    <row r="61" spans="2:10" ht="18" x14ac:dyDescent="0.2">
      <c r="B61" s="23" t="s">
        <v>5</v>
      </c>
      <c r="C61" s="17" t="s">
        <v>20</v>
      </c>
      <c r="D61" s="2">
        <v>687</v>
      </c>
      <c r="E61" s="2">
        <v>1.4</v>
      </c>
      <c r="G61" t="s">
        <v>62</v>
      </c>
      <c r="H61" s="3">
        <f>H46+H59</f>
        <v>32788</v>
      </c>
      <c r="I61" s="3">
        <f>I46+I59</f>
        <v>66.900000000000006</v>
      </c>
    </row>
    <row r="62" spans="2:10" ht="18" x14ac:dyDescent="0.2">
      <c r="B62" s="23" t="s">
        <v>47</v>
      </c>
      <c r="C62" s="17" t="s">
        <v>18</v>
      </c>
      <c r="D62" s="2">
        <v>681</v>
      </c>
      <c r="E62" s="2">
        <v>1.4</v>
      </c>
    </row>
    <row r="63" spans="2:10" ht="18" x14ac:dyDescent="0.2">
      <c r="B63" s="23" t="s">
        <v>48</v>
      </c>
      <c r="C63" s="14" t="s">
        <v>22</v>
      </c>
      <c r="D63" s="2">
        <v>674</v>
      </c>
      <c r="E63" s="2">
        <v>1.4</v>
      </c>
    </row>
    <row r="64" spans="2:10" ht="18" x14ac:dyDescent="0.2">
      <c r="B64" s="23" t="s">
        <v>49</v>
      </c>
      <c r="C64" s="18" t="s">
        <v>27</v>
      </c>
      <c r="D64" s="2">
        <v>649</v>
      </c>
      <c r="E64" s="2">
        <v>1.3</v>
      </c>
    </row>
    <row r="65" spans="2:5" ht="18" x14ac:dyDescent="0.2">
      <c r="B65" s="23" t="s">
        <v>50</v>
      </c>
      <c r="C65" s="20" t="s">
        <v>26</v>
      </c>
      <c r="D65" s="2">
        <v>587</v>
      </c>
      <c r="E65" s="2">
        <v>1.2</v>
      </c>
    </row>
    <row r="66" spans="2:5" ht="18" x14ac:dyDescent="0.2">
      <c r="B66" s="23" t="s">
        <v>51</v>
      </c>
      <c r="C66" s="17" t="s">
        <v>24</v>
      </c>
      <c r="D66" s="2">
        <v>521</v>
      </c>
      <c r="E66" s="2">
        <v>1.1000000000000001</v>
      </c>
    </row>
    <row r="67" spans="2:5" ht="19" x14ac:dyDescent="0.25">
      <c r="B67" s="23" t="s">
        <v>52</v>
      </c>
      <c r="C67" s="21" t="s">
        <v>25</v>
      </c>
      <c r="D67" s="6">
        <v>472</v>
      </c>
      <c r="E67" s="6">
        <v>1</v>
      </c>
    </row>
    <row r="68" spans="2:5" x14ac:dyDescent="0.2">
      <c r="D68" s="3" t="s">
        <v>30</v>
      </c>
      <c r="E68" t="s">
        <v>30</v>
      </c>
    </row>
  </sheetData>
  <mergeCells count="2">
    <mergeCell ref="C11:E11"/>
    <mergeCell ref="C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2019-06-12T14:06:41Z</dcterms:created>
  <dcterms:modified xsi:type="dcterms:W3CDTF">2019-06-12T15:47:00Z</dcterms:modified>
</cp:coreProperties>
</file>